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20" yWindow="-120" windowWidth="29040" windowHeight="15840" tabRatio="547" firstSheet="1" activeTab="11"/>
  </bookViews>
  <sheets>
    <sheet name="Януари " sheetId="1" r:id="rId1"/>
    <sheet name="Февруари" sheetId="13" r:id="rId2"/>
    <sheet name="Март" sheetId="3" r:id="rId3"/>
    <sheet name="Април" sheetId="14" r:id="rId4"/>
    <sheet name="Май" sheetId="5" r:id="rId5"/>
    <sheet name="Юни" sheetId="6" r:id="rId6"/>
    <sheet name="Юли" sheetId="7" r:id="rId7"/>
    <sheet name="Август" sheetId="8" r:id="rId8"/>
    <sheet name="Септември" sheetId="9" r:id="rId9"/>
    <sheet name="Октомври" sheetId="10" r:id="rId10"/>
    <sheet name="Ноември" sheetId="11" r:id="rId11"/>
    <sheet name="Декември" sheetId="12" r:id="rId12"/>
    <sheet name="Sheet1" sheetId="15" r:id="rId13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24" i="12" l="1"/>
  <c r="L126" i="12" l="1"/>
  <c r="AK65" i="12" l="1"/>
  <c r="F39" i="12" l="1"/>
  <c r="AN120" i="11" l="1"/>
  <c r="L102" i="11" l="1"/>
  <c r="AN124" i="10" l="1"/>
  <c r="AN122" i="10"/>
  <c r="AN124" i="8" l="1"/>
  <c r="AF45" i="9" l="1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124" i="9"/>
  <c r="AG125" i="9"/>
  <c r="AG126" i="9"/>
  <c r="AG127" i="9"/>
  <c r="AK14" i="9" l="1"/>
  <c r="L124" i="6" l="1"/>
  <c r="P124" i="6" s="1"/>
  <c r="AA124" i="6"/>
  <c r="AE124" i="6"/>
  <c r="AF124" i="6"/>
  <c r="AG124" i="6"/>
  <c r="AK124" i="6"/>
  <c r="AK127" i="6" s="1"/>
  <c r="L125" i="6"/>
  <c r="N125" i="6" s="1"/>
  <c r="T125" i="6"/>
  <c r="AA125" i="6"/>
  <c r="AE125" i="6"/>
  <c r="AE127" i="6" s="1"/>
  <c r="AF125" i="6"/>
  <c r="AG125" i="6"/>
  <c r="AK125" i="6"/>
  <c r="L126" i="6"/>
  <c r="N126" i="6" s="1"/>
  <c r="T126" i="6"/>
  <c r="AA126" i="6"/>
  <c r="AG126" i="6" s="1"/>
  <c r="AE126" i="6"/>
  <c r="AF126" i="6"/>
  <c r="AK126" i="6"/>
  <c r="D127" i="6"/>
  <c r="F127" i="6"/>
  <c r="I127" i="6"/>
  <c r="J127" i="6"/>
  <c r="K127" i="6"/>
  <c r="AB127" i="6"/>
  <c r="AD127" i="6"/>
  <c r="AH127" i="6"/>
  <c r="AI127" i="6" s="1"/>
  <c r="AJ127" i="6"/>
  <c r="AM127" i="6"/>
  <c r="AP127" i="6"/>
  <c r="Z126" i="6" l="1"/>
  <c r="R126" i="6"/>
  <c r="T124" i="6"/>
  <c r="V124" i="6"/>
  <c r="X126" i="6"/>
  <c r="P126" i="6"/>
  <c r="T127" i="6"/>
  <c r="Z124" i="6"/>
  <c r="R124" i="6"/>
  <c r="AC124" i="6"/>
  <c r="AC126" i="6"/>
  <c r="V126" i="6"/>
  <c r="X124" i="6"/>
  <c r="N124" i="6"/>
  <c r="N127" i="6"/>
  <c r="Z125" i="6"/>
  <c r="Z127" i="6" s="1"/>
  <c r="AF127" i="6" s="1"/>
  <c r="R125" i="6"/>
  <c r="L127" i="6"/>
  <c r="X125" i="6"/>
  <c r="X127" i="6" s="1"/>
  <c r="P125" i="6"/>
  <c r="P127" i="6" s="1"/>
  <c r="AC125" i="6"/>
  <c r="V125" i="6"/>
  <c r="V127" i="6" l="1"/>
  <c r="AC127" i="6"/>
  <c r="R127" i="6"/>
  <c r="O127" i="6"/>
  <c r="S127" i="6"/>
  <c r="W127" i="6"/>
  <c r="AA127" i="6"/>
  <c r="AG127" i="6" s="1"/>
  <c r="M127" i="6"/>
  <c r="Q127" i="6"/>
  <c r="U127" i="6"/>
  <c r="Y127" i="6"/>
  <c r="L106" i="7"/>
  <c r="L9" i="7" l="1"/>
  <c r="AF24" i="7" l="1"/>
  <c r="AN4" i="7" l="1"/>
  <c r="AK54" i="6" l="1"/>
  <c r="I107" i="14" l="1"/>
  <c r="AH95" i="14" l="1"/>
  <c r="L76" i="13" l="1"/>
  <c r="L74" i="13"/>
  <c r="AP127" i="1" l="1"/>
  <c r="AM127" i="1"/>
  <c r="AH127" i="1"/>
  <c r="AI127" i="1" s="1"/>
  <c r="J127" i="1"/>
  <c r="K127" i="1" s="1"/>
  <c r="I127" i="1"/>
  <c r="F127" i="1"/>
  <c r="D127" i="1"/>
  <c r="AK126" i="1"/>
  <c r="AF126" i="1"/>
  <c r="AE126" i="1"/>
  <c r="L126" i="1"/>
  <c r="X126" i="1" s="1"/>
  <c r="AK125" i="1"/>
  <c r="AF125" i="1"/>
  <c r="AE125" i="1"/>
  <c r="T125" i="1"/>
  <c r="L125" i="1"/>
  <c r="Z125" i="1" s="1"/>
  <c r="AK124" i="1"/>
  <c r="AF124" i="1"/>
  <c r="AE124" i="1"/>
  <c r="L124" i="1"/>
  <c r="T124" i="1" s="1"/>
  <c r="AP123" i="1"/>
  <c r="AM123" i="1"/>
  <c r="AH123" i="1"/>
  <c r="AI123" i="1" s="1"/>
  <c r="J123" i="1"/>
  <c r="AD123" i="1" s="1"/>
  <c r="I123" i="1"/>
  <c r="F123" i="1"/>
  <c r="D123" i="1"/>
  <c r="AK122" i="1"/>
  <c r="AF122" i="1"/>
  <c r="AE122" i="1"/>
  <c r="L122" i="1"/>
  <c r="R122" i="1" s="1"/>
  <c r="AK121" i="1"/>
  <c r="AF121" i="1"/>
  <c r="AE121" i="1"/>
  <c r="L121" i="1"/>
  <c r="R121" i="1" s="1"/>
  <c r="AK120" i="1"/>
  <c r="AF120" i="1"/>
  <c r="AE120" i="1"/>
  <c r="L120" i="1"/>
  <c r="T120" i="1" s="1"/>
  <c r="AP119" i="1"/>
  <c r="AM119" i="1"/>
  <c r="AH119" i="1"/>
  <c r="AI119" i="1" s="1"/>
  <c r="J119" i="1"/>
  <c r="AJ119" i="1" s="1"/>
  <c r="I119" i="1"/>
  <c r="F119" i="1"/>
  <c r="D119" i="1"/>
  <c r="AK118" i="1"/>
  <c r="AF118" i="1"/>
  <c r="AE118" i="1"/>
  <c r="L118" i="1"/>
  <c r="T118" i="1" s="1"/>
  <c r="AK117" i="1"/>
  <c r="AF117" i="1"/>
  <c r="AE117" i="1"/>
  <c r="R117" i="1"/>
  <c r="L117" i="1"/>
  <c r="T117" i="1" s="1"/>
  <c r="AK116" i="1"/>
  <c r="AF116" i="1"/>
  <c r="AE116" i="1"/>
  <c r="L116" i="1"/>
  <c r="AP115" i="1"/>
  <c r="AM115" i="1"/>
  <c r="AH115" i="1"/>
  <c r="AI115" i="1" s="1"/>
  <c r="J115" i="1"/>
  <c r="K115" i="1" s="1"/>
  <c r="I115" i="1"/>
  <c r="F115" i="1"/>
  <c r="D115" i="1"/>
  <c r="AK114" i="1"/>
  <c r="AF114" i="1"/>
  <c r="AE114" i="1"/>
  <c r="R114" i="1"/>
  <c r="P114" i="1"/>
  <c r="L114" i="1"/>
  <c r="T114" i="1" s="1"/>
  <c r="AK113" i="1"/>
  <c r="AF113" i="1"/>
  <c r="AE113" i="1"/>
  <c r="L113" i="1"/>
  <c r="T113" i="1" s="1"/>
  <c r="AK112" i="1"/>
  <c r="AF112" i="1"/>
  <c r="AE112" i="1"/>
  <c r="L112" i="1"/>
  <c r="AC112" i="1" s="1"/>
  <c r="AP111" i="1"/>
  <c r="AM111" i="1"/>
  <c r="AH111" i="1"/>
  <c r="AI111" i="1" s="1"/>
  <c r="J111" i="1"/>
  <c r="I111" i="1"/>
  <c r="F111" i="1"/>
  <c r="D111" i="1"/>
  <c r="AK110" i="1"/>
  <c r="AF110" i="1"/>
  <c r="AE110" i="1"/>
  <c r="L110" i="1"/>
  <c r="N110" i="1" s="1"/>
  <c r="AK109" i="1"/>
  <c r="AF109" i="1"/>
  <c r="AE109" i="1"/>
  <c r="L109" i="1"/>
  <c r="N109" i="1" s="1"/>
  <c r="AK108" i="1"/>
  <c r="AF108" i="1"/>
  <c r="AE108" i="1"/>
  <c r="X108" i="1"/>
  <c r="L108" i="1"/>
  <c r="R108" i="1" s="1"/>
  <c r="AP107" i="1"/>
  <c r="AM107" i="1"/>
  <c r="AH107" i="1"/>
  <c r="AI107" i="1" s="1"/>
  <c r="J107" i="1"/>
  <c r="I107" i="1"/>
  <c r="F107" i="1"/>
  <c r="D107" i="1"/>
  <c r="AK106" i="1"/>
  <c r="AF106" i="1"/>
  <c r="AE106" i="1"/>
  <c r="L106" i="1"/>
  <c r="T106" i="1" s="1"/>
  <c r="AK105" i="1"/>
  <c r="AF105" i="1"/>
  <c r="AE105" i="1"/>
  <c r="L105" i="1"/>
  <c r="AC105" i="1" s="1"/>
  <c r="AA105" i="1" s="1"/>
  <c r="AG105" i="1" s="1"/>
  <c r="AK104" i="1"/>
  <c r="AF104" i="1"/>
  <c r="AE104" i="1"/>
  <c r="L104" i="1"/>
  <c r="AC104" i="1" s="1"/>
  <c r="AP103" i="1"/>
  <c r="AM103" i="1"/>
  <c r="AH103" i="1"/>
  <c r="AI103" i="1" s="1"/>
  <c r="J103" i="1"/>
  <c r="I103" i="1"/>
  <c r="F103" i="1"/>
  <c r="D103" i="1"/>
  <c r="AK102" i="1"/>
  <c r="AF102" i="1"/>
  <c r="AE102" i="1"/>
  <c r="L102" i="1"/>
  <c r="V102" i="1" s="1"/>
  <c r="AK101" i="1"/>
  <c r="AF101" i="1"/>
  <c r="AE101" i="1"/>
  <c r="L101" i="1"/>
  <c r="R101" i="1" s="1"/>
  <c r="AK100" i="1"/>
  <c r="AF100" i="1"/>
  <c r="AE100" i="1"/>
  <c r="R100" i="1"/>
  <c r="L100" i="1"/>
  <c r="AC100" i="1" s="1"/>
  <c r="AA100" i="1" s="1"/>
  <c r="AG100" i="1" s="1"/>
  <c r="AP99" i="1"/>
  <c r="AM99" i="1"/>
  <c r="AH99" i="1"/>
  <c r="AI99" i="1" s="1"/>
  <c r="J99" i="1"/>
  <c r="AJ99" i="1" s="1"/>
  <c r="I99" i="1"/>
  <c r="F99" i="1"/>
  <c r="D99" i="1"/>
  <c r="AK98" i="1"/>
  <c r="AF98" i="1"/>
  <c r="AE98" i="1"/>
  <c r="L98" i="1"/>
  <c r="AK97" i="1"/>
  <c r="AF97" i="1"/>
  <c r="AE97" i="1"/>
  <c r="L97" i="1"/>
  <c r="T97" i="1" s="1"/>
  <c r="AK96" i="1"/>
  <c r="AF96" i="1"/>
  <c r="AE96" i="1"/>
  <c r="L96" i="1"/>
  <c r="T96" i="1" s="1"/>
  <c r="AP95" i="1"/>
  <c r="AM95" i="1"/>
  <c r="AH95" i="1"/>
  <c r="AI95" i="1" s="1"/>
  <c r="J95" i="1"/>
  <c r="AD95" i="1" s="1"/>
  <c r="I95" i="1"/>
  <c r="F95" i="1"/>
  <c r="D95" i="1"/>
  <c r="AK94" i="1"/>
  <c r="AF94" i="1"/>
  <c r="AE94" i="1"/>
  <c r="L94" i="1"/>
  <c r="T94" i="1" s="1"/>
  <c r="AK93" i="1"/>
  <c r="AF93" i="1"/>
  <c r="AE93" i="1"/>
  <c r="L93" i="1"/>
  <c r="AC93" i="1" s="1"/>
  <c r="AA93" i="1" s="1"/>
  <c r="AG93" i="1" s="1"/>
  <c r="AK92" i="1"/>
  <c r="AF92" i="1"/>
  <c r="AE92" i="1"/>
  <c r="Z92" i="1"/>
  <c r="L92" i="1"/>
  <c r="AP91" i="1"/>
  <c r="AM91" i="1"/>
  <c r="AH91" i="1"/>
  <c r="AI91" i="1" s="1"/>
  <c r="AB91" i="1"/>
  <c r="J91" i="1"/>
  <c r="AD91" i="1" s="1"/>
  <c r="I91" i="1"/>
  <c r="F91" i="1"/>
  <c r="D91" i="1"/>
  <c r="AK90" i="1"/>
  <c r="AF90" i="1"/>
  <c r="AE90" i="1"/>
  <c r="L90" i="1"/>
  <c r="AK89" i="1"/>
  <c r="AF89" i="1"/>
  <c r="AE89" i="1"/>
  <c r="L89" i="1"/>
  <c r="AK88" i="1"/>
  <c r="AF88" i="1"/>
  <c r="AE88" i="1"/>
  <c r="P88" i="1"/>
  <c r="N88" i="1"/>
  <c r="L88" i="1"/>
  <c r="T88" i="1" s="1"/>
  <c r="AP87" i="1"/>
  <c r="AM87" i="1"/>
  <c r="AH87" i="1"/>
  <c r="AI87" i="1" s="1"/>
  <c r="J87" i="1"/>
  <c r="I87" i="1"/>
  <c r="F87" i="1"/>
  <c r="D87" i="1"/>
  <c r="AK86" i="1"/>
  <c r="AF86" i="1"/>
  <c r="AE86" i="1"/>
  <c r="L86" i="1"/>
  <c r="T86" i="1" s="1"/>
  <c r="AK85" i="1"/>
  <c r="AF85" i="1"/>
  <c r="AE85" i="1"/>
  <c r="L85" i="1"/>
  <c r="T85" i="1" s="1"/>
  <c r="AK84" i="1"/>
  <c r="AF84" i="1"/>
  <c r="AE84" i="1"/>
  <c r="L84" i="1"/>
  <c r="AP83" i="1"/>
  <c r="AM83" i="1"/>
  <c r="AH83" i="1"/>
  <c r="AI83" i="1" s="1"/>
  <c r="J83" i="1"/>
  <c r="I83" i="1"/>
  <c r="F83" i="1"/>
  <c r="D83" i="1"/>
  <c r="AK82" i="1"/>
  <c r="AF82" i="1"/>
  <c r="AE82" i="1"/>
  <c r="L82" i="1"/>
  <c r="T82" i="1" s="1"/>
  <c r="AK81" i="1"/>
  <c r="AF81" i="1"/>
  <c r="AE81" i="1"/>
  <c r="L81" i="1"/>
  <c r="T81" i="1" s="1"/>
  <c r="AK80" i="1"/>
  <c r="AF80" i="1"/>
  <c r="AE80" i="1"/>
  <c r="T80" i="1"/>
  <c r="L80" i="1"/>
  <c r="Z80" i="1" s="1"/>
  <c r="AP79" i="1"/>
  <c r="AM79" i="1"/>
  <c r="AH79" i="1"/>
  <c r="AI79" i="1" s="1"/>
  <c r="J79" i="1"/>
  <c r="I79" i="1"/>
  <c r="F79" i="1"/>
  <c r="D79" i="1"/>
  <c r="AK78" i="1"/>
  <c r="AF78" i="1"/>
  <c r="AE78" i="1"/>
  <c r="V78" i="1"/>
  <c r="L78" i="1"/>
  <c r="P78" i="1" s="1"/>
  <c r="AK77" i="1"/>
  <c r="AF77" i="1"/>
  <c r="AE77" i="1"/>
  <c r="Z77" i="1"/>
  <c r="V77" i="1"/>
  <c r="L77" i="1"/>
  <c r="N77" i="1" s="1"/>
  <c r="AK76" i="1"/>
  <c r="AF76" i="1"/>
  <c r="AE76" i="1"/>
  <c r="R76" i="1"/>
  <c r="L76" i="1"/>
  <c r="L79" i="1" s="1"/>
  <c r="AP75" i="1"/>
  <c r="AM75" i="1"/>
  <c r="AH75" i="1"/>
  <c r="AI75" i="1" s="1"/>
  <c r="J75" i="1"/>
  <c r="AD75" i="1" s="1"/>
  <c r="I75" i="1"/>
  <c r="F75" i="1"/>
  <c r="D75" i="1"/>
  <c r="AK74" i="1"/>
  <c r="AF74" i="1"/>
  <c r="AE74" i="1"/>
  <c r="L74" i="1"/>
  <c r="Z74" i="1" s="1"/>
  <c r="AK73" i="1"/>
  <c r="AF73" i="1"/>
  <c r="AE73" i="1"/>
  <c r="L73" i="1"/>
  <c r="P73" i="1" s="1"/>
  <c r="AK72" i="1"/>
  <c r="AF72" i="1"/>
  <c r="AE72" i="1"/>
  <c r="L72" i="1"/>
  <c r="T72" i="1" s="1"/>
  <c r="AP71" i="1"/>
  <c r="AM71" i="1"/>
  <c r="AH71" i="1"/>
  <c r="AI71" i="1" s="1"/>
  <c r="J71" i="1"/>
  <c r="I71" i="1"/>
  <c r="F71" i="1"/>
  <c r="D71" i="1"/>
  <c r="AK70" i="1"/>
  <c r="AF70" i="1"/>
  <c r="AE70" i="1"/>
  <c r="L70" i="1"/>
  <c r="T70" i="1" s="1"/>
  <c r="AK69" i="1"/>
  <c r="AF69" i="1"/>
  <c r="AE69" i="1"/>
  <c r="L69" i="1"/>
  <c r="T69" i="1" s="1"/>
  <c r="AK68" i="1"/>
  <c r="AF68" i="1"/>
  <c r="AE68" i="1"/>
  <c r="L68" i="1"/>
  <c r="AC68" i="1" s="1"/>
  <c r="AP67" i="1"/>
  <c r="AM67" i="1"/>
  <c r="AH67" i="1"/>
  <c r="AI67" i="1" s="1"/>
  <c r="J67" i="1"/>
  <c r="AD67" i="1" s="1"/>
  <c r="I67" i="1"/>
  <c r="F67" i="1"/>
  <c r="D67" i="1"/>
  <c r="AK66" i="1"/>
  <c r="AF66" i="1"/>
  <c r="AE66" i="1"/>
  <c r="L66" i="1"/>
  <c r="T66" i="1" s="1"/>
  <c r="AK65" i="1"/>
  <c r="AF65" i="1"/>
  <c r="AE65" i="1"/>
  <c r="L65" i="1"/>
  <c r="AK64" i="1"/>
  <c r="AF64" i="1"/>
  <c r="AE64" i="1"/>
  <c r="L64" i="1"/>
  <c r="Z64" i="1" s="1"/>
  <c r="AP63" i="1"/>
  <c r="AM63" i="1"/>
  <c r="AH63" i="1"/>
  <c r="J63" i="1"/>
  <c r="AD63" i="1" s="1"/>
  <c r="I63" i="1"/>
  <c r="F63" i="1"/>
  <c r="D63" i="1"/>
  <c r="AK62" i="1"/>
  <c r="AF62" i="1"/>
  <c r="AE62" i="1"/>
  <c r="L62" i="1"/>
  <c r="AK61" i="1"/>
  <c r="AF61" i="1"/>
  <c r="AE61" i="1"/>
  <c r="L61" i="1"/>
  <c r="V61" i="1" s="1"/>
  <c r="AK60" i="1"/>
  <c r="AF60" i="1"/>
  <c r="AE60" i="1"/>
  <c r="L60" i="1"/>
  <c r="Z60" i="1" s="1"/>
  <c r="AP59" i="1"/>
  <c r="AM59" i="1"/>
  <c r="AH59" i="1"/>
  <c r="AI59" i="1" s="1"/>
  <c r="J59" i="1"/>
  <c r="K59" i="1" s="1"/>
  <c r="I59" i="1"/>
  <c r="F59" i="1"/>
  <c r="D59" i="1"/>
  <c r="AK58" i="1"/>
  <c r="AF58" i="1"/>
  <c r="AE58" i="1"/>
  <c r="L58" i="1"/>
  <c r="X58" i="1" s="1"/>
  <c r="AK57" i="1"/>
  <c r="AF57" i="1"/>
  <c r="AE57" i="1"/>
  <c r="L57" i="1"/>
  <c r="V57" i="1" s="1"/>
  <c r="AK56" i="1"/>
  <c r="AF56" i="1"/>
  <c r="AE56" i="1"/>
  <c r="L56" i="1"/>
  <c r="Z56" i="1" s="1"/>
  <c r="AP55" i="1"/>
  <c r="AM55" i="1"/>
  <c r="AH55" i="1"/>
  <c r="J55" i="1"/>
  <c r="AD55" i="1" s="1"/>
  <c r="I55" i="1"/>
  <c r="F55" i="1"/>
  <c r="D55" i="1"/>
  <c r="AK54" i="1"/>
  <c r="AF54" i="1"/>
  <c r="AE54" i="1"/>
  <c r="L54" i="1"/>
  <c r="V54" i="1" s="1"/>
  <c r="AK53" i="1"/>
  <c r="AF53" i="1"/>
  <c r="AE53" i="1"/>
  <c r="L53" i="1"/>
  <c r="Z53" i="1" s="1"/>
  <c r="AK52" i="1"/>
  <c r="AF52" i="1"/>
  <c r="AE52" i="1"/>
  <c r="AE55" i="1" s="1"/>
  <c r="L52" i="1"/>
  <c r="T52" i="1" s="1"/>
  <c r="AP51" i="1"/>
  <c r="AM51" i="1"/>
  <c r="AH51" i="1"/>
  <c r="AI51" i="1" s="1"/>
  <c r="J51" i="1"/>
  <c r="AJ51" i="1" s="1"/>
  <c r="I51" i="1"/>
  <c r="F51" i="1"/>
  <c r="D51" i="1"/>
  <c r="AK50" i="1"/>
  <c r="AF50" i="1"/>
  <c r="AE50" i="1"/>
  <c r="L50" i="1"/>
  <c r="Z50" i="1" s="1"/>
  <c r="AK49" i="1"/>
  <c r="AF49" i="1"/>
  <c r="AE49" i="1"/>
  <c r="L49" i="1"/>
  <c r="T49" i="1" s="1"/>
  <c r="AK48" i="1"/>
  <c r="AK51" i="1" s="1"/>
  <c r="AF48" i="1"/>
  <c r="AE48" i="1"/>
  <c r="L48" i="1"/>
  <c r="AP47" i="1"/>
  <c r="AM47" i="1"/>
  <c r="AH47" i="1"/>
  <c r="AI47" i="1" s="1"/>
  <c r="J47" i="1"/>
  <c r="K47" i="1" s="1"/>
  <c r="I47" i="1"/>
  <c r="F47" i="1"/>
  <c r="D47" i="1"/>
  <c r="AK46" i="1"/>
  <c r="AF46" i="1"/>
  <c r="AE46" i="1"/>
  <c r="L46" i="1"/>
  <c r="X46" i="1" s="1"/>
  <c r="AK45" i="1"/>
  <c r="AF45" i="1"/>
  <c r="AE45" i="1"/>
  <c r="Z45" i="1"/>
  <c r="L45" i="1"/>
  <c r="T45" i="1" s="1"/>
  <c r="AK44" i="1"/>
  <c r="AF44" i="1"/>
  <c r="AE44" i="1"/>
  <c r="P44" i="1"/>
  <c r="N44" i="1"/>
  <c r="L44" i="1"/>
  <c r="AC44" i="1" s="1"/>
  <c r="AP43" i="1"/>
  <c r="AM43" i="1"/>
  <c r="AH43" i="1"/>
  <c r="AI43" i="1" s="1"/>
  <c r="J43" i="1"/>
  <c r="AD43" i="1" s="1"/>
  <c r="I43" i="1"/>
  <c r="F43" i="1"/>
  <c r="D43" i="1"/>
  <c r="AK42" i="1"/>
  <c r="AF42" i="1"/>
  <c r="AE42" i="1"/>
  <c r="L42" i="1"/>
  <c r="T42" i="1" s="1"/>
  <c r="AK41" i="1"/>
  <c r="AF41" i="1"/>
  <c r="AE41" i="1"/>
  <c r="L41" i="1"/>
  <c r="T41" i="1" s="1"/>
  <c r="AK40" i="1"/>
  <c r="AF40" i="1"/>
  <c r="AE40" i="1"/>
  <c r="V40" i="1"/>
  <c r="L40" i="1"/>
  <c r="AC40" i="1" s="1"/>
  <c r="AP39" i="1"/>
  <c r="AM39" i="1"/>
  <c r="AH39" i="1"/>
  <c r="AI39" i="1" s="1"/>
  <c r="J39" i="1"/>
  <c r="K39" i="1" s="1"/>
  <c r="I39" i="1"/>
  <c r="F39" i="1"/>
  <c r="D39" i="1"/>
  <c r="AK38" i="1"/>
  <c r="AF38" i="1"/>
  <c r="AE38" i="1"/>
  <c r="L38" i="1"/>
  <c r="P38" i="1" s="1"/>
  <c r="AK37" i="1"/>
  <c r="AF37" i="1"/>
  <c r="AE37" i="1"/>
  <c r="L37" i="1"/>
  <c r="R37" i="1" s="1"/>
  <c r="AK36" i="1"/>
  <c r="AF36" i="1"/>
  <c r="AE36" i="1"/>
  <c r="L36" i="1"/>
  <c r="R36" i="1" s="1"/>
  <c r="AP35" i="1"/>
  <c r="AM35" i="1"/>
  <c r="AH35" i="1"/>
  <c r="AI35" i="1" s="1"/>
  <c r="J35" i="1"/>
  <c r="AD35" i="1" s="1"/>
  <c r="I35" i="1"/>
  <c r="F35" i="1"/>
  <c r="D35" i="1"/>
  <c r="AK34" i="1"/>
  <c r="AF34" i="1"/>
  <c r="AE34" i="1"/>
  <c r="L34" i="1"/>
  <c r="AC34" i="1" s="1"/>
  <c r="AK33" i="1"/>
  <c r="AF33" i="1"/>
  <c r="AE33" i="1"/>
  <c r="L33" i="1"/>
  <c r="T33" i="1" s="1"/>
  <c r="AK32" i="1"/>
  <c r="AF32" i="1"/>
  <c r="AE32" i="1"/>
  <c r="L32" i="1"/>
  <c r="T32" i="1" s="1"/>
  <c r="AP31" i="1"/>
  <c r="AM31" i="1"/>
  <c r="AH31" i="1"/>
  <c r="AI31" i="1" s="1"/>
  <c r="AB31" i="1"/>
  <c r="J31" i="1"/>
  <c r="AJ31" i="1" s="1"/>
  <c r="I31" i="1"/>
  <c r="F31" i="1"/>
  <c r="D31" i="1"/>
  <c r="AK30" i="1"/>
  <c r="AF30" i="1"/>
  <c r="AE30" i="1"/>
  <c r="L30" i="1"/>
  <c r="AC30" i="1" s="1"/>
  <c r="AK29" i="1"/>
  <c r="AF29" i="1"/>
  <c r="AE29" i="1"/>
  <c r="L29" i="1"/>
  <c r="T29" i="1" s="1"/>
  <c r="AK28" i="1"/>
  <c r="AF28" i="1"/>
  <c r="AE28" i="1"/>
  <c r="X28" i="1"/>
  <c r="P28" i="1"/>
  <c r="L28" i="1"/>
  <c r="Z28" i="1" s="1"/>
  <c r="AP27" i="1"/>
  <c r="AM27" i="1"/>
  <c r="AH27" i="1"/>
  <c r="AI27" i="1" s="1"/>
  <c r="J27" i="1"/>
  <c r="AD27" i="1" s="1"/>
  <c r="I27" i="1"/>
  <c r="F27" i="1"/>
  <c r="D27" i="1"/>
  <c r="AK26" i="1"/>
  <c r="AF26" i="1"/>
  <c r="AE26" i="1"/>
  <c r="L26" i="1"/>
  <c r="T26" i="1" s="1"/>
  <c r="AK25" i="1"/>
  <c r="AF25" i="1"/>
  <c r="AE25" i="1"/>
  <c r="X25" i="1"/>
  <c r="L25" i="1"/>
  <c r="P25" i="1" s="1"/>
  <c r="AK24" i="1"/>
  <c r="AF24" i="1"/>
  <c r="AE24" i="1"/>
  <c r="R24" i="1"/>
  <c r="L24" i="1"/>
  <c r="T24" i="1" s="1"/>
  <c r="AP23" i="1"/>
  <c r="AM23" i="1"/>
  <c r="AH23" i="1"/>
  <c r="AI23" i="1" s="1"/>
  <c r="J23" i="1"/>
  <c r="K23" i="1" s="1"/>
  <c r="I23" i="1"/>
  <c r="F23" i="1"/>
  <c r="D23" i="1"/>
  <c r="AK22" i="1"/>
  <c r="AF22" i="1"/>
  <c r="AE22" i="1"/>
  <c r="L22" i="1"/>
  <c r="Z22" i="1" s="1"/>
  <c r="AK21" i="1"/>
  <c r="AF21" i="1"/>
  <c r="AE21" i="1"/>
  <c r="L21" i="1"/>
  <c r="T21" i="1" s="1"/>
  <c r="AK20" i="1"/>
  <c r="AK23" i="1" s="1"/>
  <c r="AF20" i="1"/>
  <c r="AE20" i="1"/>
  <c r="L20" i="1"/>
  <c r="AC20" i="1" s="1"/>
  <c r="AA20" i="1" s="1"/>
  <c r="AG20" i="1" s="1"/>
  <c r="AP19" i="1"/>
  <c r="AM19" i="1"/>
  <c r="AH19" i="1"/>
  <c r="AI19" i="1" s="1"/>
  <c r="J19" i="1"/>
  <c r="AD19" i="1" s="1"/>
  <c r="I19" i="1"/>
  <c r="F19" i="1"/>
  <c r="D19" i="1"/>
  <c r="AK18" i="1"/>
  <c r="AF18" i="1"/>
  <c r="AE18" i="1"/>
  <c r="L18" i="1"/>
  <c r="T18" i="1" s="1"/>
  <c r="AK17" i="1"/>
  <c r="AF17" i="1"/>
  <c r="AE17" i="1"/>
  <c r="L17" i="1"/>
  <c r="AC17" i="1" s="1"/>
  <c r="AA17" i="1" s="1"/>
  <c r="AG17" i="1" s="1"/>
  <c r="AK16" i="1"/>
  <c r="AF16" i="1"/>
  <c r="AE16" i="1"/>
  <c r="L16" i="1"/>
  <c r="T16" i="1" s="1"/>
  <c r="AP15" i="1"/>
  <c r="AM15" i="1"/>
  <c r="AH15" i="1"/>
  <c r="AI15" i="1" s="1"/>
  <c r="J15" i="1"/>
  <c r="AJ15" i="1" s="1"/>
  <c r="I15" i="1"/>
  <c r="F15" i="1"/>
  <c r="D15" i="1"/>
  <c r="AK14" i="1"/>
  <c r="AF14" i="1"/>
  <c r="AE14" i="1"/>
  <c r="L14" i="1"/>
  <c r="AC14" i="1" s="1"/>
  <c r="AK13" i="1"/>
  <c r="AF13" i="1"/>
  <c r="AE13" i="1"/>
  <c r="L13" i="1"/>
  <c r="T13" i="1" s="1"/>
  <c r="AK12" i="1"/>
  <c r="AF12" i="1"/>
  <c r="AE12" i="1"/>
  <c r="L12" i="1"/>
  <c r="Z12" i="1" s="1"/>
  <c r="AP11" i="1"/>
  <c r="AM11" i="1"/>
  <c r="AH11" i="1"/>
  <c r="AI11" i="1" s="1"/>
  <c r="J11" i="1"/>
  <c r="AD11" i="1" s="1"/>
  <c r="I11" i="1"/>
  <c r="F11" i="1"/>
  <c r="D11" i="1"/>
  <c r="AK10" i="1"/>
  <c r="AF10" i="1"/>
  <c r="AE10" i="1"/>
  <c r="L10" i="1"/>
  <c r="T10" i="1" s="1"/>
  <c r="AK9" i="1"/>
  <c r="AF9" i="1"/>
  <c r="AE9" i="1"/>
  <c r="L9" i="1"/>
  <c r="X9" i="1" s="1"/>
  <c r="AK8" i="1"/>
  <c r="AF8" i="1"/>
  <c r="AE8" i="1"/>
  <c r="L8" i="1"/>
  <c r="T8" i="1" s="1"/>
  <c r="AP7" i="1"/>
  <c r="AM7" i="1"/>
  <c r="AH7" i="1"/>
  <c r="AI7" i="1" s="1"/>
  <c r="J7" i="1"/>
  <c r="K7" i="1" s="1"/>
  <c r="I7" i="1"/>
  <c r="F7" i="1"/>
  <c r="D7" i="1"/>
  <c r="AK6" i="1"/>
  <c r="AF6" i="1"/>
  <c r="AE6" i="1"/>
  <c r="L6" i="1"/>
  <c r="Z6" i="1" s="1"/>
  <c r="AK5" i="1"/>
  <c r="AF5" i="1"/>
  <c r="AE5" i="1"/>
  <c r="R5" i="1"/>
  <c r="L5" i="1"/>
  <c r="T5" i="1" s="1"/>
  <c r="AN4" i="1"/>
  <c r="AN5" i="1" s="1"/>
  <c r="AN6" i="1" s="1"/>
  <c r="AK4" i="1"/>
  <c r="AF4" i="1"/>
  <c r="AE4" i="1"/>
  <c r="L4" i="1"/>
  <c r="AC4" i="1" s="1"/>
  <c r="AP127" i="13"/>
  <c r="AM127" i="13"/>
  <c r="AI127" i="13"/>
  <c r="AH127" i="13"/>
  <c r="J127" i="13"/>
  <c r="AD127" i="13" s="1"/>
  <c r="I127" i="13"/>
  <c r="F127" i="13"/>
  <c r="D127" i="13"/>
  <c r="AK126" i="13"/>
  <c r="AF126" i="13"/>
  <c r="AE126" i="13"/>
  <c r="AA126" i="13"/>
  <c r="AG126" i="13" s="1"/>
  <c r="L126" i="13"/>
  <c r="Z126" i="13" s="1"/>
  <c r="AK125" i="13"/>
  <c r="AF125" i="13"/>
  <c r="AE125" i="13"/>
  <c r="AA125" i="13"/>
  <c r="AG125" i="13" s="1"/>
  <c r="X125" i="13"/>
  <c r="R125" i="13"/>
  <c r="P125" i="13"/>
  <c r="L125" i="13"/>
  <c r="T125" i="13" s="1"/>
  <c r="AK124" i="13"/>
  <c r="AK127" i="13" s="1"/>
  <c r="AF124" i="13"/>
  <c r="AE124" i="13"/>
  <c r="AA124" i="13"/>
  <c r="AG124" i="13" s="1"/>
  <c r="Z124" i="13"/>
  <c r="X124" i="13"/>
  <c r="R124" i="13"/>
  <c r="P124" i="13"/>
  <c r="N124" i="13"/>
  <c r="L124" i="13"/>
  <c r="T124" i="13" s="1"/>
  <c r="AP123" i="13"/>
  <c r="AM123" i="13"/>
  <c r="AH123" i="13"/>
  <c r="AI123" i="13" s="1"/>
  <c r="J123" i="13"/>
  <c r="I123" i="13"/>
  <c r="F123" i="13"/>
  <c r="D123" i="13"/>
  <c r="AK122" i="13"/>
  <c r="AF122" i="13"/>
  <c r="AE122" i="13"/>
  <c r="AA122" i="13"/>
  <c r="AG122" i="13" s="1"/>
  <c r="X122" i="13"/>
  <c r="R122" i="13"/>
  <c r="P122" i="13"/>
  <c r="L122" i="13"/>
  <c r="T122" i="13" s="1"/>
  <c r="AK121" i="13"/>
  <c r="AF121" i="13"/>
  <c r="AE121" i="13"/>
  <c r="AA121" i="13"/>
  <c r="AG121" i="13" s="1"/>
  <c r="V121" i="13"/>
  <c r="N121" i="13"/>
  <c r="L121" i="13"/>
  <c r="Z121" i="13" s="1"/>
  <c r="AK120" i="13"/>
  <c r="AF120" i="13"/>
  <c r="AE120" i="13"/>
  <c r="AA120" i="13"/>
  <c r="AG120" i="13" s="1"/>
  <c r="N120" i="13"/>
  <c r="L120" i="13"/>
  <c r="V120" i="13" s="1"/>
  <c r="AP119" i="13"/>
  <c r="AM119" i="13"/>
  <c r="AH119" i="13"/>
  <c r="AI119" i="13" s="1"/>
  <c r="J119" i="13"/>
  <c r="AD119" i="13" s="1"/>
  <c r="I119" i="13"/>
  <c r="F119" i="13"/>
  <c r="D119" i="13"/>
  <c r="AK118" i="13"/>
  <c r="AF118" i="13"/>
  <c r="AE118" i="13"/>
  <c r="AC118" i="13"/>
  <c r="AA118" i="13"/>
  <c r="AG118" i="13" s="1"/>
  <c r="V118" i="13"/>
  <c r="P118" i="13"/>
  <c r="N118" i="13"/>
  <c r="L118" i="13"/>
  <c r="Z118" i="13" s="1"/>
  <c r="AK117" i="13"/>
  <c r="AF117" i="13"/>
  <c r="AE117" i="13"/>
  <c r="AA117" i="13"/>
  <c r="AG117" i="13" s="1"/>
  <c r="T117" i="13"/>
  <c r="N117" i="13"/>
  <c r="L117" i="13"/>
  <c r="V117" i="13" s="1"/>
  <c r="AK116" i="13"/>
  <c r="AF116" i="13"/>
  <c r="AE116" i="13"/>
  <c r="AA116" i="13"/>
  <c r="AG116" i="13" s="1"/>
  <c r="L116" i="13"/>
  <c r="T116" i="13" s="1"/>
  <c r="AP115" i="13"/>
  <c r="AM115" i="13"/>
  <c r="AH115" i="13"/>
  <c r="AI115" i="13" s="1"/>
  <c r="J115" i="13"/>
  <c r="AD115" i="13" s="1"/>
  <c r="I115" i="13"/>
  <c r="F115" i="13"/>
  <c r="D115" i="13"/>
  <c r="AK114" i="13"/>
  <c r="AF114" i="13"/>
  <c r="AE114" i="13"/>
  <c r="L114" i="13"/>
  <c r="V114" i="13" s="1"/>
  <c r="AK113" i="13"/>
  <c r="AF113" i="13"/>
  <c r="AE113" i="13"/>
  <c r="L113" i="13"/>
  <c r="R113" i="13" s="1"/>
  <c r="AK112" i="13"/>
  <c r="AF112" i="13"/>
  <c r="AE112" i="13"/>
  <c r="L112" i="13"/>
  <c r="T112" i="13" s="1"/>
  <c r="AP111" i="13"/>
  <c r="AM111" i="13"/>
  <c r="AH111" i="13"/>
  <c r="AI111" i="13" s="1"/>
  <c r="AB111" i="13"/>
  <c r="J111" i="13"/>
  <c r="AD111" i="13" s="1"/>
  <c r="I111" i="13"/>
  <c r="F111" i="13"/>
  <c r="D111" i="13"/>
  <c r="AK110" i="13"/>
  <c r="AF110" i="13"/>
  <c r="AE110" i="13"/>
  <c r="L110" i="13"/>
  <c r="R110" i="13" s="1"/>
  <c r="AK109" i="13"/>
  <c r="AF109" i="13"/>
  <c r="AE109" i="13"/>
  <c r="R109" i="13"/>
  <c r="L109" i="13"/>
  <c r="T109" i="13" s="1"/>
  <c r="AK108" i="13"/>
  <c r="AK111" i="13" s="1"/>
  <c r="AF108" i="13"/>
  <c r="AE108" i="13"/>
  <c r="L108" i="13"/>
  <c r="AC108" i="13" s="1"/>
  <c r="AP107" i="13"/>
  <c r="AM107" i="13"/>
  <c r="AH107" i="13"/>
  <c r="AI107" i="13" s="1"/>
  <c r="J107" i="13"/>
  <c r="K107" i="13" s="1"/>
  <c r="I107" i="13"/>
  <c r="F107" i="13"/>
  <c r="D107" i="13"/>
  <c r="AK106" i="13"/>
  <c r="AF106" i="13"/>
  <c r="AE106" i="13"/>
  <c r="L106" i="13"/>
  <c r="AC106" i="13" s="1"/>
  <c r="AK105" i="13"/>
  <c r="AF105" i="13"/>
  <c r="AE105" i="13"/>
  <c r="R105" i="13"/>
  <c r="L105" i="13"/>
  <c r="Z105" i="13" s="1"/>
  <c r="AK104" i="13"/>
  <c r="AF104" i="13"/>
  <c r="AE104" i="13"/>
  <c r="L104" i="13"/>
  <c r="X104" i="13" s="1"/>
  <c r="AP103" i="13"/>
  <c r="AM103" i="13"/>
  <c r="AH103" i="13"/>
  <c r="AI103" i="13" s="1"/>
  <c r="J103" i="13"/>
  <c r="AD103" i="13" s="1"/>
  <c r="I103" i="13"/>
  <c r="F103" i="13"/>
  <c r="D103" i="13"/>
  <c r="AK102" i="13"/>
  <c r="AF102" i="13"/>
  <c r="AE102" i="13"/>
  <c r="T102" i="13"/>
  <c r="R102" i="13"/>
  <c r="L102" i="13"/>
  <c r="Z102" i="13" s="1"/>
  <c r="AK101" i="13"/>
  <c r="AF101" i="13"/>
  <c r="AE101" i="13"/>
  <c r="L101" i="13"/>
  <c r="T101" i="13" s="1"/>
  <c r="AK100" i="13"/>
  <c r="AF100" i="13"/>
  <c r="AE100" i="13"/>
  <c r="L100" i="13"/>
  <c r="X100" i="13" s="1"/>
  <c r="AP99" i="13"/>
  <c r="AM99" i="13"/>
  <c r="AH99" i="13"/>
  <c r="AI99" i="13" s="1"/>
  <c r="J99" i="13"/>
  <c r="AD99" i="13" s="1"/>
  <c r="I99" i="13"/>
  <c r="F99" i="13"/>
  <c r="D99" i="13"/>
  <c r="AK98" i="13"/>
  <c r="AF98" i="13"/>
  <c r="AE98" i="13"/>
  <c r="P98" i="13"/>
  <c r="L98" i="13"/>
  <c r="T98" i="13" s="1"/>
  <c r="AK97" i="13"/>
  <c r="AF97" i="13"/>
  <c r="AE97" i="13"/>
  <c r="L97" i="13"/>
  <c r="AC97" i="13" s="1"/>
  <c r="AA97" i="13" s="1"/>
  <c r="AG97" i="13" s="1"/>
  <c r="AK96" i="13"/>
  <c r="AF96" i="13"/>
  <c r="AE96" i="13"/>
  <c r="L96" i="13"/>
  <c r="AC96" i="13" s="1"/>
  <c r="AP95" i="13"/>
  <c r="AM95" i="13"/>
  <c r="AH95" i="13"/>
  <c r="AI95" i="13" s="1"/>
  <c r="J95" i="13"/>
  <c r="K95" i="13" s="1"/>
  <c r="I95" i="13"/>
  <c r="F95" i="13"/>
  <c r="D95" i="13"/>
  <c r="AK94" i="13"/>
  <c r="AF94" i="13"/>
  <c r="AE94" i="13"/>
  <c r="T94" i="13"/>
  <c r="L94" i="13"/>
  <c r="R94" i="13" s="1"/>
  <c r="AK93" i="13"/>
  <c r="AF93" i="13"/>
  <c r="AE93" i="13"/>
  <c r="L93" i="13"/>
  <c r="T93" i="13" s="1"/>
  <c r="AK92" i="13"/>
  <c r="AF92" i="13"/>
  <c r="AE92" i="13"/>
  <c r="L92" i="13"/>
  <c r="L95" i="13" s="1"/>
  <c r="AP91" i="13"/>
  <c r="AM91" i="13"/>
  <c r="AH91" i="13"/>
  <c r="AI91" i="13" s="1"/>
  <c r="J91" i="13"/>
  <c r="AD91" i="13" s="1"/>
  <c r="I91" i="13"/>
  <c r="F91" i="13"/>
  <c r="D91" i="13"/>
  <c r="AK90" i="13"/>
  <c r="AF90" i="13"/>
  <c r="AE90" i="13"/>
  <c r="R90" i="13"/>
  <c r="L90" i="13"/>
  <c r="T90" i="13" s="1"/>
  <c r="AK89" i="13"/>
  <c r="AF89" i="13"/>
  <c r="AE89" i="13"/>
  <c r="L89" i="13"/>
  <c r="T89" i="13" s="1"/>
  <c r="AK88" i="13"/>
  <c r="AF88" i="13"/>
  <c r="AE88" i="13"/>
  <c r="L88" i="13"/>
  <c r="V88" i="13" s="1"/>
  <c r="AP87" i="13"/>
  <c r="AM87" i="13"/>
  <c r="AH87" i="13"/>
  <c r="AI87" i="13" s="1"/>
  <c r="J87" i="13"/>
  <c r="I87" i="13"/>
  <c r="F87" i="13"/>
  <c r="D87" i="13"/>
  <c r="AK86" i="13"/>
  <c r="AF86" i="13"/>
  <c r="AE86" i="13"/>
  <c r="L86" i="13"/>
  <c r="T86" i="13" s="1"/>
  <c r="AK85" i="13"/>
  <c r="AF85" i="13"/>
  <c r="AE85" i="13"/>
  <c r="L85" i="13"/>
  <c r="V85" i="13" s="1"/>
  <c r="AK84" i="13"/>
  <c r="AF84" i="13"/>
  <c r="AE84" i="13"/>
  <c r="R84" i="13"/>
  <c r="L84" i="13"/>
  <c r="AP83" i="13"/>
  <c r="AM83" i="13"/>
  <c r="AH83" i="13"/>
  <c r="AI83" i="13" s="1"/>
  <c r="J83" i="13"/>
  <c r="AD83" i="13" s="1"/>
  <c r="I83" i="13"/>
  <c r="F83" i="13"/>
  <c r="D83" i="13"/>
  <c r="AK82" i="13"/>
  <c r="AF82" i="13"/>
  <c r="AE82" i="13"/>
  <c r="L82" i="13"/>
  <c r="T82" i="13" s="1"/>
  <c r="AK81" i="13"/>
  <c r="AF81" i="13"/>
  <c r="AE81" i="13"/>
  <c r="L81" i="13"/>
  <c r="Z81" i="13" s="1"/>
  <c r="AK80" i="13"/>
  <c r="AK83" i="13" s="1"/>
  <c r="AF80" i="13"/>
  <c r="AE80" i="13"/>
  <c r="R80" i="13"/>
  <c r="L80" i="13"/>
  <c r="T80" i="13" s="1"/>
  <c r="AP79" i="13"/>
  <c r="AM79" i="13"/>
  <c r="AH79" i="13"/>
  <c r="AI79" i="13" s="1"/>
  <c r="J79" i="13"/>
  <c r="AD79" i="13" s="1"/>
  <c r="I79" i="13"/>
  <c r="F79" i="13"/>
  <c r="D79" i="13"/>
  <c r="AK78" i="13"/>
  <c r="AF78" i="13"/>
  <c r="AE78" i="13"/>
  <c r="L78" i="13"/>
  <c r="Z78" i="13" s="1"/>
  <c r="AK77" i="13"/>
  <c r="AF77" i="13"/>
  <c r="AE77" i="13"/>
  <c r="L77" i="13"/>
  <c r="T77" i="13" s="1"/>
  <c r="AK76" i="13"/>
  <c r="AF76" i="13"/>
  <c r="AE76" i="13"/>
  <c r="AC76" i="13"/>
  <c r="AA76" i="13" s="1"/>
  <c r="AG76" i="13" s="1"/>
  <c r="P76" i="13"/>
  <c r="N76" i="13"/>
  <c r="T76" i="13"/>
  <c r="AP75" i="13"/>
  <c r="AM75" i="13"/>
  <c r="AH75" i="13"/>
  <c r="AI75" i="13" s="1"/>
  <c r="J75" i="13"/>
  <c r="I75" i="13"/>
  <c r="F75" i="13"/>
  <c r="D75" i="13"/>
  <c r="AK74" i="13"/>
  <c r="AF74" i="13"/>
  <c r="AE74" i="13"/>
  <c r="R74" i="13"/>
  <c r="T74" i="13"/>
  <c r="AK73" i="13"/>
  <c r="AF73" i="13"/>
  <c r="AE73" i="13"/>
  <c r="L73" i="13"/>
  <c r="V73" i="13" s="1"/>
  <c r="AK72" i="13"/>
  <c r="AF72" i="13"/>
  <c r="AE72" i="13"/>
  <c r="L72" i="13"/>
  <c r="Z72" i="13" s="1"/>
  <c r="AP71" i="13"/>
  <c r="AM71" i="13"/>
  <c r="AH71" i="13"/>
  <c r="AI71" i="13" s="1"/>
  <c r="J71" i="13"/>
  <c r="AD71" i="13" s="1"/>
  <c r="I71" i="13"/>
  <c r="F71" i="13"/>
  <c r="D71" i="13"/>
  <c r="AK70" i="13"/>
  <c r="AF70" i="13"/>
  <c r="AE70" i="13"/>
  <c r="L70" i="13"/>
  <c r="AC70" i="13" s="1"/>
  <c r="AK69" i="13"/>
  <c r="AF69" i="13"/>
  <c r="AE69" i="13"/>
  <c r="V69" i="13"/>
  <c r="L69" i="13"/>
  <c r="Z69" i="13" s="1"/>
  <c r="AK68" i="13"/>
  <c r="AF68" i="13"/>
  <c r="AE68" i="13"/>
  <c r="L68" i="13"/>
  <c r="T68" i="13" s="1"/>
  <c r="AP67" i="13"/>
  <c r="AM67" i="13"/>
  <c r="AH67" i="13"/>
  <c r="AI67" i="13" s="1"/>
  <c r="J67" i="13"/>
  <c r="AD67" i="13" s="1"/>
  <c r="I67" i="13"/>
  <c r="F67" i="13"/>
  <c r="D67" i="13"/>
  <c r="AK66" i="13"/>
  <c r="AF66" i="13"/>
  <c r="AE66" i="13"/>
  <c r="L66" i="13"/>
  <c r="N66" i="13" s="1"/>
  <c r="AK65" i="13"/>
  <c r="AF65" i="13"/>
  <c r="AE65" i="13"/>
  <c r="L65" i="13"/>
  <c r="X65" i="13" s="1"/>
  <c r="AK64" i="13"/>
  <c r="AK67" i="13" s="1"/>
  <c r="AF64" i="13"/>
  <c r="AE64" i="13"/>
  <c r="L64" i="13"/>
  <c r="T64" i="13" s="1"/>
  <c r="AP63" i="13"/>
  <c r="AM63" i="13"/>
  <c r="AH63" i="13"/>
  <c r="J63" i="13"/>
  <c r="AJ63" i="13" s="1"/>
  <c r="I63" i="13"/>
  <c r="F63" i="13"/>
  <c r="D63" i="13"/>
  <c r="AK62" i="13"/>
  <c r="AF62" i="13"/>
  <c r="AE62" i="13"/>
  <c r="L62" i="13"/>
  <c r="X62" i="13" s="1"/>
  <c r="AK61" i="13"/>
  <c r="AF61" i="13"/>
  <c r="AE61" i="13"/>
  <c r="L61" i="13"/>
  <c r="T61" i="13" s="1"/>
  <c r="AK60" i="13"/>
  <c r="AF60" i="13"/>
  <c r="AE60" i="13"/>
  <c r="L60" i="13"/>
  <c r="L63" i="13" s="1"/>
  <c r="AP59" i="13"/>
  <c r="AM59" i="13"/>
  <c r="AH59" i="13"/>
  <c r="AI59" i="13" s="1"/>
  <c r="J59" i="13"/>
  <c r="K59" i="13" s="1"/>
  <c r="I59" i="13"/>
  <c r="F59" i="13"/>
  <c r="D59" i="13"/>
  <c r="AK58" i="13"/>
  <c r="AF58" i="13"/>
  <c r="AE58" i="13"/>
  <c r="L58" i="13"/>
  <c r="T58" i="13" s="1"/>
  <c r="AK57" i="13"/>
  <c r="AF57" i="13"/>
  <c r="AE57" i="13"/>
  <c r="L57" i="13"/>
  <c r="AC57" i="13" s="1"/>
  <c r="AK56" i="13"/>
  <c r="AF56" i="13"/>
  <c r="AE56" i="13"/>
  <c r="L56" i="13"/>
  <c r="T56" i="13" s="1"/>
  <c r="AP55" i="13"/>
  <c r="AM55" i="13"/>
  <c r="AH55" i="13"/>
  <c r="J55" i="13"/>
  <c r="AB55" i="13" s="1"/>
  <c r="I55" i="13"/>
  <c r="F55" i="13"/>
  <c r="D55" i="13"/>
  <c r="AK54" i="13"/>
  <c r="AF54" i="13"/>
  <c r="AE54" i="13"/>
  <c r="L54" i="13"/>
  <c r="T54" i="13" s="1"/>
  <c r="AK53" i="13"/>
  <c r="AF53" i="13"/>
  <c r="AE53" i="13"/>
  <c r="T53" i="13"/>
  <c r="R53" i="13"/>
  <c r="N53" i="13"/>
  <c r="L53" i="13"/>
  <c r="Z53" i="13" s="1"/>
  <c r="AK52" i="13"/>
  <c r="AF52" i="13"/>
  <c r="AE52" i="13"/>
  <c r="P52" i="13"/>
  <c r="L52" i="13"/>
  <c r="Z52" i="13" s="1"/>
  <c r="AP51" i="13"/>
  <c r="AM51" i="13"/>
  <c r="AH51" i="13"/>
  <c r="AI51" i="13" s="1"/>
  <c r="J51" i="13"/>
  <c r="AD51" i="13" s="1"/>
  <c r="I51" i="13"/>
  <c r="F51" i="13"/>
  <c r="D51" i="13"/>
  <c r="AK50" i="13"/>
  <c r="AF50" i="13"/>
  <c r="AE50" i="13"/>
  <c r="L50" i="13"/>
  <c r="R50" i="13" s="1"/>
  <c r="AK49" i="13"/>
  <c r="AF49" i="13"/>
  <c r="AE49" i="13"/>
  <c r="L49" i="13"/>
  <c r="T49" i="13" s="1"/>
  <c r="AK48" i="13"/>
  <c r="AK51" i="13" s="1"/>
  <c r="AF48" i="13"/>
  <c r="AE48" i="13"/>
  <c r="AE51" i="13" s="1"/>
  <c r="L48" i="13"/>
  <c r="T48" i="13" s="1"/>
  <c r="AP47" i="13"/>
  <c r="AM47" i="13"/>
  <c r="AH47" i="13"/>
  <c r="AI47" i="13" s="1"/>
  <c r="J47" i="13"/>
  <c r="AJ47" i="13" s="1"/>
  <c r="I47" i="13"/>
  <c r="F47" i="13"/>
  <c r="D47" i="13"/>
  <c r="AK46" i="13"/>
  <c r="AF46" i="13"/>
  <c r="AE46" i="13"/>
  <c r="L46" i="13"/>
  <c r="R46" i="13" s="1"/>
  <c r="AK45" i="13"/>
  <c r="AF45" i="13"/>
  <c r="AE45" i="13"/>
  <c r="L45" i="13"/>
  <c r="T45" i="13" s="1"/>
  <c r="AK44" i="13"/>
  <c r="AF44" i="13"/>
  <c r="AE44" i="13"/>
  <c r="V44" i="13"/>
  <c r="L44" i="13"/>
  <c r="N44" i="13" s="1"/>
  <c r="AP43" i="13"/>
  <c r="AM43" i="13"/>
  <c r="AH43" i="13"/>
  <c r="AI43" i="13" s="1"/>
  <c r="J43" i="13"/>
  <c r="I43" i="13"/>
  <c r="F43" i="13"/>
  <c r="D43" i="13"/>
  <c r="AK42" i="13"/>
  <c r="AF42" i="13"/>
  <c r="AE42" i="13"/>
  <c r="L42" i="13"/>
  <c r="T42" i="13" s="1"/>
  <c r="AK41" i="13"/>
  <c r="AF41" i="13"/>
  <c r="AE41" i="13"/>
  <c r="L41" i="13"/>
  <c r="AC41" i="13" s="1"/>
  <c r="AK40" i="13"/>
  <c r="AF40" i="13"/>
  <c r="AE40" i="13"/>
  <c r="T40" i="13"/>
  <c r="L40" i="13"/>
  <c r="AC40" i="13" s="1"/>
  <c r="AP39" i="13"/>
  <c r="AM39" i="13"/>
  <c r="AH39" i="13"/>
  <c r="AI39" i="13" s="1"/>
  <c r="J39" i="13"/>
  <c r="I39" i="13"/>
  <c r="F39" i="13"/>
  <c r="D39" i="13"/>
  <c r="AK38" i="13"/>
  <c r="AF38" i="13"/>
  <c r="AE38" i="13"/>
  <c r="L38" i="13"/>
  <c r="V38" i="13" s="1"/>
  <c r="AK37" i="13"/>
  <c r="AF37" i="13"/>
  <c r="AE37" i="13"/>
  <c r="L37" i="13"/>
  <c r="V37" i="13" s="1"/>
  <c r="AK36" i="13"/>
  <c r="AK39" i="13" s="1"/>
  <c r="AF36" i="13"/>
  <c r="AE36" i="13"/>
  <c r="L36" i="13"/>
  <c r="Z36" i="13" s="1"/>
  <c r="AP35" i="13"/>
  <c r="AM35" i="13"/>
  <c r="AH35" i="13"/>
  <c r="AI35" i="13" s="1"/>
  <c r="J35" i="13"/>
  <c r="AD35" i="13" s="1"/>
  <c r="I35" i="13"/>
  <c r="F35" i="13"/>
  <c r="D35" i="13"/>
  <c r="AK34" i="13"/>
  <c r="AF34" i="13"/>
  <c r="AE34" i="13"/>
  <c r="T34" i="13"/>
  <c r="L34" i="13"/>
  <c r="AC34" i="13" s="1"/>
  <c r="AA34" i="13" s="1"/>
  <c r="AG34" i="13" s="1"/>
  <c r="AK33" i="13"/>
  <c r="AF33" i="13"/>
  <c r="AE33" i="13"/>
  <c r="AC33" i="13"/>
  <c r="N33" i="13"/>
  <c r="L33" i="13"/>
  <c r="V33" i="13" s="1"/>
  <c r="AK32" i="13"/>
  <c r="AF32" i="13"/>
  <c r="AE32" i="13"/>
  <c r="L32" i="13"/>
  <c r="AP31" i="13"/>
  <c r="AM31" i="13"/>
  <c r="AH31" i="13"/>
  <c r="AI31" i="13" s="1"/>
  <c r="J31" i="13"/>
  <c r="I31" i="13"/>
  <c r="F31" i="13"/>
  <c r="D31" i="13"/>
  <c r="AK30" i="13"/>
  <c r="AF30" i="13"/>
  <c r="AE30" i="13"/>
  <c r="V30" i="13"/>
  <c r="T30" i="13"/>
  <c r="N30" i="13"/>
  <c r="L30" i="13"/>
  <c r="AC30" i="13" s="1"/>
  <c r="AK29" i="13"/>
  <c r="AF29" i="13"/>
  <c r="AE29" i="13"/>
  <c r="L29" i="13"/>
  <c r="R29" i="13" s="1"/>
  <c r="AK28" i="13"/>
  <c r="AF28" i="13"/>
  <c r="AE28" i="13"/>
  <c r="AE31" i="13" s="1"/>
  <c r="L28" i="13"/>
  <c r="AP27" i="13"/>
  <c r="AM27" i="13"/>
  <c r="AH27" i="13"/>
  <c r="AI27" i="13" s="1"/>
  <c r="J27" i="13"/>
  <c r="AD27" i="13" s="1"/>
  <c r="I27" i="13"/>
  <c r="F27" i="13"/>
  <c r="D27" i="13"/>
  <c r="AK26" i="13"/>
  <c r="AF26" i="13"/>
  <c r="AE26" i="13"/>
  <c r="L26" i="13"/>
  <c r="AC26" i="13" s="1"/>
  <c r="AK25" i="13"/>
  <c r="AF25" i="13"/>
  <c r="AE25" i="13"/>
  <c r="L25" i="13"/>
  <c r="AK24" i="13"/>
  <c r="AF24" i="13"/>
  <c r="AE24" i="13"/>
  <c r="L24" i="13"/>
  <c r="T24" i="13" s="1"/>
  <c r="AP23" i="13"/>
  <c r="AM23" i="13"/>
  <c r="AH23" i="13"/>
  <c r="AI23" i="13" s="1"/>
  <c r="J23" i="13"/>
  <c r="AJ23" i="13" s="1"/>
  <c r="I23" i="13"/>
  <c r="F23" i="13"/>
  <c r="D23" i="13"/>
  <c r="AK22" i="13"/>
  <c r="AF22" i="13"/>
  <c r="AE22" i="13"/>
  <c r="L22" i="13"/>
  <c r="T22" i="13" s="1"/>
  <c r="AK21" i="13"/>
  <c r="AF21" i="13"/>
  <c r="AE21" i="13"/>
  <c r="L21" i="13"/>
  <c r="T21" i="13" s="1"/>
  <c r="AK20" i="13"/>
  <c r="AK23" i="13" s="1"/>
  <c r="AF20" i="13"/>
  <c r="AE20" i="13"/>
  <c r="L20" i="13"/>
  <c r="AC20" i="13" s="1"/>
  <c r="AP19" i="13"/>
  <c r="AM19" i="13"/>
  <c r="AH19" i="13"/>
  <c r="AI19" i="13" s="1"/>
  <c r="AD19" i="13"/>
  <c r="J19" i="13"/>
  <c r="K19" i="13" s="1"/>
  <c r="I19" i="13"/>
  <c r="F19" i="13"/>
  <c r="D19" i="13"/>
  <c r="AK18" i="13"/>
  <c r="AF18" i="13"/>
  <c r="AE18" i="13"/>
  <c r="P18" i="13"/>
  <c r="L18" i="13"/>
  <c r="T18" i="13" s="1"/>
  <c r="AK17" i="13"/>
  <c r="AF17" i="13"/>
  <c r="AE17" i="13"/>
  <c r="L17" i="13"/>
  <c r="AK16" i="13"/>
  <c r="AF16" i="13"/>
  <c r="AE16" i="13"/>
  <c r="L16" i="13"/>
  <c r="R16" i="13" s="1"/>
  <c r="AP15" i="13"/>
  <c r="AM15" i="13"/>
  <c r="AH15" i="13"/>
  <c r="AI15" i="13" s="1"/>
  <c r="J15" i="13"/>
  <c r="K15" i="13" s="1"/>
  <c r="I15" i="13"/>
  <c r="F15" i="13"/>
  <c r="D15" i="13"/>
  <c r="AK14" i="13"/>
  <c r="AF14" i="13"/>
  <c r="AE14" i="13"/>
  <c r="L14" i="13"/>
  <c r="AC14" i="13" s="1"/>
  <c r="AK13" i="13"/>
  <c r="AF13" i="13"/>
  <c r="AE13" i="13"/>
  <c r="L13" i="13"/>
  <c r="Z13" i="13" s="1"/>
  <c r="AK12" i="13"/>
  <c r="AF12" i="13"/>
  <c r="AE12" i="13"/>
  <c r="L12" i="13"/>
  <c r="L15" i="13" s="1"/>
  <c r="AP11" i="13"/>
  <c r="AM11" i="13"/>
  <c r="AH11" i="13"/>
  <c r="AI11" i="13" s="1"/>
  <c r="J11" i="13"/>
  <c r="AD11" i="13" s="1"/>
  <c r="I11" i="13"/>
  <c r="F11" i="13"/>
  <c r="D11" i="13"/>
  <c r="AK10" i="13"/>
  <c r="AF10" i="13"/>
  <c r="AE10" i="13"/>
  <c r="L10" i="13"/>
  <c r="AK9" i="13"/>
  <c r="AF9" i="13"/>
  <c r="AE9" i="13"/>
  <c r="L9" i="13"/>
  <c r="AK8" i="13"/>
  <c r="AF8" i="13"/>
  <c r="AE8" i="13"/>
  <c r="AE11" i="13" s="1"/>
  <c r="L8" i="13"/>
  <c r="T8" i="13" s="1"/>
  <c r="AP7" i="13"/>
  <c r="AM7" i="13"/>
  <c r="AH7" i="13"/>
  <c r="AI7" i="13" s="1"/>
  <c r="J7" i="13"/>
  <c r="AJ7" i="13" s="1"/>
  <c r="I7" i="13"/>
  <c r="F7" i="13"/>
  <c r="D7" i="13"/>
  <c r="AK6" i="13"/>
  <c r="AF6" i="13"/>
  <c r="AE6" i="13"/>
  <c r="L6" i="13"/>
  <c r="AK5" i="13"/>
  <c r="AF5" i="13"/>
  <c r="AE5" i="13"/>
  <c r="R5" i="13"/>
  <c r="L5" i="13"/>
  <c r="T5" i="13" s="1"/>
  <c r="AN5" i="13"/>
  <c r="AN6" i="13" s="1"/>
  <c r="AK4" i="13"/>
  <c r="AF4" i="13"/>
  <c r="AE4" i="13"/>
  <c r="T4" i="13"/>
  <c r="P4" i="13"/>
  <c r="L4" i="13"/>
  <c r="N4" i="13" s="1"/>
  <c r="AP127" i="3"/>
  <c r="AM127" i="3"/>
  <c r="AH127" i="3"/>
  <c r="AI127" i="3" s="1"/>
  <c r="J127" i="3"/>
  <c r="AD127" i="3" s="1"/>
  <c r="I127" i="3"/>
  <c r="F127" i="3"/>
  <c r="D127" i="3"/>
  <c r="AK126" i="3"/>
  <c r="AF126" i="3"/>
  <c r="AE126" i="3"/>
  <c r="L126" i="3"/>
  <c r="X126" i="3" s="1"/>
  <c r="AK125" i="3"/>
  <c r="AF125" i="3"/>
  <c r="AE125" i="3"/>
  <c r="Z125" i="3"/>
  <c r="R125" i="3"/>
  <c r="L125" i="3"/>
  <c r="T125" i="3" s="1"/>
  <c r="AK124" i="3"/>
  <c r="AF124" i="3"/>
  <c r="AE124" i="3"/>
  <c r="L124" i="3"/>
  <c r="AC124" i="3" s="1"/>
  <c r="AP123" i="3"/>
  <c r="AM123" i="3"/>
  <c r="AH123" i="3"/>
  <c r="AI123" i="3" s="1"/>
  <c r="J123" i="3"/>
  <c r="K123" i="3" s="1"/>
  <c r="I123" i="3"/>
  <c r="F123" i="3"/>
  <c r="D123" i="3"/>
  <c r="AK122" i="3"/>
  <c r="AF122" i="3"/>
  <c r="AE122" i="3"/>
  <c r="Z122" i="3"/>
  <c r="L122" i="3"/>
  <c r="T122" i="3" s="1"/>
  <c r="AK121" i="3"/>
  <c r="AF121" i="3"/>
  <c r="AE121" i="3"/>
  <c r="L121" i="3"/>
  <c r="P121" i="3" s="1"/>
  <c r="AK120" i="3"/>
  <c r="AF120" i="3"/>
  <c r="AE120" i="3"/>
  <c r="L120" i="3"/>
  <c r="V120" i="3" s="1"/>
  <c r="AP119" i="3"/>
  <c r="AM119" i="3"/>
  <c r="AH119" i="3"/>
  <c r="AI119" i="3" s="1"/>
  <c r="J119" i="3"/>
  <c r="K119" i="3" s="1"/>
  <c r="I119" i="3"/>
  <c r="F119" i="3"/>
  <c r="D119" i="3"/>
  <c r="AK118" i="3"/>
  <c r="AF118" i="3"/>
  <c r="AE118" i="3"/>
  <c r="L118" i="3"/>
  <c r="T118" i="3" s="1"/>
  <c r="AK117" i="3"/>
  <c r="AF117" i="3"/>
  <c r="AE117" i="3"/>
  <c r="T117" i="3"/>
  <c r="L117" i="3"/>
  <c r="Z117" i="3" s="1"/>
  <c r="AK116" i="3"/>
  <c r="AF116" i="3"/>
  <c r="AE116" i="3"/>
  <c r="R116" i="3"/>
  <c r="L116" i="3"/>
  <c r="Z116" i="3" s="1"/>
  <c r="AP115" i="3"/>
  <c r="AM115" i="3"/>
  <c r="AH115" i="3"/>
  <c r="AI115" i="3" s="1"/>
  <c r="J115" i="3"/>
  <c r="AD115" i="3" s="1"/>
  <c r="I115" i="3"/>
  <c r="F115" i="3"/>
  <c r="D115" i="3"/>
  <c r="AK114" i="3"/>
  <c r="AF114" i="3"/>
  <c r="AE114" i="3"/>
  <c r="L114" i="3"/>
  <c r="AK113" i="3"/>
  <c r="AF113" i="3"/>
  <c r="AE113" i="3"/>
  <c r="L113" i="3"/>
  <c r="AK112" i="3"/>
  <c r="AF112" i="3"/>
  <c r="AE112" i="3"/>
  <c r="L112" i="3"/>
  <c r="T112" i="3" s="1"/>
  <c r="AP111" i="3"/>
  <c r="AM111" i="3"/>
  <c r="AH111" i="3"/>
  <c r="AI111" i="3" s="1"/>
  <c r="J111" i="3"/>
  <c r="AB111" i="3" s="1"/>
  <c r="I111" i="3"/>
  <c r="F111" i="3"/>
  <c r="D111" i="3"/>
  <c r="AK110" i="3"/>
  <c r="AF110" i="3"/>
  <c r="AE110" i="3"/>
  <c r="L110" i="3"/>
  <c r="AK109" i="3"/>
  <c r="AF109" i="3"/>
  <c r="AE109" i="3"/>
  <c r="L109" i="3"/>
  <c r="AK108" i="3"/>
  <c r="AF108" i="3"/>
  <c r="AE108" i="3"/>
  <c r="L108" i="3"/>
  <c r="X108" i="3" s="1"/>
  <c r="AP107" i="3"/>
  <c r="AM107" i="3"/>
  <c r="AH107" i="3"/>
  <c r="AI107" i="3" s="1"/>
  <c r="J107" i="3"/>
  <c r="I107" i="3"/>
  <c r="F107" i="3"/>
  <c r="D107" i="3"/>
  <c r="AK106" i="3"/>
  <c r="AF106" i="3"/>
  <c r="AE106" i="3"/>
  <c r="L106" i="3"/>
  <c r="V106" i="3" s="1"/>
  <c r="AK105" i="3"/>
  <c r="AF105" i="3"/>
  <c r="AE105" i="3"/>
  <c r="L105" i="3"/>
  <c r="T105" i="3" s="1"/>
  <c r="AK104" i="3"/>
  <c r="AF104" i="3"/>
  <c r="AE104" i="3"/>
  <c r="L104" i="3"/>
  <c r="AP103" i="3"/>
  <c r="AM103" i="3"/>
  <c r="AH103" i="3"/>
  <c r="AI103" i="3" s="1"/>
  <c r="J103" i="3"/>
  <c r="AD103" i="3" s="1"/>
  <c r="I103" i="3"/>
  <c r="F103" i="3"/>
  <c r="D103" i="3"/>
  <c r="AK102" i="3"/>
  <c r="AF102" i="3"/>
  <c r="AE102" i="3"/>
  <c r="L102" i="3"/>
  <c r="R102" i="3" s="1"/>
  <c r="AK101" i="3"/>
  <c r="AF101" i="3"/>
  <c r="AE101" i="3"/>
  <c r="L101" i="3"/>
  <c r="AK100" i="3"/>
  <c r="AF100" i="3"/>
  <c r="AE100" i="3"/>
  <c r="AE103" i="3" s="1"/>
  <c r="L100" i="3"/>
  <c r="T100" i="3" s="1"/>
  <c r="AP99" i="3"/>
  <c r="AM99" i="3"/>
  <c r="AI99" i="3"/>
  <c r="AH99" i="3"/>
  <c r="J99" i="3"/>
  <c r="AJ99" i="3" s="1"/>
  <c r="I99" i="3"/>
  <c r="F99" i="3"/>
  <c r="D99" i="3"/>
  <c r="AK98" i="3"/>
  <c r="AF98" i="3"/>
  <c r="AE98" i="3"/>
  <c r="L98" i="3"/>
  <c r="AK97" i="3"/>
  <c r="AF97" i="3"/>
  <c r="AE97" i="3"/>
  <c r="X97" i="3"/>
  <c r="L97" i="3"/>
  <c r="T97" i="3" s="1"/>
  <c r="AK96" i="3"/>
  <c r="AF96" i="3"/>
  <c r="AE96" i="3"/>
  <c r="L96" i="3"/>
  <c r="V96" i="3" s="1"/>
  <c r="AP95" i="3"/>
  <c r="AM95" i="3"/>
  <c r="AH95" i="3"/>
  <c r="AI95" i="3" s="1"/>
  <c r="J95" i="3"/>
  <c r="AD95" i="3" s="1"/>
  <c r="I95" i="3"/>
  <c r="F95" i="3"/>
  <c r="D95" i="3"/>
  <c r="AK94" i="3"/>
  <c r="AF94" i="3"/>
  <c r="AE94" i="3"/>
  <c r="L94" i="3"/>
  <c r="T94" i="3" s="1"/>
  <c r="AK93" i="3"/>
  <c r="AF93" i="3"/>
  <c r="AE93" i="3"/>
  <c r="L93" i="3"/>
  <c r="T93" i="3" s="1"/>
  <c r="AK92" i="3"/>
  <c r="AF92" i="3"/>
  <c r="AE92" i="3"/>
  <c r="L92" i="3"/>
  <c r="V92" i="3" s="1"/>
  <c r="AP91" i="3"/>
  <c r="AM91" i="3"/>
  <c r="AH91" i="3"/>
  <c r="AI91" i="3" s="1"/>
  <c r="J91" i="3"/>
  <c r="AD91" i="3" s="1"/>
  <c r="I91" i="3"/>
  <c r="F91" i="3"/>
  <c r="D91" i="3"/>
  <c r="AK90" i="3"/>
  <c r="AF90" i="3"/>
  <c r="AE90" i="3"/>
  <c r="L90" i="3"/>
  <c r="V90" i="3" s="1"/>
  <c r="AK89" i="3"/>
  <c r="AF89" i="3"/>
  <c r="AE89" i="3"/>
  <c r="L89" i="3"/>
  <c r="T89" i="3" s="1"/>
  <c r="AK88" i="3"/>
  <c r="AF88" i="3"/>
  <c r="AE88" i="3"/>
  <c r="AE91" i="3" s="1"/>
  <c r="L88" i="3"/>
  <c r="X88" i="3" s="1"/>
  <c r="AP87" i="3"/>
  <c r="AM87" i="3"/>
  <c r="AH87" i="3"/>
  <c r="AI87" i="3" s="1"/>
  <c r="J87" i="3"/>
  <c r="AD87" i="3" s="1"/>
  <c r="I87" i="3"/>
  <c r="F87" i="3"/>
  <c r="D87" i="3"/>
  <c r="AK86" i="3"/>
  <c r="AF86" i="3"/>
  <c r="AE86" i="3"/>
  <c r="L86" i="3"/>
  <c r="T86" i="3" s="1"/>
  <c r="AK85" i="3"/>
  <c r="AF85" i="3"/>
  <c r="AE85" i="3"/>
  <c r="L85" i="3"/>
  <c r="AK84" i="3"/>
  <c r="AF84" i="3"/>
  <c r="AE84" i="3"/>
  <c r="L84" i="3"/>
  <c r="T84" i="3" s="1"/>
  <c r="AP83" i="3"/>
  <c r="AM83" i="3"/>
  <c r="AH83" i="3"/>
  <c r="AI83" i="3" s="1"/>
  <c r="J83" i="3"/>
  <c r="I83" i="3"/>
  <c r="F83" i="3"/>
  <c r="D83" i="3"/>
  <c r="AK82" i="3"/>
  <c r="AF82" i="3"/>
  <c r="AE82" i="3"/>
  <c r="X82" i="3"/>
  <c r="T82" i="3"/>
  <c r="L82" i="3"/>
  <c r="AK81" i="3"/>
  <c r="AF81" i="3"/>
  <c r="AE81" i="3"/>
  <c r="L81" i="3"/>
  <c r="AK80" i="3"/>
  <c r="AF80" i="3"/>
  <c r="AE80" i="3"/>
  <c r="L80" i="3"/>
  <c r="T80" i="3" s="1"/>
  <c r="AP79" i="3"/>
  <c r="AM79" i="3"/>
  <c r="AH79" i="3"/>
  <c r="AI79" i="3" s="1"/>
  <c r="J79" i="3"/>
  <c r="K79" i="3" s="1"/>
  <c r="I79" i="3"/>
  <c r="F79" i="3"/>
  <c r="D79" i="3"/>
  <c r="AK78" i="3"/>
  <c r="AF78" i="3"/>
  <c r="AE78" i="3"/>
  <c r="L78" i="3"/>
  <c r="T78" i="3" s="1"/>
  <c r="AK77" i="3"/>
  <c r="AF77" i="3"/>
  <c r="AE77" i="3"/>
  <c r="L77" i="3"/>
  <c r="V77" i="3" s="1"/>
  <c r="AK76" i="3"/>
  <c r="AF76" i="3"/>
  <c r="AE76" i="3"/>
  <c r="L76" i="3"/>
  <c r="V76" i="3" s="1"/>
  <c r="AP75" i="3"/>
  <c r="AM75" i="3"/>
  <c r="AH75" i="3"/>
  <c r="AI75" i="3" s="1"/>
  <c r="J75" i="3"/>
  <c r="I75" i="3"/>
  <c r="F75" i="3"/>
  <c r="D75" i="3"/>
  <c r="AK74" i="3"/>
  <c r="AF74" i="3"/>
  <c r="AE74" i="3"/>
  <c r="L74" i="3"/>
  <c r="T74" i="3" s="1"/>
  <c r="AK73" i="3"/>
  <c r="AF73" i="3"/>
  <c r="AE73" i="3"/>
  <c r="L73" i="3"/>
  <c r="AK72" i="3"/>
  <c r="AF72" i="3"/>
  <c r="AE72" i="3"/>
  <c r="P72" i="3"/>
  <c r="L72" i="3"/>
  <c r="X72" i="3" s="1"/>
  <c r="AP71" i="3"/>
  <c r="AM71" i="3"/>
  <c r="AH71" i="3"/>
  <c r="AI71" i="3" s="1"/>
  <c r="J71" i="3"/>
  <c r="AD71" i="3" s="1"/>
  <c r="I71" i="3"/>
  <c r="F71" i="3"/>
  <c r="D71" i="3"/>
  <c r="AK70" i="3"/>
  <c r="AF70" i="3"/>
  <c r="AE70" i="3"/>
  <c r="L70" i="3"/>
  <c r="T70" i="3" s="1"/>
  <c r="AK69" i="3"/>
  <c r="AF69" i="3"/>
  <c r="AE69" i="3"/>
  <c r="L69" i="3"/>
  <c r="T69" i="3" s="1"/>
  <c r="AK68" i="3"/>
  <c r="AF68" i="3"/>
  <c r="AE68" i="3"/>
  <c r="T68" i="3"/>
  <c r="L68" i="3"/>
  <c r="R68" i="3" s="1"/>
  <c r="AP67" i="3"/>
  <c r="AM67" i="3"/>
  <c r="AH67" i="3"/>
  <c r="AI67" i="3" s="1"/>
  <c r="J67" i="3"/>
  <c r="K67" i="3" s="1"/>
  <c r="I67" i="3"/>
  <c r="F67" i="3"/>
  <c r="D67" i="3"/>
  <c r="AK66" i="3"/>
  <c r="AF66" i="3"/>
  <c r="AE66" i="3"/>
  <c r="T66" i="3"/>
  <c r="P66" i="3"/>
  <c r="L66" i="3"/>
  <c r="N66" i="3" s="1"/>
  <c r="AK65" i="3"/>
  <c r="AF65" i="3"/>
  <c r="AE65" i="3"/>
  <c r="L65" i="3"/>
  <c r="Z65" i="3" s="1"/>
  <c r="AK64" i="3"/>
  <c r="AF64" i="3"/>
  <c r="AE64" i="3"/>
  <c r="L64" i="3"/>
  <c r="AP63" i="3"/>
  <c r="AM63" i="3"/>
  <c r="AH63" i="3"/>
  <c r="J63" i="3"/>
  <c r="AD63" i="3" s="1"/>
  <c r="I63" i="3"/>
  <c r="F63" i="3"/>
  <c r="D63" i="3"/>
  <c r="AK62" i="3"/>
  <c r="AF62" i="3"/>
  <c r="AE62" i="3"/>
  <c r="R62" i="3"/>
  <c r="L62" i="3"/>
  <c r="AC62" i="3" s="1"/>
  <c r="AK61" i="3"/>
  <c r="AF61" i="3"/>
  <c r="AE61" i="3"/>
  <c r="L61" i="3"/>
  <c r="T61" i="3" s="1"/>
  <c r="AK60" i="3"/>
  <c r="AF60" i="3"/>
  <c r="AE60" i="3"/>
  <c r="L60" i="3"/>
  <c r="AP59" i="3"/>
  <c r="AM59" i="3"/>
  <c r="AH59" i="3"/>
  <c r="AI59" i="3" s="1"/>
  <c r="J59" i="3"/>
  <c r="I59" i="3"/>
  <c r="F59" i="3"/>
  <c r="D59" i="3"/>
  <c r="AK58" i="3"/>
  <c r="AF58" i="3"/>
  <c r="AE58" i="3"/>
  <c r="L58" i="3"/>
  <c r="T58" i="3" s="1"/>
  <c r="AK57" i="3"/>
  <c r="AF57" i="3"/>
  <c r="AE57" i="3"/>
  <c r="L57" i="3"/>
  <c r="T57" i="3" s="1"/>
  <c r="AK56" i="3"/>
  <c r="AF56" i="3"/>
  <c r="AE56" i="3"/>
  <c r="AE59" i="3" s="1"/>
  <c r="L56" i="3"/>
  <c r="AP55" i="3"/>
  <c r="AM55" i="3"/>
  <c r="AH55" i="3"/>
  <c r="J55" i="3"/>
  <c r="I55" i="3"/>
  <c r="F55" i="3"/>
  <c r="D55" i="3"/>
  <c r="AK54" i="3"/>
  <c r="AF54" i="3"/>
  <c r="AE54" i="3"/>
  <c r="L54" i="3"/>
  <c r="T54" i="3" s="1"/>
  <c r="AK53" i="3"/>
  <c r="AF53" i="3"/>
  <c r="AE53" i="3"/>
  <c r="L53" i="3"/>
  <c r="N53" i="3" s="1"/>
  <c r="AK52" i="3"/>
  <c r="AK55" i="3" s="1"/>
  <c r="AF52" i="3"/>
  <c r="AE52" i="3"/>
  <c r="R52" i="3"/>
  <c r="L52" i="3"/>
  <c r="N52" i="3" s="1"/>
  <c r="AP51" i="3"/>
  <c r="AM51" i="3"/>
  <c r="AH51" i="3"/>
  <c r="AI51" i="3" s="1"/>
  <c r="J51" i="3"/>
  <c r="I51" i="3"/>
  <c r="F51" i="3"/>
  <c r="D51" i="3"/>
  <c r="AK50" i="3"/>
  <c r="AF50" i="3"/>
  <c r="AE50" i="3"/>
  <c r="L50" i="3"/>
  <c r="AK49" i="3"/>
  <c r="AF49" i="3"/>
  <c r="AE49" i="3"/>
  <c r="L49" i="3"/>
  <c r="AK48" i="3"/>
  <c r="AF48" i="3"/>
  <c r="AE48" i="3"/>
  <c r="L48" i="3"/>
  <c r="AP47" i="3"/>
  <c r="AM47" i="3"/>
  <c r="AH47" i="3"/>
  <c r="AI47" i="3" s="1"/>
  <c r="J47" i="3"/>
  <c r="AD47" i="3" s="1"/>
  <c r="I47" i="3"/>
  <c r="F47" i="3"/>
  <c r="D47" i="3"/>
  <c r="AK46" i="3"/>
  <c r="AF46" i="3"/>
  <c r="AE46" i="3"/>
  <c r="L46" i="3"/>
  <c r="T46" i="3" s="1"/>
  <c r="AK45" i="3"/>
  <c r="AF45" i="3"/>
  <c r="AE45" i="3"/>
  <c r="L45" i="3"/>
  <c r="R45" i="3" s="1"/>
  <c r="AK44" i="3"/>
  <c r="AF44" i="3"/>
  <c r="AE44" i="3"/>
  <c r="L44" i="3"/>
  <c r="T44" i="3" s="1"/>
  <c r="AP43" i="3"/>
  <c r="AM43" i="3"/>
  <c r="AH43" i="3"/>
  <c r="AI43" i="3" s="1"/>
  <c r="J43" i="3"/>
  <c r="K43" i="3" s="1"/>
  <c r="I43" i="3"/>
  <c r="F43" i="3"/>
  <c r="D43" i="3"/>
  <c r="AK42" i="3"/>
  <c r="AF42" i="3"/>
  <c r="AE42" i="3"/>
  <c r="L42" i="3"/>
  <c r="P42" i="3" s="1"/>
  <c r="AK41" i="3"/>
  <c r="AF41" i="3"/>
  <c r="AE41" i="3"/>
  <c r="L41" i="3"/>
  <c r="Z41" i="3" s="1"/>
  <c r="AK40" i="3"/>
  <c r="AF40" i="3"/>
  <c r="AE40" i="3"/>
  <c r="AC40" i="3"/>
  <c r="AA40" i="3" s="1"/>
  <c r="AG40" i="3" s="1"/>
  <c r="L40" i="3"/>
  <c r="AP39" i="3"/>
  <c r="AM39" i="3"/>
  <c r="AH39" i="3"/>
  <c r="AI39" i="3" s="1"/>
  <c r="J39" i="3"/>
  <c r="AD39" i="3" s="1"/>
  <c r="I39" i="3"/>
  <c r="F39" i="3"/>
  <c r="D39" i="3"/>
  <c r="AK38" i="3"/>
  <c r="AF38" i="3"/>
  <c r="AE38" i="3"/>
  <c r="L38" i="3"/>
  <c r="T38" i="3" s="1"/>
  <c r="AK37" i="3"/>
  <c r="AF37" i="3"/>
  <c r="AE37" i="3"/>
  <c r="L37" i="3"/>
  <c r="AK36" i="3"/>
  <c r="AF36" i="3"/>
  <c r="AE36" i="3"/>
  <c r="L36" i="3"/>
  <c r="AP35" i="3"/>
  <c r="AM35" i="3"/>
  <c r="AH35" i="3"/>
  <c r="AI35" i="3" s="1"/>
  <c r="J35" i="3"/>
  <c r="K35" i="3" s="1"/>
  <c r="I35" i="3"/>
  <c r="F35" i="3"/>
  <c r="D35" i="3"/>
  <c r="AK34" i="3"/>
  <c r="AF34" i="3"/>
  <c r="AE34" i="3"/>
  <c r="T34" i="3"/>
  <c r="L34" i="3"/>
  <c r="AC34" i="3" s="1"/>
  <c r="AK33" i="3"/>
  <c r="AF33" i="3"/>
  <c r="AE33" i="3"/>
  <c r="L33" i="3"/>
  <c r="T33" i="3" s="1"/>
  <c r="AK32" i="3"/>
  <c r="AF32" i="3"/>
  <c r="AE32" i="3"/>
  <c r="AE35" i="3" s="1"/>
  <c r="T32" i="3"/>
  <c r="L32" i="3"/>
  <c r="AP31" i="3"/>
  <c r="AM31" i="3"/>
  <c r="AH31" i="3"/>
  <c r="AI31" i="3" s="1"/>
  <c r="J31" i="3"/>
  <c r="AD31" i="3" s="1"/>
  <c r="I31" i="3"/>
  <c r="F31" i="3"/>
  <c r="D31" i="3"/>
  <c r="AK30" i="3"/>
  <c r="AF30" i="3"/>
  <c r="AE30" i="3"/>
  <c r="L30" i="3"/>
  <c r="AK29" i="3"/>
  <c r="AF29" i="3"/>
  <c r="AE29" i="3"/>
  <c r="L29" i="3"/>
  <c r="X29" i="3" s="1"/>
  <c r="AK28" i="3"/>
  <c r="AF28" i="3"/>
  <c r="AE28" i="3"/>
  <c r="N28" i="3"/>
  <c r="L28" i="3"/>
  <c r="T28" i="3" s="1"/>
  <c r="AP27" i="3"/>
  <c r="AM27" i="3"/>
  <c r="AH27" i="3"/>
  <c r="AI27" i="3" s="1"/>
  <c r="J27" i="3"/>
  <c r="AJ27" i="3" s="1"/>
  <c r="I27" i="3"/>
  <c r="F27" i="3"/>
  <c r="D27" i="3"/>
  <c r="AK26" i="3"/>
  <c r="AF26" i="3"/>
  <c r="AE26" i="3"/>
  <c r="L26" i="3"/>
  <c r="AK25" i="3"/>
  <c r="AF25" i="3"/>
  <c r="AE25" i="3"/>
  <c r="L25" i="3"/>
  <c r="T25" i="3" s="1"/>
  <c r="AK24" i="3"/>
  <c r="AF24" i="3"/>
  <c r="AE24" i="3"/>
  <c r="L24" i="3"/>
  <c r="AC24" i="3" s="1"/>
  <c r="AP23" i="3"/>
  <c r="AM23" i="3"/>
  <c r="AH23" i="3"/>
  <c r="AI23" i="3" s="1"/>
  <c r="J23" i="3"/>
  <c r="AD23" i="3" s="1"/>
  <c r="I23" i="3"/>
  <c r="F23" i="3"/>
  <c r="D23" i="3"/>
  <c r="AK22" i="3"/>
  <c r="AF22" i="3"/>
  <c r="AE22" i="3"/>
  <c r="L22" i="3"/>
  <c r="T22" i="3" s="1"/>
  <c r="AK21" i="3"/>
  <c r="AF21" i="3"/>
  <c r="AE21" i="3"/>
  <c r="AE23" i="3" s="1"/>
  <c r="L21" i="3"/>
  <c r="AK20" i="3"/>
  <c r="AF20" i="3"/>
  <c r="AE20" i="3"/>
  <c r="L20" i="3"/>
  <c r="T20" i="3" s="1"/>
  <c r="AP19" i="3"/>
  <c r="AM19" i="3"/>
  <c r="AH19" i="3"/>
  <c r="AI19" i="3" s="1"/>
  <c r="AD19" i="3"/>
  <c r="J19" i="3"/>
  <c r="K19" i="3" s="1"/>
  <c r="I19" i="3"/>
  <c r="F19" i="3"/>
  <c r="D19" i="3"/>
  <c r="AK18" i="3"/>
  <c r="AF18" i="3"/>
  <c r="AE18" i="3"/>
  <c r="L18" i="3"/>
  <c r="T18" i="3" s="1"/>
  <c r="AK17" i="3"/>
  <c r="AF17" i="3"/>
  <c r="AE17" i="3"/>
  <c r="L17" i="3"/>
  <c r="T17" i="3" s="1"/>
  <c r="AK16" i="3"/>
  <c r="AF16" i="3"/>
  <c r="AE16" i="3"/>
  <c r="AE19" i="3" s="1"/>
  <c r="L16" i="3"/>
  <c r="T16" i="3" s="1"/>
  <c r="AP15" i="3"/>
  <c r="AM15" i="3"/>
  <c r="AH15" i="3"/>
  <c r="AI15" i="3" s="1"/>
  <c r="K15" i="3"/>
  <c r="J15" i="3"/>
  <c r="AD15" i="3" s="1"/>
  <c r="I15" i="3"/>
  <c r="F15" i="3"/>
  <c r="D15" i="3"/>
  <c r="AK14" i="3"/>
  <c r="AF14" i="3"/>
  <c r="AE14" i="3"/>
  <c r="AC14" i="3"/>
  <c r="L14" i="3"/>
  <c r="T14" i="3" s="1"/>
  <c r="AK13" i="3"/>
  <c r="AF13" i="3"/>
  <c r="AE13" i="3"/>
  <c r="T13" i="3"/>
  <c r="L13" i="3"/>
  <c r="X13" i="3" s="1"/>
  <c r="AK12" i="3"/>
  <c r="AF12" i="3"/>
  <c r="AE12" i="3"/>
  <c r="L12" i="3"/>
  <c r="Z12" i="3" s="1"/>
  <c r="AP11" i="3"/>
  <c r="AM11" i="3"/>
  <c r="AH11" i="3"/>
  <c r="AI11" i="3" s="1"/>
  <c r="J11" i="3"/>
  <c r="K11" i="3" s="1"/>
  <c r="I11" i="3"/>
  <c r="F11" i="3"/>
  <c r="D11" i="3"/>
  <c r="AK10" i="3"/>
  <c r="AF10" i="3"/>
  <c r="AE10" i="3"/>
  <c r="V10" i="3"/>
  <c r="L10" i="3"/>
  <c r="AC10" i="3" s="1"/>
  <c r="AA10" i="3" s="1"/>
  <c r="AG10" i="3" s="1"/>
  <c r="AK9" i="3"/>
  <c r="AF9" i="3"/>
  <c r="AE9" i="3"/>
  <c r="L9" i="3"/>
  <c r="AK8" i="3"/>
  <c r="AF8" i="3"/>
  <c r="AE8" i="3"/>
  <c r="L8" i="3"/>
  <c r="AC8" i="3" s="1"/>
  <c r="AP7" i="3"/>
  <c r="AM7" i="3"/>
  <c r="AH7" i="3"/>
  <c r="AI7" i="3" s="1"/>
  <c r="J7" i="3"/>
  <c r="AD7" i="3" s="1"/>
  <c r="I7" i="3"/>
  <c r="F7" i="3"/>
  <c r="D7" i="3"/>
  <c r="AK6" i="3"/>
  <c r="AF6" i="3"/>
  <c r="AE6" i="3"/>
  <c r="L6" i="3"/>
  <c r="Z6" i="3" s="1"/>
  <c r="AK5" i="3"/>
  <c r="AF5" i="3"/>
  <c r="AE5" i="3"/>
  <c r="L5" i="3"/>
  <c r="AC5" i="3" s="1"/>
  <c r="AN4" i="3"/>
  <c r="AN5" i="3" s="1"/>
  <c r="AN6" i="3" s="1"/>
  <c r="AK4" i="3"/>
  <c r="AF4" i="3"/>
  <c r="AE4" i="3"/>
  <c r="L4" i="3"/>
  <c r="T4" i="3" s="1"/>
  <c r="AP127" i="14"/>
  <c r="AM127" i="14"/>
  <c r="AH127" i="14"/>
  <c r="AI127" i="14" s="1"/>
  <c r="J127" i="14"/>
  <c r="AJ127" i="14" s="1"/>
  <c r="I127" i="14"/>
  <c r="F127" i="14"/>
  <c r="D127" i="14"/>
  <c r="AK126" i="14"/>
  <c r="AF126" i="14"/>
  <c r="AE126" i="14"/>
  <c r="AE127" i="14" s="1"/>
  <c r="AA126" i="14"/>
  <c r="AG126" i="14" s="1"/>
  <c r="R126" i="14"/>
  <c r="L126" i="14"/>
  <c r="AK125" i="14"/>
  <c r="AF125" i="14"/>
  <c r="AE125" i="14"/>
  <c r="AA125" i="14"/>
  <c r="AG125" i="14" s="1"/>
  <c r="Z125" i="14"/>
  <c r="X125" i="14"/>
  <c r="R125" i="14"/>
  <c r="P125" i="14"/>
  <c r="N125" i="14"/>
  <c r="L125" i="14"/>
  <c r="T125" i="14" s="1"/>
  <c r="AK124" i="14"/>
  <c r="AF124" i="14"/>
  <c r="AE124" i="14"/>
  <c r="AA124" i="14"/>
  <c r="AG124" i="14" s="1"/>
  <c r="L124" i="14"/>
  <c r="AP123" i="14"/>
  <c r="AM123" i="14"/>
  <c r="AH123" i="14"/>
  <c r="J123" i="14"/>
  <c r="I123" i="14"/>
  <c r="F123" i="14"/>
  <c r="D123" i="14"/>
  <c r="AK122" i="14"/>
  <c r="AF122" i="14"/>
  <c r="AE122" i="14"/>
  <c r="R122" i="14"/>
  <c r="L122" i="14"/>
  <c r="T122" i="14" s="1"/>
  <c r="AK121" i="14"/>
  <c r="AF121" i="14"/>
  <c r="AE121" i="14"/>
  <c r="L121" i="14"/>
  <c r="AC121" i="14" s="1"/>
  <c r="AK120" i="14"/>
  <c r="AF120" i="14"/>
  <c r="AE120" i="14"/>
  <c r="T120" i="14"/>
  <c r="L120" i="14"/>
  <c r="Z120" i="14" s="1"/>
  <c r="AP119" i="14"/>
  <c r="AM119" i="14"/>
  <c r="AH119" i="14"/>
  <c r="AI119" i="14" s="1"/>
  <c r="J119" i="14"/>
  <c r="AB119" i="14" s="1"/>
  <c r="I119" i="14"/>
  <c r="F119" i="14"/>
  <c r="D119" i="14"/>
  <c r="AK118" i="14"/>
  <c r="AF118" i="14"/>
  <c r="AE118" i="14"/>
  <c r="L118" i="14"/>
  <c r="AK117" i="14"/>
  <c r="AF117" i="14"/>
  <c r="AE117" i="14"/>
  <c r="V117" i="14"/>
  <c r="R117" i="14"/>
  <c r="L117" i="14"/>
  <c r="Z117" i="14" s="1"/>
  <c r="AK116" i="14"/>
  <c r="AF116" i="14"/>
  <c r="AE116" i="14"/>
  <c r="L116" i="14"/>
  <c r="AP115" i="14"/>
  <c r="AM115" i="14"/>
  <c r="AH115" i="14"/>
  <c r="AI115" i="14" s="1"/>
  <c r="J115" i="14"/>
  <c r="AD115" i="14" s="1"/>
  <c r="I115" i="14"/>
  <c r="F115" i="14"/>
  <c r="D115" i="14"/>
  <c r="AK114" i="14"/>
  <c r="AF114" i="14"/>
  <c r="AE114" i="14"/>
  <c r="R114" i="14"/>
  <c r="L114" i="14"/>
  <c r="Z114" i="14" s="1"/>
  <c r="AK113" i="14"/>
  <c r="AF113" i="14"/>
  <c r="AE113" i="14"/>
  <c r="L113" i="14"/>
  <c r="Z113" i="14" s="1"/>
  <c r="AK112" i="14"/>
  <c r="AK115" i="14" s="1"/>
  <c r="AF112" i="14"/>
  <c r="AE112" i="14"/>
  <c r="L112" i="14"/>
  <c r="AP111" i="14"/>
  <c r="AM111" i="14"/>
  <c r="AH111" i="14"/>
  <c r="AI111" i="14" s="1"/>
  <c r="J111" i="14"/>
  <c r="AJ111" i="14" s="1"/>
  <c r="I111" i="14"/>
  <c r="F111" i="14"/>
  <c r="D111" i="14"/>
  <c r="AK110" i="14"/>
  <c r="AF110" i="14"/>
  <c r="AE110" i="14"/>
  <c r="L110" i="14"/>
  <c r="AK109" i="14"/>
  <c r="AF109" i="14"/>
  <c r="AE109" i="14"/>
  <c r="Z109" i="14"/>
  <c r="L109" i="14"/>
  <c r="T109" i="14" s="1"/>
  <c r="AK108" i="14"/>
  <c r="AF108" i="14"/>
  <c r="AE108" i="14"/>
  <c r="L108" i="14"/>
  <c r="AC108" i="14" s="1"/>
  <c r="AP107" i="14"/>
  <c r="AM107" i="14"/>
  <c r="AH107" i="14"/>
  <c r="AI107" i="14" s="1"/>
  <c r="J107" i="14"/>
  <c r="K107" i="14" s="1"/>
  <c r="F107" i="14"/>
  <c r="D107" i="14"/>
  <c r="AK106" i="14"/>
  <c r="AF106" i="14"/>
  <c r="AE106" i="14"/>
  <c r="L106" i="14"/>
  <c r="T106" i="14" s="1"/>
  <c r="AK105" i="14"/>
  <c r="AF105" i="14"/>
  <c r="AE105" i="14"/>
  <c r="R105" i="14"/>
  <c r="P105" i="14"/>
  <c r="L105" i="14"/>
  <c r="Z105" i="14" s="1"/>
  <c r="AK104" i="14"/>
  <c r="AF104" i="14"/>
  <c r="AE104" i="14"/>
  <c r="L104" i="14"/>
  <c r="T104" i="14" s="1"/>
  <c r="AP103" i="14"/>
  <c r="AM103" i="14"/>
  <c r="AH103" i="14"/>
  <c r="AI103" i="14" s="1"/>
  <c r="J103" i="14"/>
  <c r="K103" i="14" s="1"/>
  <c r="I103" i="14"/>
  <c r="F103" i="14"/>
  <c r="D103" i="14"/>
  <c r="AK102" i="14"/>
  <c r="AF102" i="14"/>
  <c r="AE102" i="14"/>
  <c r="L102" i="14"/>
  <c r="Z102" i="14" s="1"/>
  <c r="AK101" i="14"/>
  <c r="AF101" i="14"/>
  <c r="AE101" i="14"/>
  <c r="L101" i="14"/>
  <c r="T101" i="14" s="1"/>
  <c r="AK100" i="14"/>
  <c r="AK103" i="14" s="1"/>
  <c r="AF100" i="14"/>
  <c r="AE100" i="14"/>
  <c r="L100" i="14"/>
  <c r="AP99" i="14"/>
  <c r="AM99" i="14"/>
  <c r="AH99" i="14"/>
  <c r="AI99" i="14" s="1"/>
  <c r="J99" i="14"/>
  <c r="AD99" i="14" s="1"/>
  <c r="I99" i="14"/>
  <c r="F99" i="14"/>
  <c r="D99" i="14"/>
  <c r="AK98" i="14"/>
  <c r="AF98" i="14"/>
  <c r="AE98" i="14"/>
  <c r="L98" i="14"/>
  <c r="X98" i="14" s="1"/>
  <c r="AK97" i="14"/>
  <c r="AE97" i="14"/>
  <c r="L97" i="14"/>
  <c r="AK96" i="14"/>
  <c r="AK99" i="14" s="1"/>
  <c r="AF96" i="14"/>
  <c r="AE96" i="14"/>
  <c r="L96" i="14"/>
  <c r="Z96" i="14" s="1"/>
  <c r="AP95" i="14"/>
  <c r="AM95" i="14"/>
  <c r="AI95" i="14"/>
  <c r="J95" i="14"/>
  <c r="AD95" i="14" s="1"/>
  <c r="I95" i="14"/>
  <c r="F95" i="14"/>
  <c r="D95" i="14"/>
  <c r="AK94" i="14"/>
  <c r="AF94" i="14"/>
  <c r="AE94" i="14"/>
  <c r="L94" i="14"/>
  <c r="Z94" i="14" s="1"/>
  <c r="AK93" i="14"/>
  <c r="AF93" i="14"/>
  <c r="AE93" i="14"/>
  <c r="L93" i="14"/>
  <c r="Z93" i="14" s="1"/>
  <c r="AK92" i="14"/>
  <c r="AF92" i="14"/>
  <c r="AE92" i="14"/>
  <c r="L92" i="14"/>
  <c r="T92" i="14" s="1"/>
  <c r="AP91" i="14"/>
  <c r="AM91" i="14"/>
  <c r="AH91" i="14"/>
  <c r="AI91" i="14" s="1"/>
  <c r="J91" i="14"/>
  <c r="K91" i="14" s="1"/>
  <c r="I91" i="14"/>
  <c r="F91" i="14"/>
  <c r="D91" i="14"/>
  <c r="AK90" i="14"/>
  <c r="AF90" i="14"/>
  <c r="AE90" i="14"/>
  <c r="L90" i="14"/>
  <c r="T90" i="14" s="1"/>
  <c r="AK89" i="14"/>
  <c r="AF89" i="14"/>
  <c r="AE89" i="14"/>
  <c r="L89" i="14"/>
  <c r="P89" i="14" s="1"/>
  <c r="AK88" i="14"/>
  <c r="AF88" i="14"/>
  <c r="AE88" i="14"/>
  <c r="L88" i="14"/>
  <c r="T88" i="14" s="1"/>
  <c r="AP87" i="14"/>
  <c r="AM87" i="14"/>
  <c r="AH87" i="14"/>
  <c r="AI87" i="14" s="1"/>
  <c r="AD87" i="14"/>
  <c r="J87" i="14"/>
  <c r="K87" i="14" s="1"/>
  <c r="I87" i="14"/>
  <c r="F87" i="14"/>
  <c r="D87" i="14"/>
  <c r="AK86" i="14"/>
  <c r="AF86" i="14"/>
  <c r="AE86" i="14"/>
  <c r="L86" i="14"/>
  <c r="P86" i="14" s="1"/>
  <c r="AK85" i="14"/>
  <c r="AF85" i="14"/>
  <c r="AE85" i="14"/>
  <c r="L85" i="14"/>
  <c r="AK84" i="14"/>
  <c r="AF84" i="14"/>
  <c r="AE84" i="14"/>
  <c r="V84" i="14"/>
  <c r="L84" i="14"/>
  <c r="AP83" i="14"/>
  <c r="AM83" i="14"/>
  <c r="AH83" i="14"/>
  <c r="AI83" i="14" s="1"/>
  <c r="J83" i="14"/>
  <c r="I83" i="14"/>
  <c r="F83" i="14"/>
  <c r="D83" i="14"/>
  <c r="AK82" i="14"/>
  <c r="AF82" i="14"/>
  <c r="AE82" i="14"/>
  <c r="L82" i="14"/>
  <c r="T82" i="14" s="1"/>
  <c r="AK81" i="14"/>
  <c r="AF81" i="14"/>
  <c r="AE81" i="14"/>
  <c r="L81" i="14"/>
  <c r="V81" i="14" s="1"/>
  <c r="AK80" i="14"/>
  <c r="AF80" i="14"/>
  <c r="AE80" i="14"/>
  <c r="L80" i="14"/>
  <c r="R80" i="14" s="1"/>
  <c r="AP79" i="14"/>
  <c r="AM79" i="14"/>
  <c r="AH79" i="14"/>
  <c r="AI79" i="14" s="1"/>
  <c r="J79" i="14"/>
  <c r="K79" i="14" s="1"/>
  <c r="I79" i="14"/>
  <c r="F79" i="14"/>
  <c r="D79" i="14"/>
  <c r="AK78" i="14"/>
  <c r="AF78" i="14"/>
  <c r="AE78" i="14"/>
  <c r="L78" i="14"/>
  <c r="AC78" i="14" s="1"/>
  <c r="AK77" i="14"/>
  <c r="AF77" i="14"/>
  <c r="AE77" i="14"/>
  <c r="L77" i="14"/>
  <c r="AK76" i="14"/>
  <c r="AK79" i="14" s="1"/>
  <c r="AF76" i="14"/>
  <c r="AE76" i="14"/>
  <c r="L76" i="14"/>
  <c r="X76" i="14" s="1"/>
  <c r="AP75" i="14"/>
  <c r="AM75" i="14"/>
  <c r="AH75" i="14"/>
  <c r="AI75" i="14" s="1"/>
  <c r="J75" i="14"/>
  <c r="AD75" i="14" s="1"/>
  <c r="I75" i="14"/>
  <c r="F75" i="14"/>
  <c r="D75" i="14"/>
  <c r="AK74" i="14"/>
  <c r="AF74" i="14"/>
  <c r="AE74" i="14"/>
  <c r="L74" i="14"/>
  <c r="AK73" i="14"/>
  <c r="AF73" i="14"/>
  <c r="AE73" i="14"/>
  <c r="L73" i="14"/>
  <c r="X73" i="14" s="1"/>
  <c r="AK72" i="14"/>
  <c r="AF72" i="14"/>
  <c r="AE72" i="14"/>
  <c r="L72" i="14"/>
  <c r="T72" i="14" s="1"/>
  <c r="AP71" i="14"/>
  <c r="AM71" i="14"/>
  <c r="AH71" i="14"/>
  <c r="AI71" i="14" s="1"/>
  <c r="J71" i="14"/>
  <c r="AJ71" i="14" s="1"/>
  <c r="I71" i="14"/>
  <c r="F71" i="14"/>
  <c r="D71" i="14"/>
  <c r="AK70" i="14"/>
  <c r="AF70" i="14"/>
  <c r="AE70" i="14"/>
  <c r="L70" i="14"/>
  <c r="X70" i="14" s="1"/>
  <c r="AK69" i="14"/>
  <c r="AF69" i="14"/>
  <c r="AE69" i="14"/>
  <c r="Z69" i="14"/>
  <c r="R69" i="14"/>
  <c r="P69" i="14"/>
  <c r="L69" i="14"/>
  <c r="T69" i="14" s="1"/>
  <c r="AK68" i="14"/>
  <c r="AF68" i="14"/>
  <c r="AE68" i="14"/>
  <c r="L68" i="14"/>
  <c r="V68" i="14" s="1"/>
  <c r="AP67" i="14"/>
  <c r="AM67" i="14"/>
  <c r="AH67" i="14"/>
  <c r="AI67" i="14" s="1"/>
  <c r="J67" i="14"/>
  <c r="AD67" i="14" s="1"/>
  <c r="I67" i="14"/>
  <c r="F67" i="14"/>
  <c r="D67" i="14"/>
  <c r="AK66" i="14"/>
  <c r="AF66" i="14"/>
  <c r="AE66" i="14"/>
  <c r="N66" i="14"/>
  <c r="L66" i="14"/>
  <c r="T66" i="14" s="1"/>
  <c r="AK65" i="14"/>
  <c r="AF65" i="14"/>
  <c r="AE65" i="14"/>
  <c r="L65" i="14"/>
  <c r="AK64" i="14"/>
  <c r="AF64" i="14"/>
  <c r="AE64" i="14"/>
  <c r="L64" i="14"/>
  <c r="T64" i="14" s="1"/>
  <c r="AP63" i="14"/>
  <c r="AM63" i="14"/>
  <c r="AH63" i="14"/>
  <c r="J63" i="14"/>
  <c r="I63" i="14"/>
  <c r="F63" i="14"/>
  <c r="D63" i="14"/>
  <c r="AK62" i="14"/>
  <c r="AF62" i="14"/>
  <c r="AE62" i="14"/>
  <c r="L62" i="14"/>
  <c r="V62" i="14" s="1"/>
  <c r="AK61" i="14"/>
  <c r="AF61" i="14"/>
  <c r="AE61" i="14"/>
  <c r="L61" i="14"/>
  <c r="AK60" i="14"/>
  <c r="AF60" i="14"/>
  <c r="AE60" i="14"/>
  <c r="L60" i="14"/>
  <c r="X60" i="14" s="1"/>
  <c r="AP59" i="14"/>
  <c r="AM59" i="14"/>
  <c r="AH59" i="14"/>
  <c r="AI59" i="14" s="1"/>
  <c r="J59" i="14"/>
  <c r="AD59" i="14" s="1"/>
  <c r="I59" i="14"/>
  <c r="F59" i="14"/>
  <c r="D59" i="14"/>
  <c r="AK58" i="14"/>
  <c r="AF58" i="14"/>
  <c r="AE58" i="14"/>
  <c r="L58" i="14"/>
  <c r="T58" i="14" s="1"/>
  <c r="AK57" i="14"/>
  <c r="AF57" i="14"/>
  <c r="AE57" i="14"/>
  <c r="L57" i="14"/>
  <c r="T57" i="14" s="1"/>
  <c r="AK56" i="14"/>
  <c r="AK59" i="14" s="1"/>
  <c r="AF56" i="14"/>
  <c r="AE56" i="14"/>
  <c r="L56" i="14"/>
  <c r="AP55" i="14"/>
  <c r="AM55" i="14"/>
  <c r="AH55" i="14"/>
  <c r="J55" i="14"/>
  <c r="I55" i="14"/>
  <c r="F55" i="14"/>
  <c r="D55" i="14"/>
  <c r="AK54" i="14"/>
  <c r="AF54" i="14"/>
  <c r="AE54" i="14"/>
  <c r="L54" i="14"/>
  <c r="T54" i="14" s="1"/>
  <c r="AK53" i="14"/>
  <c r="AF53" i="14"/>
  <c r="AE53" i="14"/>
  <c r="L53" i="14"/>
  <c r="AK52" i="14"/>
  <c r="AF52" i="14"/>
  <c r="AE52" i="14"/>
  <c r="T52" i="14"/>
  <c r="L52" i="14"/>
  <c r="AC52" i="14" s="1"/>
  <c r="AP51" i="14"/>
  <c r="AM51" i="14"/>
  <c r="AH51" i="14"/>
  <c r="AI51" i="14" s="1"/>
  <c r="J51" i="14"/>
  <c r="K51" i="14" s="1"/>
  <c r="I51" i="14"/>
  <c r="F51" i="14"/>
  <c r="D51" i="14"/>
  <c r="AK50" i="14"/>
  <c r="AF50" i="14"/>
  <c r="AE50" i="14"/>
  <c r="L50" i="14"/>
  <c r="AK49" i="14"/>
  <c r="AF49" i="14"/>
  <c r="AE49" i="14"/>
  <c r="L49" i="14"/>
  <c r="AK48" i="14"/>
  <c r="AF48" i="14"/>
  <c r="AE48" i="14"/>
  <c r="L48" i="14"/>
  <c r="AP47" i="14"/>
  <c r="AM47" i="14"/>
  <c r="AH47" i="14"/>
  <c r="AI47" i="14" s="1"/>
  <c r="J47" i="14"/>
  <c r="AD47" i="14" s="1"/>
  <c r="I47" i="14"/>
  <c r="F47" i="14"/>
  <c r="D47" i="14"/>
  <c r="AK46" i="14"/>
  <c r="AF46" i="14"/>
  <c r="AE46" i="14"/>
  <c r="L46" i="14"/>
  <c r="T46" i="14" s="1"/>
  <c r="AK45" i="14"/>
  <c r="AF45" i="14"/>
  <c r="AE45" i="14"/>
  <c r="L45" i="14"/>
  <c r="AK44" i="14"/>
  <c r="AF44" i="14"/>
  <c r="AE44" i="14"/>
  <c r="L44" i="14"/>
  <c r="T44" i="14" s="1"/>
  <c r="AP43" i="14"/>
  <c r="AM43" i="14"/>
  <c r="AH43" i="14"/>
  <c r="AI43" i="14" s="1"/>
  <c r="J43" i="14"/>
  <c r="K43" i="14" s="1"/>
  <c r="I43" i="14"/>
  <c r="F43" i="14"/>
  <c r="D43" i="14"/>
  <c r="AK42" i="14"/>
  <c r="AF42" i="14"/>
  <c r="AE42" i="14"/>
  <c r="L42" i="14"/>
  <c r="P42" i="14" s="1"/>
  <c r="AK41" i="14"/>
  <c r="AF41" i="14"/>
  <c r="AE41" i="14"/>
  <c r="L41" i="14"/>
  <c r="AK40" i="14"/>
  <c r="AF40" i="14"/>
  <c r="AE40" i="14"/>
  <c r="L40" i="14"/>
  <c r="AP39" i="14"/>
  <c r="AM39" i="14"/>
  <c r="AH39" i="14"/>
  <c r="AI39" i="14" s="1"/>
  <c r="J39" i="14"/>
  <c r="AD39" i="14" s="1"/>
  <c r="I39" i="14"/>
  <c r="F39" i="14"/>
  <c r="D39" i="14"/>
  <c r="AK38" i="14"/>
  <c r="AF38" i="14"/>
  <c r="AE38" i="14"/>
  <c r="L38" i="14"/>
  <c r="T38" i="14" s="1"/>
  <c r="AK37" i="14"/>
  <c r="AF37" i="14"/>
  <c r="AE37" i="14"/>
  <c r="L37" i="14"/>
  <c r="AK36" i="14"/>
  <c r="AF36" i="14"/>
  <c r="AE36" i="14"/>
  <c r="L36" i="14"/>
  <c r="AP35" i="14"/>
  <c r="AM35" i="14"/>
  <c r="AH35" i="14"/>
  <c r="AI35" i="14" s="1"/>
  <c r="J35" i="14"/>
  <c r="K35" i="14" s="1"/>
  <c r="I35" i="14"/>
  <c r="F35" i="14"/>
  <c r="D35" i="14"/>
  <c r="AK34" i="14"/>
  <c r="AF34" i="14"/>
  <c r="AE34" i="14"/>
  <c r="L34" i="14"/>
  <c r="AC34" i="14" s="1"/>
  <c r="AK33" i="14"/>
  <c r="AF33" i="14"/>
  <c r="AE33" i="14"/>
  <c r="T33" i="14"/>
  <c r="L33" i="14"/>
  <c r="AC33" i="14" s="1"/>
  <c r="AA33" i="14" s="1"/>
  <c r="AG33" i="14" s="1"/>
  <c r="AK32" i="14"/>
  <c r="AF32" i="14"/>
  <c r="AE32" i="14"/>
  <c r="L32" i="14"/>
  <c r="T32" i="14" s="1"/>
  <c r="AP31" i="14"/>
  <c r="AM31" i="14"/>
  <c r="AH31" i="14"/>
  <c r="AI31" i="14" s="1"/>
  <c r="J31" i="14"/>
  <c r="AD31" i="14" s="1"/>
  <c r="I31" i="14"/>
  <c r="F31" i="14"/>
  <c r="D31" i="14"/>
  <c r="AK30" i="14"/>
  <c r="AF30" i="14"/>
  <c r="AE30" i="14"/>
  <c r="L30" i="14"/>
  <c r="AK29" i="14"/>
  <c r="AF29" i="14"/>
  <c r="AE29" i="14"/>
  <c r="L29" i="14"/>
  <c r="AK28" i="14"/>
  <c r="AF28" i="14"/>
  <c r="AE28" i="14"/>
  <c r="L28" i="14"/>
  <c r="T28" i="14" s="1"/>
  <c r="AP27" i="14"/>
  <c r="AM27" i="14"/>
  <c r="AH27" i="14"/>
  <c r="AI27" i="14" s="1"/>
  <c r="AD27" i="14"/>
  <c r="AB27" i="14"/>
  <c r="J27" i="14"/>
  <c r="AJ27" i="14" s="1"/>
  <c r="I27" i="14"/>
  <c r="F27" i="14"/>
  <c r="D27" i="14"/>
  <c r="AK26" i="14"/>
  <c r="AF26" i="14"/>
  <c r="AE26" i="14"/>
  <c r="L26" i="14"/>
  <c r="AK25" i="14"/>
  <c r="AF25" i="14"/>
  <c r="AE25" i="14"/>
  <c r="L25" i="14"/>
  <c r="AK24" i="14"/>
  <c r="AF24" i="14"/>
  <c r="AE24" i="14"/>
  <c r="L24" i="14"/>
  <c r="T24" i="14" s="1"/>
  <c r="AP23" i="14"/>
  <c r="AM23" i="14"/>
  <c r="AH23" i="14"/>
  <c r="AI23" i="14" s="1"/>
  <c r="J23" i="14"/>
  <c r="AD23" i="14" s="1"/>
  <c r="I23" i="14"/>
  <c r="F23" i="14"/>
  <c r="D23" i="14"/>
  <c r="AK22" i="14"/>
  <c r="AF22" i="14"/>
  <c r="AE22" i="14"/>
  <c r="R22" i="14"/>
  <c r="L22" i="14"/>
  <c r="T22" i="14" s="1"/>
  <c r="AK21" i="14"/>
  <c r="AF21" i="14"/>
  <c r="AE21" i="14"/>
  <c r="L21" i="14"/>
  <c r="AC21" i="14" s="1"/>
  <c r="AK20" i="14"/>
  <c r="AF20" i="14"/>
  <c r="AE20" i="14"/>
  <c r="AC20" i="14"/>
  <c r="L20" i="14"/>
  <c r="T20" i="14" s="1"/>
  <c r="AP19" i="14"/>
  <c r="AM19" i="14"/>
  <c r="AH19" i="14"/>
  <c r="AI19" i="14" s="1"/>
  <c r="J19" i="14"/>
  <c r="K19" i="14" s="1"/>
  <c r="I19" i="14"/>
  <c r="F19" i="14"/>
  <c r="D19" i="14"/>
  <c r="AK18" i="14"/>
  <c r="AF18" i="14"/>
  <c r="AE18" i="14"/>
  <c r="L18" i="14"/>
  <c r="T18" i="14" s="1"/>
  <c r="AK17" i="14"/>
  <c r="AF17" i="14"/>
  <c r="AE17" i="14"/>
  <c r="L17" i="14"/>
  <c r="R17" i="14" s="1"/>
  <c r="AK16" i="14"/>
  <c r="AF16" i="14"/>
  <c r="AE16" i="14"/>
  <c r="AE19" i="14" s="1"/>
  <c r="L16" i="14"/>
  <c r="R16" i="14" s="1"/>
  <c r="AP15" i="14"/>
  <c r="AM15" i="14"/>
  <c r="AH15" i="14"/>
  <c r="AI15" i="14" s="1"/>
  <c r="J15" i="14"/>
  <c r="AD15" i="14" s="1"/>
  <c r="I15" i="14"/>
  <c r="F15" i="14"/>
  <c r="D15" i="14"/>
  <c r="AK14" i="14"/>
  <c r="AF14" i="14"/>
  <c r="AE14" i="14"/>
  <c r="AC14" i="14"/>
  <c r="L14" i="14"/>
  <c r="T14" i="14" s="1"/>
  <c r="AK13" i="14"/>
  <c r="AF13" i="14"/>
  <c r="AE13" i="14"/>
  <c r="L13" i="14"/>
  <c r="T13" i="14" s="1"/>
  <c r="AK12" i="14"/>
  <c r="AF12" i="14"/>
  <c r="AE12" i="14"/>
  <c r="L12" i="14"/>
  <c r="T12" i="14" s="1"/>
  <c r="AP11" i="14"/>
  <c r="AM11" i="14"/>
  <c r="AH11" i="14"/>
  <c r="AI11" i="14" s="1"/>
  <c r="J11" i="14"/>
  <c r="I11" i="14"/>
  <c r="F11" i="14"/>
  <c r="D11" i="14"/>
  <c r="AK10" i="14"/>
  <c r="AF10" i="14"/>
  <c r="AE10" i="14"/>
  <c r="L10" i="14"/>
  <c r="T10" i="14" s="1"/>
  <c r="AK9" i="14"/>
  <c r="AF9" i="14"/>
  <c r="AE9" i="14"/>
  <c r="L9" i="14"/>
  <c r="T9" i="14" s="1"/>
  <c r="AK8" i="14"/>
  <c r="AK11" i="14" s="1"/>
  <c r="AF8" i="14"/>
  <c r="AE8" i="14"/>
  <c r="L8" i="14"/>
  <c r="N8" i="14" s="1"/>
  <c r="AP7" i="14"/>
  <c r="AM7" i="14"/>
  <c r="AH7" i="14"/>
  <c r="AI7" i="14" s="1"/>
  <c r="J7" i="14"/>
  <c r="AD7" i="14" s="1"/>
  <c r="I7" i="14"/>
  <c r="F7" i="14"/>
  <c r="D7" i="14"/>
  <c r="AK6" i="14"/>
  <c r="AF6" i="14"/>
  <c r="AE6" i="14"/>
  <c r="R6" i="14"/>
  <c r="L6" i="14"/>
  <c r="T6" i="14" s="1"/>
  <c r="AK5" i="14"/>
  <c r="AF5" i="14"/>
  <c r="AE5" i="14"/>
  <c r="L5" i="14"/>
  <c r="AC5" i="14" s="1"/>
  <c r="AK4" i="14"/>
  <c r="AF4" i="14"/>
  <c r="AE4" i="14"/>
  <c r="L4" i="14"/>
  <c r="T4" i="14" s="1"/>
  <c r="AP127" i="5"/>
  <c r="AM127" i="5"/>
  <c r="J127" i="5"/>
  <c r="K127" i="5" s="1"/>
  <c r="I127" i="5"/>
  <c r="F127" i="5"/>
  <c r="D127" i="5"/>
  <c r="AK126" i="5"/>
  <c r="AF126" i="5"/>
  <c r="AE126" i="5"/>
  <c r="L126" i="5"/>
  <c r="AC126" i="5" s="1"/>
  <c r="AK125" i="5"/>
  <c r="AF125" i="5"/>
  <c r="AE125" i="5"/>
  <c r="L125" i="5"/>
  <c r="T125" i="5" s="1"/>
  <c r="AK124" i="5"/>
  <c r="AF124" i="5"/>
  <c r="AE124" i="5"/>
  <c r="L124" i="5"/>
  <c r="AC124" i="5" s="1"/>
  <c r="AP123" i="5"/>
  <c r="AM123" i="5"/>
  <c r="AH123" i="5"/>
  <c r="AI123" i="5" s="1"/>
  <c r="J123" i="5"/>
  <c r="AD123" i="5" s="1"/>
  <c r="I123" i="5"/>
  <c r="F123" i="5"/>
  <c r="D123" i="5"/>
  <c r="AK122" i="5"/>
  <c r="AF122" i="5"/>
  <c r="AE122" i="5"/>
  <c r="L122" i="5"/>
  <c r="T122" i="5" s="1"/>
  <c r="AK121" i="5"/>
  <c r="AF121" i="5"/>
  <c r="AE121" i="5"/>
  <c r="L121" i="5"/>
  <c r="AC121" i="5" s="1"/>
  <c r="AK120" i="5"/>
  <c r="AF120" i="5"/>
  <c r="AE120" i="5"/>
  <c r="L120" i="5"/>
  <c r="Z120" i="5" s="1"/>
  <c r="AP119" i="5"/>
  <c r="AM119" i="5"/>
  <c r="AH119" i="5"/>
  <c r="AI119" i="5" s="1"/>
  <c r="J119" i="5"/>
  <c r="AD119" i="5" s="1"/>
  <c r="I119" i="5"/>
  <c r="F119" i="5"/>
  <c r="D119" i="5"/>
  <c r="AK118" i="5"/>
  <c r="AF118" i="5"/>
  <c r="AE118" i="5"/>
  <c r="L118" i="5"/>
  <c r="N118" i="5" s="1"/>
  <c r="AK117" i="5"/>
  <c r="AF117" i="5"/>
  <c r="AE117" i="5"/>
  <c r="L117" i="5"/>
  <c r="R117" i="5" s="1"/>
  <c r="AK116" i="5"/>
  <c r="AF116" i="5"/>
  <c r="AE116" i="5"/>
  <c r="L116" i="5"/>
  <c r="T116" i="5" s="1"/>
  <c r="AP115" i="5"/>
  <c r="AM115" i="5"/>
  <c r="AH115" i="5"/>
  <c r="AI115" i="5" s="1"/>
  <c r="J115" i="5"/>
  <c r="AD115" i="5" s="1"/>
  <c r="I115" i="5"/>
  <c r="F115" i="5"/>
  <c r="D115" i="5"/>
  <c r="AK114" i="5"/>
  <c r="AF114" i="5"/>
  <c r="AE114" i="5"/>
  <c r="L114" i="5"/>
  <c r="T114" i="5" s="1"/>
  <c r="AK113" i="5"/>
  <c r="AF113" i="5"/>
  <c r="AE113" i="5"/>
  <c r="L113" i="5"/>
  <c r="T113" i="5" s="1"/>
  <c r="AK112" i="5"/>
  <c r="AF112" i="5"/>
  <c r="AE112" i="5"/>
  <c r="L112" i="5"/>
  <c r="T112" i="5" s="1"/>
  <c r="AP111" i="5"/>
  <c r="AM111" i="5"/>
  <c r="AH111" i="5"/>
  <c r="AI111" i="5" s="1"/>
  <c r="J111" i="5"/>
  <c r="AD111" i="5" s="1"/>
  <c r="I111" i="5"/>
  <c r="F111" i="5"/>
  <c r="D111" i="5"/>
  <c r="AK110" i="5"/>
  <c r="AF110" i="5"/>
  <c r="AE110" i="5"/>
  <c r="L110" i="5"/>
  <c r="T110" i="5" s="1"/>
  <c r="AK109" i="5"/>
  <c r="AF109" i="5"/>
  <c r="AE109" i="5"/>
  <c r="L109" i="5"/>
  <c r="X109" i="5" s="1"/>
  <c r="AK108" i="5"/>
  <c r="AK111" i="5" s="1"/>
  <c r="AF108" i="5"/>
  <c r="AE108" i="5"/>
  <c r="L108" i="5"/>
  <c r="Z108" i="5" s="1"/>
  <c r="AP107" i="5"/>
  <c r="AM107" i="5"/>
  <c r="AH107" i="5"/>
  <c r="AI107" i="5" s="1"/>
  <c r="J107" i="5"/>
  <c r="K107" i="5" s="1"/>
  <c r="I107" i="5"/>
  <c r="F107" i="5"/>
  <c r="D107" i="5"/>
  <c r="AK106" i="5"/>
  <c r="AF106" i="5"/>
  <c r="AE106" i="5"/>
  <c r="L106" i="5"/>
  <c r="Z106" i="5" s="1"/>
  <c r="AK105" i="5"/>
  <c r="AF105" i="5"/>
  <c r="AE105" i="5"/>
  <c r="L105" i="5"/>
  <c r="T105" i="5" s="1"/>
  <c r="AK104" i="5"/>
  <c r="AF104" i="5"/>
  <c r="AE104" i="5"/>
  <c r="L104" i="5"/>
  <c r="T104" i="5" s="1"/>
  <c r="AP103" i="5"/>
  <c r="AM103" i="5"/>
  <c r="AH103" i="5"/>
  <c r="AI103" i="5" s="1"/>
  <c r="J103" i="5"/>
  <c r="K103" i="5" s="1"/>
  <c r="I103" i="5"/>
  <c r="F103" i="5"/>
  <c r="D103" i="5"/>
  <c r="AK102" i="5"/>
  <c r="AF102" i="5"/>
  <c r="AE102" i="5"/>
  <c r="L102" i="5"/>
  <c r="T102" i="5" s="1"/>
  <c r="AK101" i="5"/>
  <c r="AF101" i="5"/>
  <c r="AE101" i="5"/>
  <c r="L101" i="5"/>
  <c r="T101" i="5" s="1"/>
  <c r="AK100" i="5"/>
  <c r="AF100" i="5"/>
  <c r="AE100" i="5"/>
  <c r="AE103" i="5" s="1"/>
  <c r="L100" i="5"/>
  <c r="AC100" i="5" s="1"/>
  <c r="AP99" i="5"/>
  <c r="AM99" i="5"/>
  <c r="AH99" i="5"/>
  <c r="AI99" i="5" s="1"/>
  <c r="J99" i="5"/>
  <c r="AD99" i="5" s="1"/>
  <c r="I99" i="5"/>
  <c r="F99" i="5"/>
  <c r="D99" i="5"/>
  <c r="AK98" i="5"/>
  <c r="AF98" i="5"/>
  <c r="AE98" i="5"/>
  <c r="L98" i="5"/>
  <c r="T98" i="5" s="1"/>
  <c r="AK97" i="5"/>
  <c r="AF97" i="5"/>
  <c r="AE97" i="5"/>
  <c r="L97" i="5"/>
  <c r="AC97" i="5" s="1"/>
  <c r="AK96" i="5"/>
  <c r="AF96" i="5"/>
  <c r="AE96" i="5"/>
  <c r="L96" i="5"/>
  <c r="Z96" i="5" s="1"/>
  <c r="AP95" i="5"/>
  <c r="AM95" i="5"/>
  <c r="AH95" i="5"/>
  <c r="AI95" i="5" s="1"/>
  <c r="J95" i="5"/>
  <c r="AD95" i="5" s="1"/>
  <c r="I95" i="5"/>
  <c r="F95" i="5"/>
  <c r="D95" i="5"/>
  <c r="AK94" i="5"/>
  <c r="AF94" i="5"/>
  <c r="AE94" i="5"/>
  <c r="L94" i="5"/>
  <c r="AC94" i="5" s="1"/>
  <c r="AA94" i="5" s="1"/>
  <c r="AG94" i="5" s="1"/>
  <c r="AK93" i="5"/>
  <c r="AF93" i="5"/>
  <c r="AE93" i="5"/>
  <c r="L93" i="5"/>
  <c r="Z93" i="5" s="1"/>
  <c r="AK92" i="5"/>
  <c r="AF92" i="5"/>
  <c r="AE92" i="5"/>
  <c r="L92" i="5"/>
  <c r="T92" i="5" s="1"/>
  <c r="AP91" i="5"/>
  <c r="AM91" i="5"/>
  <c r="AH91" i="5"/>
  <c r="AI91" i="5" s="1"/>
  <c r="J91" i="5"/>
  <c r="AD91" i="5" s="1"/>
  <c r="I91" i="5"/>
  <c r="F91" i="5"/>
  <c r="D91" i="5"/>
  <c r="AK90" i="5"/>
  <c r="AF90" i="5"/>
  <c r="AE90" i="5"/>
  <c r="L90" i="5"/>
  <c r="AC90" i="5" s="1"/>
  <c r="AK89" i="5"/>
  <c r="AF89" i="5"/>
  <c r="AE89" i="5"/>
  <c r="L89" i="5"/>
  <c r="T89" i="5" s="1"/>
  <c r="AK88" i="5"/>
  <c r="AF88" i="5"/>
  <c r="AE88" i="5"/>
  <c r="L88" i="5"/>
  <c r="T88" i="5" s="1"/>
  <c r="AP87" i="5"/>
  <c r="AM87" i="5"/>
  <c r="AH87" i="5"/>
  <c r="AI87" i="5" s="1"/>
  <c r="J87" i="5"/>
  <c r="AD87" i="5" s="1"/>
  <c r="I87" i="5"/>
  <c r="F87" i="5"/>
  <c r="D87" i="5"/>
  <c r="AK86" i="5"/>
  <c r="AF86" i="5"/>
  <c r="AE86" i="5"/>
  <c r="L86" i="5"/>
  <c r="R86" i="5" s="1"/>
  <c r="AK85" i="5"/>
  <c r="AF85" i="5"/>
  <c r="AE85" i="5"/>
  <c r="L85" i="5"/>
  <c r="T85" i="5" s="1"/>
  <c r="AK84" i="5"/>
  <c r="AF84" i="5"/>
  <c r="AE84" i="5"/>
  <c r="L84" i="5"/>
  <c r="T84" i="5" s="1"/>
  <c r="AP83" i="5"/>
  <c r="AM83" i="5"/>
  <c r="AH83" i="5"/>
  <c r="AI83" i="5" s="1"/>
  <c r="J83" i="5"/>
  <c r="K83" i="5" s="1"/>
  <c r="I83" i="5"/>
  <c r="F83" i="5"/>
  <c r="D83" i="5"/>
  <c r="AK82" i="5"/>
  <c r="AF82" i="5"/>
  <c r="AE82" i="5"/>
  <c r="L82" i="5"/>
  <c r="T82" i="5" s="1"/>
  <c r="AK81" i="5"/>
  <c r="AF81" i="5"/>
  <c r="AE81" i="5"/>
  <c r="L81" i="5"/>
  <c r="Z81" i="5" s="1"/>
  <c r="AK80" i="5"/>
  <c r="AF80" i="5"/>
  <c r="AE80" i="5"/>
  <c r="L80" i="5"/>
  <c r="AC80" i="5" s="1"/>
  <c r="AP79" i="5"/>
  <c r="AM79" i="5"/>
  <c r="AH79" i="5"/>
  <c r="AI79" i="5" s="1"/>
  <c r="J79" i="5"/>
  <c r="AD79" i="5" s="1"/>
  <c r="I79" i="5"/>
  <c r="F79" i="5"/>
  <c r="D79" i="5"/>
  <c r="AK78" i="5"/>
  <c r="AF78" i="5"/>
  <c r="AE78" i="5"/>
  <c r="L78" i="5"/>
  <c r="Z78" i="5" s="1"/>
  <c r="AK77" i="5"/>
  <c r="AF77" i="5"/>
  <c r="AE77" i="5"/>
  <c r="L77" i="5"/>
  <c r="AK76" i="5"/>
  <c r="AF76" i="5"/>
  <c r="AE76" i="5"/>
  <c r="L76" i="5"/>
  <c r="X76" i="5" s="1"/>
  <c r="AP75" i="5"/>
  <c r="AM75" i="5"/>
  <c r="AH75" i="5"/>
  <c r="AI75" i="5" s="1"/>
  <c r="J75" i="5"/>
  <c r="AD75" i="5" s="1"/>
  <c r="I75" i="5"/>
  <c r="F75" i="5"/>
  <c r="D75" i="5"/>
  <c r="AK74" i="5"/>
  <c r="AF74" i="5"/>
  <c r="AE74" i="5"/>
  <c r="L74" i="5"/>
  <c r="AK73" i="5"/>
  <c r="AF73" i="5"/>
  <c r="AE73" i="5"/>
  <c r="L73" i="5"/>
  <c r="R73" i="5" s="1"/>
  <c r="AK72" i="5"/>
  <c r="AK75" i="5" s="1"/>
  <c r="AF72" i="5"/>
  <c r="AE72" i="5"/>
  <c r="L72" i="5"/>
  <c r="T72" i="5" s="1"/>
  <c r="AP71" i="5"/>
  <c r="AM71" i="5"/>
  <c r="AH71" i="5"/>
  <c r="AI71" i="5" s="1"/>
  <c r="J71" i="5"/>
  <c r="AD71" i="5" s="1"/>
  <c r="I71" i="5"/>
  <c r="F71" i="5"/>
  <c r="D71" i="5"/>
  <c r="AK70" i="5"/>
  <c r="AF70" i="5"/>
  <c r="AE70" i="5"/>
  <c r="L70" i="5"/>
  <c r="R70" i="5" s="1"/>
  <c r="AK69" i="5"/>
  <c r="AF69" i="5"/>
  <c r="AE69" i="5"/>
  <c r="L69" i="5"/>
  <c r="T69" i="5" s="1"/>
  <c r="AK68" i="5"/>
  <c r="AK71" i="5" s="1"/>
  <c r="AF68" i="5"/>
  <c r="AE68" i="5"/>
  <c r="L68" i="5"/>
  <c r="T68" i="5" s="1"/>
  <c r="AP67" i="5"/>
  <c r="AM67" i="5"/>
  <c r="AH67" i="5"/>
  <c r="AI67" i="5" s="1"/>
  <c r="J67" i="5"/>
  <c r="AD67" i="5" s="1"/>
  <c r="I67" i="5"/>
  <c r="F67" i="5"/>
  <c r="D67" i="5"/>
  <c r="AK66" i="5"/>
  <c r="AF66" i="5"/>
  <c r="AE66" i="5"/>
  <c r="L66" i="5"/>
  <c r="T66" i="5" s="1"/>
  <c r="AK65" i="5"/>
  <c r="AF65" i="5"/>
  <c r="AE65" i="5"/>
  <c r="L65" i="5"/>
  <c r="T65" i="5" s="1"/>
  <c r="AK64" i="5"/>
  <c r="AF64" i="5"/>
  <c r="AE64" i="5"/>
  <c r="L64" i="5"/>
  <c r="AC64" i="5" s="1"/>
  <c r="AP63" i="5"/>
  <c r="AM63" i="5"/>
  <c r="AH63" i="5"/>
  <c r="J63" i="5"/>
  <c r="AD63" i="5" s="1"/>
  <c r="I63" i="5"/>
  <c r="F63" i="5"/>
  <c r="D63" i="5"/>
  <c r="AK62" i="5"/>
  <c r="AF62" i="5"/>
  <c r="AE62" i="5"/>
  <c r="L62" i="5"/>
  <c r="Z62" i="5" s="1"/>
  <c r="AK61" i="5"/>
  <c r="AF61" i="5"/>
  <c r="AE61" i="5"/>
  <c r="L61" i="5"/>
  <c r="T61" i="5" s="1"/>
  <c r="AK60" i="5"/>
  <c r="AF60" i="5"/>
  <c r="AE60" i="5"/>
  <c r="L60" i="5"/>
  <c r="Z60" i="5" s="1"/>
  <c r="AP59" i="5"/>
  <c r="AM59" i="5"/>
  <c r="AH59" i="5"/>
  <c r="AI59" i="5" s="1"/>
  <c r="J59" i="5"/>
  <c r="AD59" i="5" s="1"/>
  <c r="I59" i="5"/>
  <c r="F59" i="5"/>
  <c r="D59" i="5"/>
  <c r="AK58" i="5"/>
  <c r="AF58" i="5"/>
  <c r="AE58" i="5"/>
  <c r="L58" i="5"/>
  <c r="V58" i="5" s="1"/>
  <c r="AK57" i="5"/>
  <c r="AF57" i="5"/>
  <c r="AE57" i="5"/>
  <c r="L57" i="5"/>
  <c r="AK56" i="5"/>
  <c r="AF56" i="5"/>
  <c r="AE56" i="5"/>
  <c r="L56" i="5"/>
  <c r="T56" i="5" s="1"/>
  <c r="AP55" i="5"/>
  <c r="AM55" i="5"/>
  <c r="AH55" i="5"/>
  <c r="J55" i="5"/>
  <c r="AD55" i="5" s="1"/>
  <c r="I55" i="5"/>
  <c r="F55" i="5"/>
  <c r="D55" i="5"/>
  <c r="AK54" i="5"/>
  <c r="AF54" i="5"/>
  <c r="AE54" i="5"/>
  <c r="L54" i="5"/>
  <c r="AK53" i="5"/>
  <c r="AF53" i="5"/>
  <c r="AE53" i="5"/>
  <c r="L53" i="5"/>
  <c r="T53" i="5" s="1"/>
  <c r="AK52" i="5"/>
  <c r="AF52" i="5"/>
  <c r="AE52" i="5"/>
  <c r="L52" i="5"/>
  <c r="Z52" i="5" s="1"/>
  <c r="AP51" i="5"/>
  <c r="AM51" i="5"/>
  <c r="AH51" i="5"/>
  <c r="AI51" i="5" s="1"/>
  <c r="J51" i="5"/>
  <c r="AD51" i="5" s="1"/>
  <c r="I51" i="5"/>
  <c r="F51" i="5"/>
  <c r="D51" i="5"/>
  <c r="AK50" i="5"/>
  <c r="AF50" i="5"/>
  <c r="AE50" i="5"/>
  <c r="L50" i="5"/>
  <c r="T50" i="5" s="1"/>
  <c r="AK49" i="5"/>
  <c r="AF49" i="5"/>
  <c r="AE49" i="5"/>
  <c r="L49" i="5"/>
  <c r="Z49" i="5" s="1"/>
  <c r="AK48" i="5"/>
  <c r="AF48" i="5"/>
  <c r="AE48" i="5"/>
  <c r="L48" i="5"/>
  <c r="T48" i="5" s="1"/>
  <c r="AP47" i="5"/>
  <c r="AM47" i="5"/>
  <c r="AH47" i="5"/>
  <c r="AI47" i="5" s="1"/>
  <c r="J47" i="5"/>
  <c r="AD47" i="5" s="1"/>
  <c r="I47" i="5"/>
  <c r="F47" i="5"/>
  <c r="D47" i="5"/>
  <c r="AK46" i="5"/>
  <c r="AF46" i="5"/>
  <c r="AE46" i="5"/>
  <c r="L46" i="5"/>
  <c r="Z46" i="5" s="1"/>
  <c r="AK45" i="5"/>
  <c r="AF45" i="5"/>
  <c r="AE45" i="5"/>
  <c r="L45" i="5"/>
  <c r="AC45" i="5" s="1"/>
  <c r="AK44" i="5"/>
  <c r="AF44" i="5"/>
  <c r="AE44" i="5"/>
  <c r="L44" i="5"/>
  <c r="R44" i="5" s="1"/>
  <c r="AP43" i="5"/>
  <c r="AM43" i="5"/>
  <c r="AH43" i="5"/>
  <c r="AI43" i="5" s="1"/>
  <c r="J43" i="5"/>
  <c r="I43" i="5"/>
  <c r="F43" i="5"/>
  <c r="D43" i="5"/>
  <c r="AK42" i="5"/>
  <c r="AF42" i="5"/>
  <c r="AE42" i="5"/>
  <c r="L42" i="5"/>
  <c r="Z42" i="5" s="1"/>
  <c r="AK41" i="5"/>
  <c r="AF41" i="5"/>
  <c r="AE41" i="5"/>
  <c r="L41" i="5"/>
  <c r="R41" i="5" s="1"/>
  <c r="AK40" i="5"/>
  <c r="AF40" i="5"/>
  <c r="AE40" i="5"/>
  <c r="L40" i="5"/>
  <c r="T40" i="5" s="1"/>
  <c r="AP39" i="5"/>
  <c r="AM39" i="5"/>
  <c r="AH39" i="5"/>
  <c r="AI39" i="5" s="1"/>
  <c r="J39" i="5"/>
  <c r="I39" i="5"/>
  <c r="F39" i="5"/>
  <c r="D39" i="5"/>
  <c r="AK38" i="5"/>
  <c r="AF38" i="5"/>
  <c r="AE38" i="5"/>
  <c r="L38" i="5"/>
  <c r="Z38" i="5" s="1"/>
  <c r="AK37" i="5"/>
  <c r="AF37" i="5"/>
  <c r="AE37" i="5"/>
  <c r="L37" i="5"/>
  <c r="T37" i="5" s="1"/>
  <c r="AK36" i="5"/>
  <c r="AF36" i="5"/>
  <c r="AE36" i="5"/>
  <c r="L36" i="5"/>
  <c r="Z36" i="5" s="1"/>
  <c r="AP35" i="5"/>
  <c r="AM35" i="5"/>
  <c r="AH35" i="5"/>
  <c r="AI35" i="5" s="1"/>
  <c r="J35" i="5"/>
  <c r="AD35" i="5" s="1"/>
  <c r="I35" i="5"/>
  <c r="F35" i="5"/>
  <c r="D35" i="5"/>
  <c r="AK34" i="5"/>
  <c r="AF34" i="5"/>
  <c r="AE34" i="5"/>
  <c r="L34" i="5"/>
  <c r="AC34" i="5" s="1"/>
  <c r="AA34" i="5" s="1"/>
  <c r="AG34" i="5" s="1"/>
  <c r="AK33" i="5"/>
  <c r="AF33" i="5"/>
  <c r="AE33" i="5"/>
  <c r="L33" i="5"/>
  <c r="R33" i="5" s="1"/>
  <c r="AK32" i="5"/>
  <c r="AF32" i="5"/>
  <c r="AE32" i="5"/>
  <c r="R32" i="5"/>
  <c r="L32" i="5"/>
  <c r="T32" i="5" s="1"/>
  <c r="AP31" i="5"/>
  <c r="AM31" i="5"/>
  <c r="AJ31" i="5"/>
  <c r="AH31" i="5"/>
  <c r="AI31" i="5" s="1"/>
  <c r="J31" i="5"/>
  <c r="AD31" i="5" s="1"/>
  <c r="I31" i="5"/>
  <c r="F31" i="5"/>
  <c r="D31" i="5"/>
  <c r="AK30" i="5"/>
  <c r="AF30" i="5"/>
  <c r="AE30" i="5"/>
  <c r="L30" i="5"/>
  <c r="R30" i="5" s="1"/>
  <c r="AK29" i="5"/>
  <c r="AF29" i="5"/>
  <c r="AE29" i="5"/>
  <c r="L29" i="5"/>
  <c r="T29" i="5" s="1"/>
  <c r="AK28" i="5"/>
  <c r="AF28" i="5"/>
  <c r="AE28" i="5"/>
  <c r="L28" i="5"/>
  <c r="AP27" i="5"/>
  <c r="AM27" i="5"/>
  <c r="AH27" i="5"/>
  <c r="AI27" i="5" s="1"/>
  <c r="J27" i="5"/>
  <c r="AD27" i="5" s="1"/>
  <c r="I27" i="5"/>
  <c r="F27" i="5"/>
  <c r="D27" i="5"/>
  <c r="AK26" i="5"/>
  <c r="AF26" i="5"/>
  <c r="AE26" i="5"/>
  <c r="L26" i="5"/>
  <c r="T26" i="5" s="1"/>
  <c r="AK25" i="5"/>
  <c r="AF25" i="5"/>
  <c r="AE25" i="5"/>
  <c r="L25" i="5"/>
  <c r="Z25" i="5" s="1"/>
  <c r="AK24" i="5"/>
  <c r="AK27" i="5" s="1"/>
  <c r="AF24" i="5"/>
  <c r="AE24" i="5"/>
  <c r="L24" i="5"/>
  <c r="V24" i="5" s="1"/>
  <c r="AP23" i="5"/>
  <c r="AM23" i="5"/>
  <c r="AH23" i="5"/>
  <c r="AI23" i="5" s="1"/>
  <c r="J23" i="5"/>
  <c r="AD23" i="5" s="1"/>
  <c r="I23" i="5"/>
  <c r="F23" i="5"/>
  <c r="D23" i="5"/>
  <c r="AK22" i="5"/>
  <c r="AF22" i="5"/>
  <c r="AE22" i="5"/>
  <c r="L22" i="5"/>
  <c r="Z22" i="5" s="1"/>
  <c r="AK21" i="5"/>
  <c r="AF21" i="5"/>
  <c r="AE21" i="5"/>
  <c r="L21" i="5"/>
  <c r="V21" i="5" s="1"/>
  <c r="AK20" i="5"/>
  <c r="AF20" i="5"/>
  <c r="AE20" i="5"/>
  <c r="L20" i="5"/>
  <c r="T20" i="5" s="1"/>
  <c r="AP19" i="5"/>
  <c r="AM19" i="5"/>
  <c r="AH19" i="5"/>
  <c r="AI19" i="5" s="1"/>
  <c r="J19" i="5"/>
  <c r="AD19" i="5" s="1"/>
  <c r="I19" i="5"/>
  <c r="F19" i="5"/>
  <c r="D19" i="5"/>
  <c r="AK18" i="5"/>
  <c r="AF18" i="5"/>
  <c r="AE18" i="5"/>
  <c r="L18" i="5"/>
  <c r="V18" i="5" s="1"/>
  <c r="AK17" i="5"/>
  <c r="AF17" i="5"/>
  <c r="AE17" i="5"/>
  <c r="L17" i="5"/>
  <c r="AK16" i="5"/>
  <c r="AF16" i="5"/>
  <c r="AE16" i="5"/>
  <c r="L16" i="5"/>
  <c r="T16" i="5" s="1"/>
  <c r="AP15" i="5"/>
  <c r="AM15" i="5"/>
  <c r="AH15" i="5"/>
  <c r="AI15" i="5" s="1"/>
  <c r="J15" i="5"/>
  <c r="AD15" i="5" s="1"/>
  <c r="I15" i="5"/>
  <c r="F15" i="5"/>
  <c r="D15" i="5"/>
  <c r="AK14" i="5"/>
  <c r="AF14" i="5"/>
  <c r="AE14" i="5"/>
  <c r="L14" i="5"/>
  <c r="AK13" i="5"/>
  <c r="AF13" i="5"/>
  <c r="AE13" i="5"/>
  <c r="L13" i="5"/>
  <c r="T13" i="5" s="1"/>
  <c r="AK12" i="5"/>
  <c r="AF12" i="5"/>
  <c r="AE12" i="5"/>
  <c r="L12" i="5"/>
  <c r="Z12" i="5" s="1"/>
  <c r="AP11" i="5"/>
  <c r="AM11" i="5"/>
  <c r="AH11" i="5"/>
  <c r="AI11" i="5" s="1"/>
  <c r="J11" i="5"/>
  <c r="AD11" i="5" s="1"/>
  <c r="I11" i="5"/>
  <c r="F11" i="5"/>
  <c r="D11" i="5"/>
  <c r="AK10" i="5"/>
  <c r="AF10" i="5"/>
  <c r="AE10" i="5"/>
  <c r="L10" i="5"/>
  <c r="T10" i="5" s="1"/>
  <c r="AK9" i="5"/>
  <c r="AF9" i="5"/>
  <c r="AE9" i="5"/>
  <c r="L9" i="5"/>
  <c r="Z9" i="5" s="1"/>
  <c r="AK8" i="5"/>
  <c r="AF8" i="5"/>
  <c r="AE8" i="5"/>
  <c r="L8" i="5"/>
  <c r="V8" i="5" s="1"/>
  <c r="AP7" i="5"/>
  <c r="AM7" i="5"/>
  <c r="AH7" i="5"/>
  <c r="AI7" i="5" s="1"/>
  <c r="J7" i="5"/>
  <c r="AB7" i="5" s="1"/>
  <c r="I7" i="5"/>
  <c r="F7" i="5"/>
  <c r="D7" i="5"/>
  <c r="AK6" i="5"/>
  <c r="AF6" i="5"/>
  <c r="AE6" i="5"/>
  <c r="L6" i="5"/>
  <c r="AC6" i="5" s="1"/>
  <c r="AK5" i="5"/>
  <c r="AF5" i="5"/>
  <c r="AE5" i="5"/>
  <c r="L5" i="5"/>
  <c r="Z5" i="5" s="1"/>
  <c r="AN4" i="5"/>
  <c r="AN5" i="5" s="1"/>
  <c r="AN6" i="5" s="1"/>
  <c r="AK4" i="5"/>
  <c r="AF4" i="5"/>
  <c r="AE4" i="5"/>
  <c r="L4" i="5"/>
  <c r="T4" i="5" s="1"/>
  <c r="AP123" i="6"/>
  <c r="AM123" i="6"/>
  <c r="AH123" i="6"/>
  <c r="AI123" i="6" s="1"/>
  <c r="J123" i="6"/>
  <c r="AD123" i="6" s="1"/>
  <c r="I123" i="6"/>
  <c r="F123" i="6"/>
  <c r="D123" i="6"/>
  <c r="AK122" i="6"/>
  <c r="AF122" i="6"/>
  <c r="AE122" i="6"/>
  <c r="L122" i="6"/>
  <c r="R122" i="6" s="1"/>
  <c r="AK121" i="6"/>
  <c r="AF121" i="6"/>
  <c r="AE121" i="6"/>
  <c r="L121" i="6"/>
  <c r="R121" i="6" s="1"/>
  <c r="AK120" i="6"/>
  <c r="AF120" i="6"/>
  <c r="AE120" i="6"/>
  <c r="L120" i="6"/>
  <c r="T120" i="6" s="1"/>
  <c r="AP119" i="6"/>
  <c r="AM119" i="6"/>
  <c r="AH119" i="6"/>
  <c r="AI119" i="6" s="1"/>
  <c r="J119" i="6"/>
  <c r="AB119" i="6" s="1"/>
  <c r="I119" i="6"/>
  <c r="F119" i="6"/>
  <c r="D119" i="6"/>
  <c r="AK118" i="6"/>
  <c r="AF118" i="6"/>
  <c r="AE118" i="6"/>
  <c r="L118" i="6"/>
  <c r="R118" i="6" s="1"/>
  <c r="AK117" i="6"/>
  <c r="AF117" i="6"/>
  <c r="AE117" i="6"/>
  <c r="Z117" i="6"/>
  <c r="L117" i="6"/>
  <c r="T117" i="6" s="1"/>
  <c r="AK116" i="6"/>
  <c r="AF116" i="6"/>
  <c r="AE116" i="6"/>
  <c r="L116" i="6"/>
  <c r="AC116" i="6" s="1"/>
  <c r="AP115" i="6"/>
  <c r="AM115" i="6"/>
  <c r="AH115" i="6"/>
  <c r="AI115" i="6" s="1"/>
  <c r="J115" i="6"/>
  <c r="K115" i="6" s="1"/>
  <c r="I115" i="6"/>
  <c r="F115" i="6"/>
  <c r="D115" i="6"/>
  <c r="AK114" i="6"/>
  <c r="AF114" i="6"/>
  <c r="AE114" i="6"/>
  <c r="L114" i="6"/>
  <c r="T114" i="6" s="1"/>
  <c r="AK113" i="6"/>
  <c r="AF113" i="6"/>
  <c r="AE113" i="6"/>
  <c r="L113" i="6"/>
  <c r="V113" i="6" s="1"/>
  <c r="AK112" i="6"/>
  <c r="AF112" i="6"/>
  <c r="AE112" i="6"/>
  <c r="L112" i="6"/>
  <c r="V112" i="6" s="1"/>
  <c r="AP111" i="6"/>
  <c r="AM111" i="6"/>
  <c r="AH111" i="6"/>
  <c r="AI111" i="6" s="1"/>
  <c r="J111" i="6"/>
  <c r="K111" i="6" s="1"/>
  <c r="I111" i="6"/>
  <c r="F111" i="6"/>
  <c r="D111" i="6"/>
  <c r="AK110" i="6"/>
  <c r="AF110" i="6"/>
  <c r="AE110" i="6"/>
  <c r="L110" i="6"/>
  <c r="AC110" i="6" s="1"/>
  <c r="AK109" i="6"/>
  <c r="AF109" i="6"/>
  <c r="AE109" i="6"/>
  <c r="L109" i="6"/>
  <c r="N109" i="6" s="1"/>
  <c r="AK108" i="6"/>
  <c r="AF108" i="6"/>
  <c r="AE108" i="6"/>
  <c r="L108" i="6"/>
  <c r="Z108" i="6" s="1"/>
  <c r="AP107" i="6"/>
  <c r="AM107" i="6"/>
  <c r="AH107" i="6"/>
  <c r="AI107" i="6" s="1"/>
  <c r="J107" i="6"/>
  <c r="AJ107" i="6" s="1"/>
  <c r="I107" i="6"/>
  <c r="F107" i="6"/>
  <c r="D107" i="6"/>
  <c r="AK106" i="6"/>
  <c r="AF106" i="6"/>
  <c r="AE106" i="6"/>
  <c r="L106" i="6"/>
  <c r="T106" i="6" s="1"/>
  <c r="AK105" i="6"/>
  <c r="AF105" i="6"/>
  <c r="AE105" i="6"/>
  <c r="L105" i="6"/>
  <c r="T105" i="6" s="1"/>
  <c r="AK104" i="6"/>
  <c r="AF104" i="6"/>
  <c r="AE104" i="6"/>
  <c r="L104" i="6"/>
  <c r="P104" i="6" s="1"/>
  <c r="AP103" i="6"/>
  <c r="AM103" i="6"/>
  <c r="AH103" i="6"/>
  <c r="AI103" i="6" s="1"/>
  <c r="J103" i="6"/>
  <c r="AD103" i="6" s="1"/>
  <c r="I103" i="6"/>
  <c r="F103" i="6"/>
  <c r="D103" i="6"/>
  <c r="AK102" i="6"/>
  <c r="AF102" i="6"/>
  <c r="AE102" i="6"/>
  <c r="L102" i="6"/>
  <c r="T102" i="6" s="1"/>
  <c r="AK101" i="6"/>
  <c r="AF101" i="6"/>
  <c r="AE101" i="6"/>
  <c r="L101" i="6"/>
  <c r="P101" i="6" s="1"/>
  <c r="AK100" i="6"/>
  <c r="AF100" i="6"/>
  <c r="AE100" i="6"/>
  <c r="L100" i="6"/>
  <c r="R100" i="6" s="1"/>
  <c r="AP99" i="6"/>
  <c r="AM99" i="6"/>
  <c r="AH99" i="6"/>
  <c r="AI99" i="6" s="1"/>
  <c r="J99" i="6"/>
  <c r="I99" i="6"/>
  <c r="F99" i="6"/>
  <c r="D99" i="6"/>
  <c r="AK98" i="6"/>
  <c r="AF98" i="6"/>
  <c r="AE98" i="6"/>
  <c r="L98" i="6"/>
  <c r="AK97" i="6"/>
  <c r="AF97" i="6"/>
  <c r="AE97" i="6"/>
  <c r="L97" i="6"/>
  <c r="V97" i="6" s="1"/>
  <c r="AK96" i="6"/>
  <c r="AF96" i="6"/>
  <c r="AE96" i="6"/>
  <c r="L96" i="6"/>
  <c r="R96" i="6" s="1"/>
  <c r="AP95" i="6"/>
  <c r="AM95" i="6"/>
  <c r="AH95" i="6"/>
  <c r="AI95" i="6" s="1"/>
  <c r="J95" i="6"/>
  <c r="AD95" i="6" s="1"/>
  <c r="I95" i="6"/>
  <c r="F95" i="6"/>
  <c r="D95" i="6"/>
  <c r="AK94" i="6"/>
  <c r="AF94" i="6"/>
  <c r="AE94" i="6"/>
  <c r="L94" i="6"/>
  <c r="R94" i="6" s="1"/>
  <c r="AK93" i="6"/>
  <c r="AF93" i="6"/>
  <c r="AE93" i="6"/>
  <c r="T93" i="6"/>
  <c r="L93" i="6"/>
  <c r="R93" i="6" s="1"/>
  <c r="AK92" i="6"/>
  <c r="AF92" i="6"/>
  <c r="AE92" i="6"/>
  <c r="L92" i="6"/>
  <c r="T92" i="6" s="1"/>
  <c r="AP91" i="6"/>
  <c r="AM91" i="6"/>
  <c r="AH91" i="6"/>
  <c r="AI91" i="6" s="1"/>
  <c r="J91" i="6"/>
  <c r="AJ91" i="6" s="1"/>
  <c r="I91" i="6"/>
  <c r="F91" i="6"/>
  <c r="D91" i="6"/>
  <c r="AK90" i="6"/>
  <c r="AF90" i="6"/>
  <c r="AE90" i="6"/>
  <c r="T90" i="6"/>
  <c r="L90" i="6"/>
  <c r="R90" i="6" s="1"/>
  <c r="AK89" i="6"/>
  <c r="AF89" i="6"/>
  <c r="AE89" i="6"/>
  <c r="L89" i="6"/>
  <c r="T89" i="6" s="1"/>
  <c r="AK88" i="6"/>
  <c r="AF88" i="6"/>
  <c r="AE88" i="6"/>
  <c r="P88" i="6"/>
  <c r="L88" i="6"/>
  <c r="X88" i="6" s="1"/>
  <c r="AP87" i="6"/>
  <c r="AM87" i="6"/>
  <c r="AH87" i="6"/>
  <c r="AI87" i="6" s="1"/>
  <c r="J87" i="6"/>
  <c r="AD87" i="6" s="1"/>
  <c r="I87" i="6"/>
  <c r="F87" i="6"/>
  <c r="D87" i="6"/>
  <c r="AK86" i="6"/>
  <c r="AF86" i="6"/>
  <c r="AE86" i="6"/>
  <c r="L86" i="6"/>
  <c r="T86" i="6" s="1"/>
  <c r="AK85" i="6"/>
  <c r="AF85" i="6"/>
  <c r="AE85" i="6"/>
  <c r="L85" i="6"/>
  <c r="V85" i="6" s="1"/>
  <c r="AK84" i="6"/>
  <c r="AF84" i="6"/>
  <c r="AE84" i="6"/>
  <c r="L84" i="6"/>
  <c r="AP83" i="6"/>
  <c r="AM83" i="6"/>
  <c r="AH83" i="6"/>
  <c r="AI83" i="6" s="1"/>
  <c r="J83" i="6"/>
  <c r="K83" i="6" s="1"/>
  <c r="I83" i="6"/>
  <c r="F83" i="6"/>
  <c r="D83" i="6"/>
  <c r="AK82" i="6"/>
  <c r="AF82" i="6"/>
  <c r="AE82" i="6"/>
  <c r="L82" i="6"/>
  <c r="N82" i="6" s="1"/>
  <c r="AK81" i="6"/>
  <c r="AF81" i="6"/>
  <c r="AE81" i="6"/>
  <c r="L81" i="6"/>
  <c r="AC81" i="6" s="1"/>
  <c r="AA81" i="6" s="1"/>
  <c r="AG81" i="6" s="1"/>
  <c r="AK80" i="6"/>
  <c r="AF80" i="6"/>
  <c r="AE80" i="6"/>
  <c r="L80" i="6"/>
  <c r="T80" i="6" s="1"/>
  <c r="AP79" i="6"/>
  <c r="AM79" i="6"/>
  <c r="AH79" i="6"/>
  <c r="AI79" i="6" s="1"/>
  <c r="J79" i="6"/>
  <c r="AD79" i="6" s="1"/>
  <c r="I79" i="6"/>
  <c r="F79" i="6"/>
  <c r="D79" i="6"/>
  <c r="AK78" i="6"/>
  <c r="AF78" i="6"/>
  <c r="AE78" i="6"/>
  <c r="L78" i="6"/>
  <c r="AK77" i="6"/>
  <c r="AF77" i="6"/>
  <c r="AE77" i="6"/>
  <c r="L77" i="6"/>
  <c r="X77" i="6" s="1"/>
  <c r="AK76" i="6"/>
  <c r="AF76" i="6"/>
  <c r="AE76" i="6"/>
  <c r="L76" i="6"/>
  <c r="T76" i="6" s="1"/>
  <c r="AP75" i="6"/>
  <c r="AM75" i="6"/>
  <c r="AH75" i="6"/>
  <c r="AI75" i="6" s="1"/>
  <c r="J75" i="6"/>
  <c r="I75" i="6"/>
  <c r="F75" i="6"/>
  <c r="D75" i="6"/>
  <c r="AK74" i="6"/>
  <c r="AF74" i="6"/>
  <c r="AE74" i="6"/>
  <c r="L74" i="6"/>
  <c r="T74" i="6" s="1"/>
  <c r="AK73" i="6"/>
  <c r="AF73" i="6"/>
  <c r="AE73" i="6"/>
  <c r="L73" i="6"/>
  <c r="T73" i="6" s="1"/>
  <c r="AK72" i="6"/>
  <c r="AK75" i="6" s="1"/>
  <c r="AF72" i="6"/>
  <c r="AE72" i="6"/>
  <c r="AE75" i="6" s="1"/>
  <c r="L72" i="6"/>
  <c r="X72" i="6" s="1"/>
  <c r="AP71" i="6"/>
  <c r="AM71" i="6"/>
  <c r="AH71" i="6"/>
  <c r="AI71" i="6" s="1"/>
  <c r="J71" i="6"/>
  <c r="I71" i="6"/>
  <c r="F71" i="6"/>
  <c r="D71" i="6"/>
  <c r="AK70" i="6"/>
  <c r="AF70" i="6"/>
  <c r="AE70" i="6"/>
  <c r="L70" i="6"/>
  <c r="T70" i="6" s="1"/>
  <c r="AK69" i="6"/>
  <c r="AF69" i="6"/>
  <c r="AE69" i="6"/>
  <c r="L69" i="6"/>
  <c r="T69" i="6" s="1"/>
  <c r="AK68" i="6"/>
  <c r="AF68" i="6"/>
  <c r="AE68" i="6"/>
  <c r="AE71" i="6" s="1"/>
  <c r="L68" i="6"/>
  <c r="T68" i="6" s="1"/>
  <c r="AP67" i="6"/>
  <c r="AM67" i="6"/>
  <c r="AH67" i="6"/>
  <c r="AI67" i="6" s="1"/>
  <c r="J67" i="6"/>
  <c r="AJ67" i="6" s="1"/>
  <c r="I67" i="6"/>
  <c r="F67" i="6"/>
  <c r="D67" i="6"/>
  <c r="AK66" i="6"/>
  <c r="AF66" i="6"/>
  <c r="AE66" i="6"/>
  <c r="L66" i="6"/>
  <c r="T66" i="6" s="1"/>
  <c r="AK65" i="6"/>
  <c r="AF65" i="6"/>
  <c r="AE65" i="6"/>
  <c r="L65" i="6"/>
  <c r="X65" i="6" s="1"/>
  <c r="AK64" i="6"/>
  <c r="AK67" i="6" s="1"/>
  <c r="AF64" i="6"/>
  <c r="AE64" i="6"/>
  <c r="L64" i="6"/>
  <c r="AP63" i="6"/>
  <c r="AM63" i="6"/>
  <c r="AH63" i="6"/>
  <c r="J63" i="6"/>
  <c r="AD63" i="6" s="1"/>
  <c r="I63" i="6"/>
  <c r="F63" i="6"/>
  <c r="D63" i="6"/>
  <c r="AK62" i="6"/>
  <c r="AF62" i="6"/>
  <c r="AE62" i="6"/>
  <c r="L62" i="6"/>
  <c r="X62" i="6" s="1"/>
  <c r="AK61" i="6"/>
  <c r="AF61" i="6"/>
  <c r="AE61" i="6"/>
  <c r="L61" i="6"/>
  <c r="T61" i="6" s="1"/>
  <c r="AK60" i="6"/>
  <c r="AF60" i="6"/>
  <c r="AE60" i="6"/>
  <c r="L60" i="6"/>
  <c r="AP59" i="6"/>
  <c r="AM59" i="6"/>
  <c r="AH59" i="6"/>
  <c r="AI59" i="6" s="1"/>
  <c r="J59" i="6"/>
  <c r="AD59" i="6" s="1"/>
  <c r="I59" i="6"/>
  <c r="F59" i="6"/>
  <c r="D59" i="6"/>
  <c r="AK58" i="6"/>
  <c r="AF58" i="6"/>
  <c r="AE58" i="6"/>
  <c r="L58" i="6"/>
  <c r="AK57" i="6"/>
  <c r="AF57" i="6"/>
  <c r="AE57" i="6"/>
  <c r="L57" i="6"/>
  <c r="X57" i="6" s="1"/>
  <c r="AK56" i="6"/>
  <c r="AF56" i="6"/>
  <c r="AE56" i="6"/>
  <c r="L56" i="6"/>
  <c r="T56" i="6" s="1"/>
  <c r="AP55" i="6"/>
  <c r="AM55" i="6"/>
  <c r="AH55" i="6"/>
  <c r="J55" i="6"/>
  <c r="I55" i="6"/>
  <c r="F55" i="6"/>
  <c r="D55" i="6"/>
  <c r="AF54" i="6"/>
  <c r="AE54" i="6"/>
  <c r="L54" i="6"/>
  <c r="X54" i="6" s="1"/>
  <c r="AK53" i="6"/>
  <c r="AF53" i="6"/>
  <c r="AE53" i="6"/>
  <c r="L53" i="6"/>
  <c r="T53" i="6" s="1"/>
  <c r="AK52" i="6"/>
  <c r="AF52" i="6"/>
  <c r="AE52" i="6"/>
  <c r="L52" i="6"/>
  <c r="X52" i="6" s="1"/>
  <c r="AP51" i="6"/>
  <c r="AM51" i="6"/>
  <c r="AH51" i="6"/>
  <c r="AI51" i="6" s="1"/>
  <c r="J51" i="6"/>
  <c r="AJ51" i="6" s="1"/>
  <c r="I51" i="6"/>
  <c r="F51" i="6"/>
  <c r="D51" i="6"/>
  <c r="AK50" i="6"/>
  <c r="AF50" i="6"/>
  <c r="AE50" i="6"/>
  <c r="L50" i="6"/>
  <c r="T50" i="6" s="1"/>
  <c r="AK49" i="6"/>
  <c r="AF49" i="6"/>
  <c r="AE49" i="6"/>
  <c r="L49" i="6"/>
  <c r="AK48" i="6"/>
  <c r="AF48" i="6"/>
  <c r="AE48" i="6"/>
  <c r="L48" i="6"/>
  <c r="L51" i="6" s="1"/>
  <c r="AP47" i="6"/>
  <c r="AM47" i="6"/>
  <c r="AH47" i="6"/>
  <c r="AI47" i="6" s="1"/>
  <c r="J47" i="6"/>
  <c r="K47" i="6" s="1"/>
  <c r="I47" i="6"/>
  <c r="F47" i="6"/>
  <c r="D47" i="6"/>
  <c r="AK46" i="6"/>
  <c r="AF46" i="6"/>
  <c r="AE46" i="6"/>
  <c r="L46" i="6"/>
  <c r="T46" i="6" s="1"/>
  <c r="AK45" i="6"/>
  <c r="AF45" i="6"/>
  <c r="AE45" i="6"/>
  <c r="V45" i="6"/>
  <c r="L45" i="6"/>
  <c r="X45" i="6" s="1"/>
  <c r="AK44" i="6"/>
  <c r="AF44" i="6"/>
  <c r="AE44" i="6"/>
  <c r="L44" i="6"/>
  <c r="AP43" i="6"/>
  <c r="AM43" i="6"/>
  <c r="AH43" i="6"/>
  <c r="AI43" i="6" s="1"/>
  <c r="J43" i="6"/>
  <c r="AD43" i="6" s="1"/>
  <c r="I43" i="6"/>
  <c r="F43" i="6"/>
  <c r="D43" i="6"/>
  <c r="AK42" i="6"/>
  <c r="AF42" i="6"/>
  <c r="AE42" i="6"/>
  <c r="L42" i="6"/>
  <c r="X42" i="6" s="1"/>
  <c r="AK41" i="6"/>
  <c r="AF41" i="6"/>
  <c r="AE41" i="6"/>
  <c r="L41" i="6"/>
  <c r="P41" i="6" s="1"/>
  <c r="AK40" i="6"/>
  <c r="AF40" i="6"/>
  <c r="AE40" i="6"/>
  <c r="L40" i="6"/>
  <c r="T40" i="6" s="1"/>
  <c r="AP39" i="6"/>
  <c r="AM39" i="6"/>
  <c r="AH39" i="6"/>
  <c r="AI39" i="6" s="1"/>
  <c r="J39" i="6"/>
  <c r="K39" i="6" s="1"/>
  <c r="I39" i="6"/>
  <c r="F39" i="6"/>
  <c r="D39" i="6"/>
  <c r="AK38" i="6"/>
  <c r="AF38" i="6"/>
  <c r="AE38" i="6"/>
  <c r="L38" i="6"/>
  <c r="P38" i="6" s="1"/>
  <c r="AK37" i="6"/>
  <c r="AF37" i="6"/>
  <c r="AE37" i="6"/>
  <c r="L37" i="6"/>
  <c r="AK36" i="6"/>
  <c r="AF36" i="6"/>
  <c r="AE36" i="6"/>
  <c r="L36" i="6"/>
  <c r="X36" i="6" s="1"/>
  <c r="AP35" i="6"/>
  <c r="AM35" i="6"/>
  <c r="AH35" i="6"/>
  <c r="AI35" i="6" s="1"/>
  <c r="J35" i="6"/>
  <c r="AJ35" i="6" s="1"/>
  <c r="I35" i="6"/>
  <c r="F35" i="6"/>
  <c r="D35" i="6"/>
  <c r="AK34" i="6"/>
  <c r="AF34" i="6"/>
  <c r="AE34" i="6"/>
  <c r="L34" i="6"/>
  <c r="T34" i="6" s="1"/>
  <c r="AK33" i="6"/>
  <c r="AF33" i="6"/>
  <c r="AE33" i="6"/>
  <c r="L33" i="6"/>
  <c r="AK32" i="6"/>
  <c r="AF32" i="6"/>
  <c r="AE32" i="6"/>
  <c r="L32" i="6"/>
  <c r="AP31" i="6"/>
  <c r="AM31" i="6"/>
  <c r="AH31" i="6"/>
  <c r="AI31" i="6" s="1"/>
  <c r="J31" i="6"/>
  <c r="AD31" i="6" s="1"/>
  <c r="I31" i="6"/>
  <c r="F31" i="6"/>
  <c r="D31" i="6"/>
  <c r="AK30" i="6"/>
  <c r="AF30" i="6"/>
  <c r="AE30" i="6"/>
  <c r="L30" i="6"/>
  <c r="T30" i="6" s="1"/>
  <c r="AK29" i="6"/>
  <c r="AF29" i="6"/>
  <c r="AE29" i="6"/>
  <c r="L29" i="6"/>
  <c r="AK28" i="6"/>
  <c r="AF28" i="6"/>
  <c r="AE28" i="6"/>
  <c r="L28" i="6"/>
  <c r="T28" i="6" s="1"/>
  <c r="AP27" i="6"/>
  <c r="AM27" i="6"/>
  <c r="AH27" i="6"/>
  <c r="AI27" i="6" s="1"/>
  <c r="J27" i="6"/>
  <c r="K27" i="6" s="1"/>
  <c r="I27" i="6"/>
  <c r="F27" i="6"/>
  <c r="D27" i="6"/>
  <c r="AK26" i="6"/>
  <c r="AF26" i="6"/>
  <c r="AE26" i="6"/>
  <c r="L26" i="6"/>
  <c r="Z26" i="6" s="1"/>
  <c r="AK25" i="6"/>
  <c r="AF25" i="6"/>
  <c r="AE25" i="6"/>
  <c r="L25" i="6"/>
  <c r="T25" i="6" s="1"/>
  <c r="AK24" i="6"/>
  <c r="AF24" i="6"/>
  <c r="AE24" i="6"/>
  <c r="L24" i="6"/>
  <c r="AC24" i="6" s="1"/>
  <c r="AP23" i="6"/>
  <c r="AM23" i="6"/>
  <c r="AH23" i="6"/>
  <c r="AI23" i="6" s="1"/>
  <c r="J23" i="6"/>
  <c r="AD23" i="6" s="1"/>
  <c r="I23" i="6"/>
  <c r="F23" i="6"/>
  <c r="D23" i="6"/>
  <c r="AK22" i="6"/>
  <c r="AF22" i="6"/>
  <c r="AE22" i="6"/>
  <c r="L22" i="6"/>
  <c r="T22" i="6" s="1"/>
  <c r="AK21" i="6"/>
  <c r="AF21" i="6"/>
  <c r="AE21" i="6"/>
  <c r="L21" i="6"/>
  <c r="AC21" i="6" s="1"/>
  <c r="AK20" i="6"/>
  <c r="AF20" i="6"/>
  <c r="AE20" i="6"/>
  <c r="L20" i="6"/>
  <c r="T20" i="6" s="1"/>
  <c r="AP19" i="6"/>
  <c r="AM19" i="6"/>
  <c r="AH19" i="6"/>
  <c r="AI19" i="6" s="1"/>
  <c r="J19" i="6"/>
  <c r="AJ19" i="6" s="1"/>
  <c r="I19" i="6"/>
  <c r="F19" i="6"/>
  <c r="D19" i="6"/>
  <c r="AK18" i="6"/>
  <c r="AF18" i="6"/>
  <c r="AE18" i="6"/>
  <c r="L18" i="6"/>
  <c r="AC18" i="6" s="1"/>
  <c r="AK17" i="6"/>
  <c r="AF17" i="6"/>
  <c r="AE17" i="6"/>
  <c r="L17" i="6"/>
  <c r="T17" i="6" s="1"/>
  <c r="AK16" i="6"/>
  <c r="AF16" i="6"/>
  <c r="AE16" i="6"/>
  <c r="L16" i="6"/>
  <c r="Z16" i="6" s="1"/>
  <c r="AP15" i="6"/>
  <c r="AM15" i="6"/>
  <c r="AH15" i="6"/>
  <c r="AI15" i="6" s="1"/>
  <c r="J15" i="6"/>
  <c r="AD15" i="6" s="1"/>
  <c r="I15" i="6"/>
  <c r="F15" i="6"/>
  <c r="D15" i="6"/>
  <c r="AK14" i="6"/>
  <c r="AF14" i="6"/>
  <c r="AE14" i="6"/>
  <c r="L14" i="6"/>
  <c r="T14" i="6" s="1"/>
  <c r="AK13" i="6"/>
  <c r="AF13" i="6"/>
  <c r="AE13" i="6"/>
  <c r="L13" i="6"/>
  <c r="X13" i="6" s="1"/>
  <c r="AK12" i="6"/>
  <c r="AF12" i="6"/>
  <c r="AE12" i="6"/>
  <c r="L12" i="6"/>
  <c r="T12" i="6" s="1"/>
  <c r="AP11" i="6"/>
  <c r="AM11" i="6"/>
  <c r="AH11" i="6"/>
  <c r="AI11" i="6" s="1"/>
  <c r="J11" i="6"/>
  <c r="K11" i="6" s="1"/>
  <c r="I11" i="6"/>
  <c r="F11" i="6"/>
  <c r="D11" i="6"/>
  <c r="AK10" i="6"/>
  <c r="AF10" i="6"/>
  <c r="AE10" i="6"/>
  <c r="L10" i="6"/>
  <c r="Z10" i="6" s="1"/>
  <c r="AK9" i="6"/>
  <c r="AF9" i="6"/>
  <c r="AE9" i="6"/>
  <c r="L9" i="6"/>
  <c r="T9" i="6" s="1"/>
  <c r="AK8" i="6"/>
  <c r="AF8" i="6"/>
  <c r="AE8" i="6"/>
  <c r="L8" i="6"/>
  <c r="AC8" i="6" s="1"/>
  <c r="AP7" i="6"/>
  <c r="AM7" i="6"/>
  <c r="AH7" i="6"/>
  <c r="AI7" i="6" s="1"/>
  <c r="J7" i="6"/>
  <c r="AD7" i="6" s="1"/>
  <c r="I7" i="6"/>
  <c r="F7" i="6"/>
  <c r="D7" i="6"/>
  <c r="AK6" i="6"/>
  <c r="AF6" i="6"/>
  <c r="AE6" i="6"/>
  <c r="L6" i="6"/>
  <c r="T6" i="6" s="1"/>
  <c r="AK5" i="6"/>
  <c r="AF5" i="6"/>
  <c r="AE5" i="6"/>
  <c r="L5" i="6"/>
  <c r="AC5" i="6" s="1"/>
  <c r="AN4" i="6"/>
  <c r="AN5" i="6" s="1"/>
  <c r="AN6" i="6" s="1"/>
  <c r="AK4" i="6"/>
  <c r="AF4" i="6"/>
  <c r="AE4" i="6"/>
  <c r="L4" i="6"/>
  <c r="T4" i="6" s="1"/>
  <c r="AP127" i="7"/>
  <c r="AM127" i="7"/>
  <c r="AH127" i="7"/>
  <c r="AI127" i="7" s="1"/>
  <c r="J127" i="7"/>
  <c r="AD127" i="7" s="1"/>
  <c r="I127" i="7"/>
  <c r="F127" i="7"/>
  <c r="D127" i="7"/>
  <c r="AK126" i="7"/>
  <c r="AF126" i="7"/>
  <c r="AE126" i="7"/>
  <c r="L126" i="7"/>
  <c r="Z126" i="7" s="1"/>
  <c r="AK125" i="7"/>
  <c r="AF125" i="7"/>
  <c r="AE125" i="7"/>
  <c r="Z125" i="7"/>
  <c r="P125" i="7"/>
  <c r="N125" i="7"/>
  <c r="L125" i="7"/>
  <c r="T125" i="7" s="1"/>
  <c r="AK124" i="7"/>
  <c r="AF124" i="7"/>
  <c r="AE124" i="7"/>
  <c r="L124" i="7"/>
  <c r="AC124" i="7" s="1"/>
  <c r="AA124" i="7" s="1"/>
  <c r="AG124" i="7" s="1"/>
  <c r="AP123" i="7"/>
  <c r="AM123" i="7"/>
  <c r="AH123" i="7"/>
  <c r="AI123" i="7" s="1"/>
  <c r="J123" i="7"/>
  <c r="K123" i="7" s="1"/>
  <c r="I123" i="7"/>
  <c r="F123" i="7"/>
  <c r="D123" i="7"/>
  <c r="AK122" i="7"/>
  <c r="AF122" i="7"/>
  <c r="AE122" i="7"/>
  <c r="R122" i="7"/>
  <c r="L122" i="7"/>
  <c r="T122" i="7" s="1"/>
  <c r="AK121" i="7"/>
  <c r="AF121" i="7"/>
  <c r="AE121" i="7"/>
  <c r="L121" i="7"/>
  <c r="P121" i="7" s="1"/>
  <c r="AK120" i="7"/>
  <c r="AF120" i="7"/>
  <c r="AE120" i="7"/>
  <c r="L120" i="7"/>
  <c r="V120" i="7" s="1"/>
  <c r="AP119" i="7"/>
  <c r="AM119" i="7"/>
  <c r="AH119" i="7"/>
  <c r="AI119" i="7" s="1"/>
  <c r="AD119" i="7"/>
  <c r="J119" i="7"/>
  <c r="K119" i="7" s="1"/>
  <c r="I119" i="7"/>
  <c r="F119" i="7"/>
  <c r="D119" i="7"/>
  <c r="AK118" i="7"/>
  <c r="AF118" i="7"/>
  <c r="AE118" i="7"/>
  <c r="L118" i="7"/>
  <c r="N118" i="7" s="1"/>
  <c r="AK117" i="7"/>
  <c r="AF117" i="7"/>
  <c r="AE117" i="7"/>
  <c r="T117" i="7"/>
  <c r="L117" i="7"/>
  <c r="AK116" i="7"/>
  <c r="AF116" i="7"/>
  <c r="AE116" i="7"/>
  <c r="L116" i="7"/>
  <c r="AP115" i="7"/>
  <c r="AM115" i="7"/>
  <c r="AH115" i="7"/>
  <c r="AI115" i="7" s="1"/>
  <c r="J115" i="7"/>
  <c r="AD115" i="7" s="1"/>
  <c r="I115" i="7"/>
  <c r="F115" i="7"/>
  <c r="D115" i="7"/>
  <c r="AK114" i="7"/>
  <c r="AF114" i="7"/>
  <c r="AE114" i="7"/>
  <c r="L114" i="7"/>
  <c r="AK113" i="7"/>
  <c r="AF113" i="7"/>
  <c r="AE113" i="7"/>
  <c r="L113" i="7"/>
  <c r="AK112" i="7"/>
  <c r="AF112" i="7"/>
  <c r="AE112" i="7"/>
  <c r="L112" i="7"/>
  <c r="T112" i="7" s="1"/>
  <c r="AP111" i="7"/>
  <c r="AM111" i="7"/>
  <c r="AH111" i="7"/>
  <c r="AI111" i="7" s="1"/>
  <c r="J111" i="7"/>
  <c r="AB111" i="7" s="1"/>
  <c r="I111" i="7"/>
  <c r="F111" i="7"/>
  <c r="D111" i="7"/>
  <c r="AK110" i="7"/>
  <c r="AF110" i="7"/>
  <c r="AE110" i="7"/>
  <c r="L110" i="7"/>
  <c r="AK109" i="7"/>
  <c r="AF109" i="7"/>
  <c r="AE109" i="7"/>
  <c r="L109" i="7"/>
  <c r="T109" i="7" s="1"/>
  <c r="AK108" i="7"/>
  <c r="AF108" i="7"/>
  <c r="AE108" i="7"/>
  <c r="L108" i="7"/>
  <c r="X108" i="7" s="1"/>
  <c r="AP107" i="7"/>
  <c r="AM107" i="7"/>
  <c r="AH107" i="7"/>
  <c r="AI107" i="7" s="1"/>
  <c r="J107" i="7"/>
  <c r="I107" i="7"/>
  <c r="F107" i="7"/>
  <c r="D107" i="7"/>
  <c r="AK106" i="7"/>
  <c r="AF106" i="7"/>
  <c r="AE106" i="7"/>
  <c r="V106" i="7"/>
  <c r="AK105" i="7"/>
  <c r="AF105" i="7"/>
  <c r="AE105" i="7"/>
  <c r="L105" i="7"/>
  <c r="T105" i="7" s="1"/>
  <c r="AK104" i="7"/>
  <c r="AF104" i="7"/>
  <c r="AE104" i="7"/>
  <c r="L104" i="7"/>
  <c r="L107" i="7" s="1"/>
  <c r="AP103" i="7"/>
  <c r="AM103" i="7"/>
  <c r="AH103" i="7"/>
  <c r="AI103" i="7" s="1"/>
  <c r="J103" i="7"/>
  <c r="AD103" i="7" s="1"/>
  <c r="I103" i="7"/>
  <c r="F103" i="7"/>
  <c r="D103" i="7"/>
  <c r="AK102" i="7"/>
  <c r="AF102" i="7"/>
  <c r="AE102" i="7"/>
  <c r="L102" i="7"/>
  <c r="R102" i="7" s="1"/>
  <c r="AK101" i="7"/>
  <c r="AF101" i="7"/>
  <c r="AE101" i="7"/>
  <c r="L101" i="7"/>
  <c r="AK100" i="7"/>
  <c r="AF100" i="7"/>
  <c r="AE100" i="7"/>
  <c r="L100" i="7"/>
  <c r="T100" i="7" s="1"/>
  <c r="AP99" i="7"/>
  <c r="AM99" i="7"/>
  <c r="AH99" i="7"/>
  <c r="AI99" i="7" s="1"/>
  <c r="J99" i="7"/>
  <c r="AJ99" i="7" s="1"/>
  <c r="I99" i="7"/>
  <c r="F99" i="7"/>
  <c r="D99" i="7"/>
  <c r="AK98" i="7"/>
  <c r="AF98" i="7"/>
  <c r="AE98" i="7"/>
  <c r="L98" i="7"/>
  <c r="AK97" i="7"/>
  <c r="AF97" i="7"/>
  <c r="AE97" i="7"/>
  <c r="L97" i="7"/>
  <c r="T97" i="7" s="1"/>
  <c r="AK96" i="7"/>
  <c r="AF96" i="7"/>
  <c r="AE96" i="7"/>
  <c r="L96" i="7"/>
  <c r="V96" i="7" s="1"/>
  <c r="AP95" i="7"/>
  <c r="AM95" i="7"/>
  <c r="AH95" i="7"/>
  <c r="AI95" i="7" s="1"/>
  <c r="J95" i="7"/>
  <c r="AD95" i="7" s="1"/>
  <c r="I95" i="7"/>
  <c r="F95" i="7"/>
  <c r="D95" i="7"/>
  <c r="AK94" i="7"/>
  <c r="AF94" i="7"/>
  <c r="AE94" i="7"/>
  <c r="L94" i="7"/>
  <c r="T94" i="7" s="1"/>
  <c r="AK93" i="7"/>
  <c r="AF93" i="7"/>
  <c r="AE93" i="7"/>
  <c r="L93" i="7"/>
  <c r="AC93" i="7" s="1"/>
  <c r="AK92" i="7"/>
  <c r="AF92" i="7"/>
  <c r="AE92" i="7"/>
  <c r="L92" i="7"/>
  <c r="V92" i="7" s="1"/>
  <c r="AP91" i="7"/>
  <c r="AM91" i="7"/>
  <c r="AH91" i="7"/>
  <c r="AI91" i="7" s="1"/>
  <c r="J91" i="7"/>
  <c r="AJ91" i="7" s="1"/>
  <c r="I91" i="7"/>
  <c r="F91" i="7"/>
  <c r="D91" i="7"/>
  <c r="AK90" i="7"/>
  <c r="AF90" i="7"/>
  <c r="AE90" i="7"/>
  <c r="L90" i="7"/>
  <c r="V90" i="7" s="1"/>
  <c r="AK89" i="7"/>
  <c r="AF89" i="7"/>
  <c r="AE89" i="7"/>
  <c r="L89" i="7"/>
  <c r="AC89" i="7" s="1"/>
  <c r="AK88" i="7"/>
  <c r="AF88" i="7"/>
  <c r="AE88" i="7"/>
  <c r="L88" i="7"/>
  <c r="X88" i="7" s="1"/>
  <c r="AP87" i="7"/>
  <c r="AM87" i="7"/>
  <c r="AH87" i="7"/>
  <c r="AI87" i="7" s="1"/>
  <c r="J87" i="7"/>
  <c r="AD87" i="7" s="1"/>
  <c r="I87" i="7"/>
  <c r="F87" i="7"/>
  <c r="D87" i="7"/>
  <c r="AK86" i="7"/>
  <c r="AF86" i="7"/>
  <c r="AE86" i="7"/>
  <c r="V86" i="7"/>
  <c r="N86" i="7"/>
  <c r="L86" i="7"/>
  <c r="AC86" i="7" s="1"/>
  <c r="AA86" i="7" s="1"/>
  <c r="AG86" i="7" s="1"/>
  <c r="AK85" i="7"/>
  <c r="AF85" i="7"/>
  <c r="AE85" i="7"/>
  <c r="L85" i="7"/>
  <c r="Z85" i="7" s="1"/>
  <c r="AK84" i="7"/>
  <c r="AF84" i="7"/>
  <c r="AE84" i="7"/>
  <c r="L84" i="7"/>
  <c r="T84" i="7" s="1"/>
  <c r="AP83" i="7"/>
  <c r="AM83" i="7"/>
  <c r="AH83" i="7"/>
  <c r="AI83" i="7" s="1"/>
  <c r="J83" i="7"/>
  <c r="I83" i="7"/>
  <c r="F83" i="7"/>
  <c r="D83" i="7"/>
  <c r="AK82" i="7"/>
  <c r="AF82" i="7"/>
  <c r="AE82" i="7"/>
  <c r="T82" i="7"/>
  <c r="L82" i="7"/>
  <c r="X82" i="7" s="1"/>
  <c r="AK81" i="7"/>
  <c r="AF81" i="7"/>
  <c r="AE81" i="7"/>
  <c r="L81" i="7"/>
  <c r="T81" i="7" s="1"/>
  <c r="AK80" i="7"/>
  <c r="AF80" i="7"/>
  <c r="AE80" i="7"/>
  <c r="L80" i="7"/>
  <c r="X80" i="7" s="1"/>
  <c r="AP79" i="7"/>
  <c r="AM79" i="7"/>
  <c r="AH79" i="7"/>
  <c r="AI79" i="7" s="1"/>
  <c r="J79" i="7"/>
  <c r="K79" i="7" s="1"/>
  <c r="I79" i="7"/>
  <c r="F79" i="7"/>
  <c r="D79" i="7"/>
  <c r="AK78" i="7"/>
  <c r="AF78" i="7"/>
  <c r="AE78" i="7"/>
  <c r="L78" i="7"/>
  <c r="T78" i="7" s="1"/>
  <c r="AK77" i="7"/>
  <c r="AF77" i="7"/>
  <c r="AE77" i="7"/>
  <c r="L77" i="7"/>
  <c r="V77" i="7" s="1"/>
  <c r="AK76" i="7"/>
  <c r="AF76" i="7"/>
  <c r="AE76" i="7"/>
  <c r="L76" i="7"/>
  <c r="V76" i="7" s="1"/>
  <c r="AP75" i="7"/>
  <c r="AM75" i="7"/>
  <c r="AH75" i="7"/>
  <c r="AI75" i="7" s="1"/>
  <c r="J75" i="7"/>
  <c r="I75" i="7"/>
  <c r="F75" i="7"/>
  <c r="D75" i="7"/>
  <c r="AK74" i="7"/>
  <c r="AF74" i="7"/>
  <c r="AE74" i="7"/>
  <c r="L74" i="7"/>
  <c r="T74" i="7" s="1"/>
  <c r="AK73" i="7"/>
  <c r="AF73" i="7"/>
  <c r="AE73" i="7"/>
  <c r="R73" i="7"/>
  <c r="L73" i="7"/>
  <c r="T73" i="7" s="1"/>
  <c r="AK72" i="7"/>
  <c r="AF72" i="7"/>
  <c r="AE72" i="7"/>
  <c r="L72" i="7"/>
  <c r="X72" i="7" s="1"/>
  <c r="AP71" i="7"/>
  <c r="AM71" i="7"/>
  <c r="AH71" i="7"/>
  <c r="AI71" i="7" s="1"/>
  <c r="J71" i="7"/>
  <c r="AD71" i="7" s="1"/>
  <c r="I71" i="7"/>
  <c r="F71" i="7"/>
  <c r="D71" i="7"/>
  <c r="AK70" i="7"/>
  <c r="AF70" i="7"/>
  <c r="AE70" i="7"/>
  <c r="Z70" i="7"/>
  <c r="L70" i="7"/>
  <c r="T70" i="7" s="1"/>
  <c r="AK69" i="7"/>
  <c r="AF69" i="7"/>
  <c r="AE69" i="7"/>
  <c r="L69" i="7"/>
  <c r="P69" i="7" s="1"/>
  <c r="AK68" i="7"/>
  <c r="AF68" i="7"/>
  <c r="AE68" i="7"/>
  <c r="L68" i="7"/>
  <c r="T68" i="7" s="1"/>
  <c r="AP67" i="7"/>
  <c r="AM67" i="7"/>
  <c r="AH67" i="7"/>
  <c r="AI67" i="7" s="1"/>
  <c r="J67" i="7"/>
  <c r="K67" i="7" s="1"/>
  <c r="I67" i="7"/>
  <c r="F67" i="7"/>
  <c r="D67" i="7"/>
  <c r="AK66" i="7"/>
  <c r="AF66" i="7"/>
  <c r="AE66" i="7"/>
  <c r="L66" i="7"/>
  <c r="AC66" i="7" s="1"/>
  <c r="AK65" i="7"/>
  <c r="AF65" i="7"/>
  <c r="AE65" i="7"/>
  <c r="T65" i="7"/>
  <c r="R65" i="7"/>
  <c r="L65" i="7"/>
  <c r="Z65" i="7" s="1"/>
  <c r="AK64" i="7"/>
  <c r="AF64" i="7"/>
  <c r="AE64" i="7"/>
  <c r="L64" i="7"/>
  <c r="AP63" i="7"/>
  <c r="AM63" i="7"/>
  <c r="AH63" i="7"/>
  <c r="J63" i="7"/>
  <c r="AD63" i="7" s="1"/>
  <c r="I63" i="7"/>
  <c r="F63" i="7"/>
  <c r="D63" i="7"/>
  <c r="AK62" i="7"/>
  <c r="AF62" i="7"/>
  <c r="AE62" i="7"/>
  <c r="L62" i="7"/>
  <c r="R62" i="7" s="1"/>
  <c r="AK61" i="7"/>
  <c r="AF61" i="7"/>
  <c r="AE61" i="7"/>
  <c r="L61" i="7"/>
  <c r="R61" i="7" s="1"/>
  <c r="AK60" i="7"/>
  <c r="AF60" i="7"/>
  <c r="AE60" i="7"/>
  <c r="L60" i="7"/>
  <c r="T60" i="7" s="1"/>
  <c r="AP59" i="7"/>
  <c r="AM59" i="7"/>
  <c r="AH59" i="7"/>
  <c r="AI59" i="7" s="1"/>
  <c r="J59" i="7"/>
  <c r="AB59" i="7" s="1"/>
  <c r="I59" i="7"/>
  <c r="F59" i="7"/>
  <c r="D59" i="7"/>
  <c r="AK58" i="7"/>
  <c r="AF58" i="7"/>
  <c r="AE58" i="7"/>
  <c r="L58" i="7"/>
  <c r="T58" i="7" s="1"/>
  <c r="AK57" i="7"/>
  <c r="AF57" i="7"/>
  <c r="AE57" i="7"/>
  <c r="Z57" i="7"/>
  <c r="L57" i="7"/>
  <c r="T57" i="7" s="1"/>
  <c r="AK56" i="7"/>
  <c r="AF56" i="7"/>
  <c r="AE56" i="7"/>
  <c r="L56" i="7"/>
  <c r="V56" i="7" s="1"/>
  <c r="AP55" i="7"/>
  <c r="AM55" i="7"/>
  <c r="AH55" i="7"/>
  <c r="J55" i="7"/>
  <c r="I55" i="7"/>
  <c r="F55" i="7"/>
  <c r="D55" i="7"/>
  <c r="AK54" i="7"/>
  <c r="AF54" i="7"/>
  <c r="AE54" i="7"/>
  <c r="L54" i="7"/>
  <c r="T54" i="7" s="1"/>
  <c r="AK53" i="7"/>
  <c r="AF53" i="7"/>
  <c r="AE53" i="7"/>
  <c r="L53" i="7"/>
  <c r="T53" i="7" s="1"/>
  <c r="AK52" i="7"/>
  <c r="AF52" i="7"/>
  <c r="AE52" i="7"/>
  <c r="AE55" i="7" s="1"/>
  <c r="L52" i="7"/>
  <c r="AC52" i="7" s="1"/>
  <c r="AP51" i="7"/>
  <c r="AM51" i="7"/>
  <c r="AH51" i="7"/>
  <c r="AI51" i="7" s="1"/>
  <c r="J51" i="7"/>
  <c r="AJ51" i="7" s="1"/>
  <c r="I51" i="7"/>
  <c r="F51" i="7"/>
  <c r="D51" i="7"/>
  <c r="AK50" i="7"/>
  <c r="AF50" i="7"/>
  <c r="AE50" i="7"/>
  <c r="V50" i="7"/>
  <c r="L50" i="7"/>
  <c r="AK49" i="7"/>
  <c r="AF49" i="7"/>
  <c r="AE49" i="7"/>
  <c r="L49" i="7"/>
  <c r="AK48" i="7"/>
  <c r="AF48" i="7"/>
  <c r="AE48" i="7"/>
  <c r="L48" i="7"/>
  <c r="AP47" i="7"/>
  <c r="AM47" i="7"/>
  <c r="AH47" i="7"/>
  <c r="AI47" i="7" s="1"/>
  <c r="J47" i="7"/>
  <c r="AD47" i="7" s="1"/>
  <c r="I47" i="7"/>
  <c r="F47" i="7"/>
  <c r="D47" i="7"/>
  <c r="AK46" i="7"/>
  <c r="AF46" i="7"/>
  <c r="AE46" i="7"/>
  <c r="L46" i="7"/>
  <c r="N46" i="7" s="1"/>
  <c r="AK45" i="7"/>
  <c r="AF45" i="7"/>
  <c r="AE45" i="7"/>
  <c r="L45" i="7"/>
  <c r="R45" i="7" s="1"/>
  <c r="AK44" i="7"/>
  <c r="AF44" i="7"/>
  <c r="AE44" i="7"/>
  <c r="L44" i="7"/>
  <c r="T44" i="7" s="1"/>
  <c r="AP43" i="7"/>
  <c r="AM43" i="7"/>
  <c r="AH43" i="7"/>
  <c r="AI43" i="7" s="1"/>
  <c r="AD43" i="7"/>
  <c r="J43" i="7"/>
  <c r="K43" i="7" s="1"/>
  <c r="I43" i="7"/>
  <c r="F43" i="7"/>
  <c r="D43" i="7"/>
  <c r="AK42" i="7"/>
  <c r="AF42" i="7"/>
  <c r="AE42" i="7"/>
  <c r="L42" i="7"/>
  <c r="P42" i="7" s="1"/>
  <c r="AK41" i="7"/>
  <c r="AF41" i="7"/>
  <c r="AE41" i="7"/>
  <c r="R41" i="7"/>
  <c r="L41" i="7"/>
  <c r="T41" i="7" s="1"/>
  <c r="AK40" i="7"/>
  <c r="AF40" i="7"/>
  <c r="AE40" i="7"/>
  <c r="AC40" i="7"/>
  <c r="AA40" i="7"/>
  <c r="AG40" i="7" s="1"/>
  <c r="L40" i="7"/>
  <c r="AP39" i="7"/>
  <c r="AM39" i="7"/>
  <c r="AH39" i="7"/>
  <c r="AI39" i="7" s="1"/>
  <c r="J39" i="7"/>
  <c r="AD39" i="7" s="1"/>
  <c r="I39" i="7"/>
  <c r="F39" i="7"/>
  <c r="D39" i="7"/>
  <c r="AK38" i="7"/>
  <c r="AF38" i="7"/>
  <c r="AE38" i="7"/>
  <c r="L38" i="7"/>
  <c r="T38" i="7" s="1"/>
  <c r="AK37" i="7"/>
  <c r="AF37" i="7"/>
  <c r="AE37" i="7"/>
  <c r="L37" i="7"/>
  <c r="AK36" i="7"/>
  <c r="AF36" i="7"/>
  <c r="AE36" i="7"/>
  <c r="L36" i="7"/>
  <c r="V36" i="7" s="1"/>
  <c r="AP35" i="7"/>
  <c r="AM35" i="7"/>
  <c r="AH35" i="7"/>
  <c r="AI35" i="7" s="1"/>
  <c r="J35" i="7"/>
  <c r="K35" i="7" s="1"/>
  <c r="I35" i="7"/>
  <c r="F35" i="7"/>
  <c r="D35" i="7"/>
  <c r="AK34" i="7"/>
  <c r="AF34" i="7"/>
  <c r="AE34" i="7"/>
  <c r="L34" i="7"/>
  <c r="T34" i="7" s="1"/>
  <c r="AK33" i="7"/>
  <c r="AF33" i="7"/>
  <c r="AE33" i="7"/>
  <c r="L33" i="7"/>
  <c r="T33" i="7" s="1"/>
  <c r="AK32" i="7"/>
  <c r="AF32" i="7"/>
  <c r="AE32" i="7"/>
  <c r="AE35" i="7" s="1"/>
  <c r="L32" i="7"/>
  <c r="T32" i="7" s="1"/>
  <c r="AP31" i="7"/>
  <c r="AM31" i="7"/>
  <c r="AH31" i="7"/>
  <c r="AI31" i="7" s="1"/>
  <c r="J31" i="7"/>
  <c r="AD31" i="7" s="1"/>
  <c r="I31" i="7"/>
  <c r="F31" i="7"/>
  <c r="D31" i="7"/>
  <c r="AK30" i="7"/>
  <c r="AF30" i="7"/>
  <c r="AE30" i="7"/>
  <c r="L30" i="7"/>
  <c r="V30" i="7" s="1"/>
  <c r="AK29" i="7"/>
  <c r="AF29" i="7"/>
  <c r="AE29" i="7"/>
  <c r="L29" i="7"/>
  <c r="AK28" i="7"/>
  <c r="AF28" i="7"/>
  <c r="AE28" i="7"/>
  <c r="P28" i="7"/>
  <c r="L28" i="7"/>
  <c r="T28" i="7" s="1"/>
  <c r="AP27" i="7"/>
  <c r="AM27" i="7"/>
  <c r="AH27" i="7"/>
  <c r="AI27" i="7" s="1"/>
  <c r="J27" i="7"/>
  <c r="AJ27" i="7" s="1"/>
  <c r="I27" i="7"/>
  <c r="F27" i="7"/>
  <c r="D27" i="7"/>
  <c r="AK26" i="7"/>
  <c r="AF26" i="7"/>
  <c r="AE26" i="7"/>
  <c r="L26" i="7"/>
  <c r="X26" i="7" s="1"/>
  <c r="AK25" i="7"/>
  <c r="AF25" i="7"/>
  <c r="AE25" i="7"/>
  <c r="L25" i="7"/>
  <c r="T25" i="7" s="1"/>
  <c r="AK24" i="7"/>
  <c r="AE24" i="7"/>
  <c r="L24" i="7"/>
  <c r="T24" i="7" s="1"/>
  <c r="AP23" i="7"/>
  <c r="AM23" i="7"/>
  <c r="AH23" i="7"/>
  <c r="AI23" i="7" s="1"/>
  <c r="J23" i="7"/>
  <c r="AD23" i="7" s="1"/>
  <c r="I23" i="7"/>
  <c r="F23" i="7"/>
  <c r="D23" i="7"/>
  <c r="AK22" i="7"/>
  <c r="AF22" i="7"/>
  <c r="AE22" i="7"/>
  <c r="L22" i="7"/>
  <c r="T22" i="7" s="1"/>
  <c r="AK21" i="7"/>
  <c r="AF21" i="7"/>
  <c r="AE21" i="7"/>
  <c r="L21" i="7"/>
  <c r="T21" i="7" s="1"/>
  <c r="AK20" i="7"/>
  <c r="AF20" i="7"/>
  <c r="AE20" i="7"/>
  <c r="AC20" i="7"/>
  <c r="AA20" i="7" s="1"/>
  <c r="AG20" i="7" s="1"/>
  <c r="L20" i="7"/>
  <c r="T20" i="7" s="1"/>
  <c r="AP19" i="7"/>
  <c r="AM19" i="7"/>
  <c r="AH19" i="7"/>
  <c r="AI19" i="7" s="1"/>
  <c r="J19" i="7"/>
  <c r="K19" i="7" s="1"/>
  <c r="I19" i="7"/>
  <c r="F19" i="7"/>
  <c r="D19" i="7"/>
  <c r="AK18" i="7"/>
  <c r="AF18" i="7"/>
  <c r="AE18" i="7"/>
  <c r="L18" i="7"/>
  <c r="T18" i="7" s="1"/>
  <c r="AK17" i="7"/>
  <c r="AF17" i="7"/>
  <c r="AE17" i="7"/>
  <c r="L17" i="7"/>
  <c r="R17" i="7" s="1"/>
  <c r="AK16" i="7"/>
  <c r="AF16" i="7"/>
  <c r="AE16" i="7"/>
  <c r="L16" i="7"/>
  <c r="R16" i="7" s="1"/>
  <c r="AP15" i="7"/>
  <c r="AM15" i="7"/>
  <c r="AH15" i="7"/>
  <c r="AI15" i="7" s="1"/>
  <c r="J15" i="7"/>
  <c r="AD15" i="7" s="1"/>
  <c r="I15" i="7"/>
  <c r="F15" i="7"/>
  <c r="D15" i="7"/>
  <c r="AK14" i="7"/>
  <c r="AF14" i="7"/>
  <c r="AE14" i="7"/>
  <c r="L14" i="7"/>
  <c r="T14" i="7" s="1"/>
  <c r="AK13" i="7"/>
  <c r="AF13" i="7"/>
  <c r="AE13" i="7"/>
  <c r="L13" i="7"/>
  <c r="AK12" i="7"/>
  <c r="AF12" i="7"/>
  <c r="AE12" i="7"/>
  <c r="L12" i="7"/>
  <c r="AP11" i="7"/>
  <c r="AM11" i="7"/>
  <c r="AH11" i="7"/>
  <c r="AI11" i="7" s="1"/>
  <c r="J11" i="7"/>
  <c r="K11" i="7" s="1"/>
  <c r="I11" i="7"/>
  <c r="F11" i="7"/>
  <c r="D11" i="7"/>
  <c r="AK10" i="7"/>
  <c r="AF10" i="7"/>
  <c r="AE10" i="7"/>
  <c r="L10" i="7"/>
  <c r="V10" i="7" s="1"/>
  <c r="AK9" i="7"/>
  <c r="AF9" i="7"/>
  <c r="AE9" i="7"/>
  <c r="AK8" i="7"/>
  <c r="AF8" i="7"/>
  <c r="AE8" i="7"/>
  <c r="L8" i="7"/>
  <c r="AC8" i="7" s="1"/>
  <c r="AP7" i="7"/>
  <c r="AM7" i="7"/>
  <c r="AH7" i="7"/>
  <c r="AI7" i="7" s="1"/>
  <c r="J7" i="7"/>
  <c r="AD7" i="7" s="1"/>
  <c r="I7" i="7"/>
  <c r="F7" i="7"/>
  <c r="D7" i="7"/>
  <c r="AK6" i="7"/>
  <c r="AF6" i="7"/>
  <c r="AE6" i="7"/>
  <c r="Z6" i="7"/>
  <c r="L6" i="7"/>
  <c r="R6" i="7" s="1"/>
  <c r="AK5" i="7"/>
  <c r="AF5" i="7"/>
  <c r="AE5" i="7"/>
  <c r="L5" i="7"/>
  <c r="AC5" i="7" s="1"/>
  <c r="AN5" i="7"/>
  <c r="AN6" i="7" s="1"/>
  <c r="AO7" i="7" s="1"/>
  <c r="AK4" i="7"/>
  <c r="AF4" i="7"/>
  <c r="AE4" i="7"/>
  <c r="Z4" i="7"/>
  <c r="R4" i="7"/>
  <c r="N4" i="7"/>
  <c r="L4" i="7"/>
  <c r="T4" i="7" s="1"/>
  <c r="AP127" i="8"/>
  <c r="AM127" i="8"/>
  <c r="AH127" i="8"/>
  <c r="AI127" i="8" s="1"/>
  <c r="J127" i="8"/>
  <c r="AD127" i="8" s="1"/>
  <c r="I127" i="8"/>
  <c r="F127" i="8"/>
  <c r="D127" i="8"/>
  <c r="AK126" i="8"/>
  <c r="AF126" i="8"/>
  <c r="AE126" i="8"/>
  <c r="Z126" i="8"/>
  <c r="L126" i="8"/>
  <c r="P126" i="8" s="1"/>
  <c r="AK125" i="8"/>
  <c r="AF125" i="8"/>
  <c r="AE125" i="8"/>
  <c r="L125" i="8"/>
  <c r="T125" i="8" s="1"/>
  <c r="AK124" i="8"/>
  <c r="AF124" i="8"/>
  <c r="AE124" i="8"/>
  <c r="L124" i="8"/>
  <c r="L127" i="8" s="1"/>
  <c r="AP123" i="8"/>
  <c r="AM123" i="8"/>
  <c r="AH123" i="8"/>
  <c r="AI123" i="8" s="1"/>
  <c r="J123" i="8"/>
  <c r="AD123" i="8" s="1"/>
  <c r="I123" i="8"/>
  <c r="F123" i="8"/>
  <c r="D123" i="8"/>
  <c r="AK122" i="8"/>
  <c r="AF122" i="8"/>
  <c r="AE122" i="8"/>
  <c r="L122" i="8"/>
  <c r="T122" i="8" s="1"/>
  <c r="AK121" i="8"/>
  <c r="AF121" i="8"/>
  <c r="AE121" i="8"/>
  <c r="L121" i="8"/>
  <c r="P121" i="8" s="1"/>
  <c r="AK120" i="8"/>
  <c r="AF120" i="8"/>
  <c r="AE120" i="8"/>
  <c r="L120" i="8"/>
  <c r="T120" i="8" s="1"/>
  <c r="AP119" i="8"/>
  <c r="AM119" i="8"/>
  <c r="AJ119" i="8"/>
  <c r="AH119" i="8"/>
  <c r="AI119" i="8" s="1"/>
  <c r="J119" i="8"/>
  <c r="K119" i="8" s="1"/>
  <c r="I119" i="8"/>
  <c r="F119" i="8"/>
  <c r="D119" i="8"/>
  <c r="AK118" i="8"/>
  <c r="AF118" i="8"/>
  <c r="AE118" i="8"/>
  <c r="L118" i="8"/>
  <c r="X118" i="8" s="1"/>
  <c r="AK117" i="8"/>
  <c r="AF117" i="8"/>
  <c r="AE117" i="8"/>
  <c r="L117" i="8"/>
  <c r="N117" i="8" s="1"/>
  <c r="AK116" i="8"/>
  <c r="AF116" i="8"/>
  <c r="AE116" i="8"/>
  <c r="L116" i="8"/>
  <c r="Z116" i="8" s="1"/>
  <c r="AP115" i="8"/>
  <c r="AM115" i="8"/>
  <c r="AH115" i="8"/>
  <c r="AI115" i="8" s="1"/>
  <c r="J115" i="8"/>
  <c r="AD115" i="8" s="1"/>
  <c r="I115" i="8"/>
  <c r="F115" i="8"/>
  <c r="D115" i="8"/>
  <c r="AK114" i="8"/>
  <c r="AF114" i="8"/>
  <c r="AE114" i="8"/>
  <c r="L114" i="8"/>
  <c r="AK113" i="8"/>
  <c r="AF113" i="8"/>
  <c r="AE113" i="8"/>
  <c r="L113" i="8"/>
  <c r="AK112" i="8"/>
  <c r="AF112" i="8"/>
  <c r="AE112" i="8"/>
  <c r="L112" i="8"/>
  <c r="T112" i="8" s="1"/>
  <c r="AP111" i="8"/>
  <c r="AM111" i="8"/>
  <c r="AH111" i="8"/>
  <c r="AI111" i="8" s="1"/>
  <c r="J111" i="8"/>
  <c r="AB111" i="8" s="1"/>
  <c r="I111" i="8"/>
  <c r="F111" i="8"/>
  <c r="D111" i="8"/>
  <c r="AK110" i="8"/>
  <c r="AF110" i="8"/>
  <c r="AE110" i="8"/>
  <c r="L110" i="8"/>
  <c r="AK109" i="8"/>
  <c r="AF109" i="8"/>
  <c r="AE109" i="8"/>
  <c r="L109" i="8"/>
  <c r="T109" i="8" s="1"/>
  <c r="AK108" i="8"/>
  <c r="AF108" i="8"/>
  <c r="AE108" i="8"/>
  <c r="L108" i="8"/>
  <c r="V108" i="8" s="1"/>
  <c r="AP107" i="8"/>
  <c r="AM107" i="8"/>
  <c r="AH107" i="8"/>
  <c r="AI107" i="8" s="1"/>
  <c r="J107" i="8"/>
  <c r="I107" i="8"/>
  <c r="F107" i="8"/>
  <c r="D107" i="8"/>
  <c r="AK106" i="8"/>
  <c r="AF106" i="8"/>
  <c r="AE106" i="8"/>
  <c r="V106" i="8"/>
  <c r="L106" i="8"/>
  <c r="AK105" i="8"/>
  <c r="AF105" i="8"/>
  <c r="AE105" i="8"/>
  <c r="L105" i="8"/>
  <c r="V105" i="8" s="1"/>
  <c r="AK104" i="8"/>
  <c r="AF104" i="8"/>
  <c r="AE104" i="8"/>
  <c r="L104" i="8"/>
  <c r="AP103" i="8"/>
  <c r="AM103" i="8"/>
  <c r="AH103" i="8"/>
  <c r="AI103" i="8" s="1"/>
  <c r="J103" i="8"/>
  <c r="AD103" i="8" s="1"/>
  <c r="I103" i="8"/>
  <c r="F103" i="8"/>
  <c r="D103" i="8"/>
  <c r="AK102" i="8"/>
  <c r="AF102" i="8"/>
  <c r="AE102" i="8"/>
  <c r="L102" i="8"/>
  <c r="R102" i="8" s="1"/>
  <c r="AK101" i="8"/>
  <c r="AF101" i="8"/>
  <c r="AE101" i="8"/>
  <c r="L101" i="8"/>
  <c r="Z101" i="8" s="1"/>
  <c r="AK100" i="8"/>
  <c r="AF100" i="8"/>
  <c r="AE100" i="8"/>
  <c r="AE103" i="8" s="1"/>
  <c r="L100" i="8"/>
  <c r="T100" i="8" s="1"/>
  <c r="AP99" i="8"/>
  <c r="AM99" i="8"/>
  <c r="AH99" i="8"/>
  <c r="AI99" i="8" s="1"/>
  <c r="AD99" i="8"/>
  <c r="J99" i="8"/>
  <c r="AJ99" i="8" s="1"/>
  <c r="I99" i="8"/>
  <c r="F99" i="8"/>
  <c r="D99" i="8"/>
  <c r="AK98" i="8"/>
  <c r="AF98" i="8"/>
  <c r="AE98" i="8"/>
  <c r="L98" i="8"/>
  <c r="Z98" i="8" s="1"/>
  <c r="AK97" i="8"/>
  <c r="AF97" i="8"/>
  <c r="AE97" i="8"/>
  <c r="P97" i="8"/>
  <c r="L97" i="8"/>
  <c r="T97" i="8" s="1"/>
  <c r="AK96" i="8"/>
  <c r="AF96" i="8"/>
  <c r="AE96" i="8"/>
  <c r="L96" i="8"/>
  <c r="V96" i="8" s="1"/>
  <c r="AP95" i="8"/>
  <c r="AM95" i="8"/>
  <c r="AH95" i="8"/>
  <c r="AI95" i="8" s="1"/>
  <c r="J95" i="8"/>
  <c r="AD95" i="8" s="1"/>
  <c r="I95" i="8"/>
  <c r="F95" i="8"/>
  <c r="D95" i="8"/>
  <c r="AK94" i="8"/>
  <c r="AF94" i="8"/>
  <c r="AE94" i="8"/>
  <c r="L94" i="8"/>
  <c r="T94" i="8" s="1"/>
  <c r="AK93" i="8"/>
  <c r="AF93" i="8"/>
  <c r="AE93" i="8"/>
  <c r="L93" i="8"/>
  <c r="V93" i="8" s="1"/>
  <c r="AK92" i="8"/>
  <c r="AF92" i="8"/>
  <c r="AE92" i="8"/>
  <c r="L92" i="8"/>
  <c r="V92" i="8" s="1"/>
  <c r="AP91" i="8"/>
  <c r="AM91" i="8"/>
  <c r="AJ91" i="8"/>
  <c r="AH91" i="8"/>
  <c r="AI91" i="8" s="1"/>
  <c r="J91" i="8"/>
  <c r="AD91" i="8" s="1"/>
  <c r="I91" i="8"/>
  <c r="F91" i="8"/>
  <c r="D91" i="8"/>
  <c r="AK90" i="8"/>
  <c r="AF90" i="8"/>
  <c r="AE90" i="8"/>
  <c r="L90" i="8"/>
  <c r="V90" i="8" s="1"/>
  <c r="AK89" i="8"/>
  <c r="AF89" i="8"/>
  <c r="AE89" i="8"/>
  <c r="L89" i="8"/>
  <c r="T89" i="8" s="1"/>
  <c r="AK88" i="8"/>
  <c r="AF88" i="8"/>
  <c r="AE88" i="8"/>
  <c r="L88" i="8"/>
  <c r="X88" i="8" s="1"/>
  <c r="AP87" i="8"/>
  <c r="AM87" i="8"/>
  <c r="AH87" i="8"/>
  <c r="AI87" i="8" s="1"/>
  <c r="J87" i="8"/>
  <c r="AD87" i="8" s="1"/>
  <c r="I87" i="8"/>
  <c r="F87" i="8"/>
  <c r="D87" i="8"/>
  <c r="AK86" i="8"/>
  <c r="AF86" i="8"/>
  <c r="AE86" i="8"/>
  <c r="L86" i="8"/>
  <c r="T86" i="8" s="1"/>
  <c r="AK85" i="8"/>
  <c r="AF85" i="8"/>
  <c r="AE85" i="8"/>
  <c r="L85" i="8"/>
  <c r="AK84" i="8"/>
  <c r="AF84" i="8"/>
  <c r="AE84" i="8"/>
  <c r="L84" i="8"/>
  <c r="T84" i="8" s="1"/>
  <c r="AP83" i="8"/>
  <c r="AM83" i="8"/>
  <c r="AH83" i="8"/>
  <c r="AI83" i="8" s="1"/>
  <c r="J83" i="8"/>
  <c r="I83" i="8"/>
  <c r="F83" i="8"/>
  <c r="D83" i="8"/>
  <c r="AK82" i="8"/>
  <c r="AF82" i="8"/>
  <c r="AE82" i="8"/>
  <c r="L82" i="8"/>
  <c r="X82" i="8" s="1"/>
  <c r="AK81" i="8"/>
  <c r="AF81" i="8"/>
  <c r="AE81" i="8"/>
  <c r="P81" i="8"/>
  <c r="L81" i="8"/>
  <c r="T81" i="8" s="1"/>
  <c r="AK80" i="8"/>
  <c r="AF80" i="8"/>
  <c r="AE80" i="8"/>
  <c r="T80" i="8"/>
  <c r="L80" i="8"/>
  <c r="X80" i="8" s="1"/>
  <c r="AP79" i="8"/>
  <c r="AM79" i="8"/>
  <c r="AH79" i="8"/>
  <c r="AI79" i="8" s="1"/>
  <c r="J79" i="8"/>
  <c r="AD79" i="8" s="1"/>
  <c r="I79" i="8"/>
  <c r="F79" i="8"/>
  <c r="D79" i="8"/>
  <c r="AK78" i="8"/>
  <c r="AF78" i="8"/>
  <c r="AE78" i="8"/>
  <c r="L78" i="8"/>
  <c r="T78" i="8" s="1"/>
  <c r="AK77" i="8"/>
  <c r="AF77" i="8"/>
  <c r="AE77" i="8"/>
  <c r="L77" i="8"/>
  <c r="V77" i="8" s="1"/>
  <c r="AK76" i="8"/>
  <c r="AF76" i="8"/>
  <c r="AE76" i="8"/>
  <c r="L76" i="8"/>
  <c r="T76" i="8" s="1"/>
  <c r="AP75" i="8"/>
  <c r="AM75" i="8"/>
  <c r="AH75" i="8"/>
  <c r="AI75" i="8" s="1"/>
  <c r="J75" i="8"/>
  <c r="AJ75" i="8" s="1"/>
  <c r="I75" i="8"/>
  <c r="F75" i="8"/>
  <c r="D75" i="8"/>
  <c r="AK74" i="8"/>
  <c r="AF74" i="8"/>
  <c r="AE74" i="8"/>
  <c r="T74" i="8"/>
  <c r="L74" i="8"/>
  <c r="AK73" i="8"/>
  <c r="AF73" i="8"/>
  <c r="AE73" i="8"/>
  <c r="L73" i="8"/>
  <c r="T73" i="8" s="1"/>
  <c r="AK72" i="8"/>
  <c r="AF72" i="8"/>
  <c r="AE72" i="8"/>
  <c r="L72" i="8"/>
  <c r="X72" i="8" s="1"/>
  <c r="AP71" i="8"/>
  <c r="AM71" i="8"/>
  <c r="AH71" i="8"/>
  <c r="AI71" i="8" s="1"/>
  <c r="J71" i="8"/>
  <c r="AD71" i="8" s="1"/>
  <c r="I71" i="8"/>
  <c r="F71" i="8"/>
  <c r="D71" i="8"/>
  <c r="AK70" i="8"/>
  <c r="AF70" i="8"/>
  <c r="AE70" i="8"/>
  <c r="L70" i="8"/>
  <c r="Z70" i="8" s="1"/>
  <c r="AK69" i="8"/>
  <c r="AF69" i="8"/>
  <c r="AE69" i="8"/>
  <c r="L69" i="8"/>
  <c r="P69" i="8" s="1"/>
  <c r="AK68" i="8"/>
  <c r="AF68" i="8"/>
  <c r="AE68" i="8"/>
  <c r="L68" i="8"/>
  <c r="R68" i="8" s="1"/>
  <c r="AP67" i="8"/>
  <c r="AM67" i="8"/>
  <c r="AH67" i="8"/>
  <c r="AI67" i="8" s="1"/>
  <c r="J67" i="8"/>
  <c r="AB67" i="8" s="1"/>
  <c r="I67" i="8"/>
  <c r="F67" i="8"/>
  <c r="D67" i="8"/>
  <c r="AK66" i="8"/>
  <c r="AF66" i="8"/>
  <c r="AE66" i="8"/>
  <c r="L66" i="8"/>
  <c r="X66" i="8" s="1"/>
  <c r="AK65" i="8"/>
  <c r="AF65" i="8"/>
  <c r="AE65" i="8"/>
  <c r="L65" i="8"/>
  <c r="Z65" i="8" s="1"/>
  <c r="AK64" i="8"/>
  <c r="AF64" i="8"/>
  <c r="AE64" i="8"/>
  <c r="T64" i="8"/>
  <c r="P64" i="8"/>
  <c r="L64" i="8"/>
  <c r="Z64" i="8" s="1"/>
  <c r="AP63" i="8"/>
  <c r="AM63" i="8"/>
  <c r="AJ63" i="8"/>
  <c r="AH63" i="8"/>
  <c r="J63" i="8"/>
  <c r="AD63" i="8" s="1"/>
  <c r="I63" i="8"/>
  <c r="F63" i="8"/>
  <c r="D63" i="8"/>
  <c r="AK62" i="8"/>
  <c r="AF62" i="8"/>
  <c r="AE62" i="8"/>
  <c r="L62" i="8"/>
  <c r="R62" i="8" s="1"/>
  <c r="AK61" i="8"/>
  <c r="AF61" i="8"/>
  <c r="AE61" i="8"/>
  <c r="T61" i="8"/>
  <c r="L61" i="8"/>
  <c r="R61" i="8" s="1"/>
  <c r="AK60" i="8"/>
  <c r="AF60" i="8"/>
  <c r="AE60" i="8"/>
  <c r="R60" i="8"/>
  <c r="L60" i="8"/>
  <c r="T60" i="8" s="1"/>
  <c r="AP59" i="8"/>
  <c r="AM59" i="8"/>
  <c r="AH59" i="8"/>
  <c r="AI59" i="8" s="1"/>
  <c r="J59" i="8"/>
  <c r="AB59" i="8" s="1"/>
  <c r="I59" i="8"/>
  <c r="F59" i="8"/>
  <c r="D59" i="8"/>
  <c r="AK58" i="8"/>
  <c r="AF58" i="8"/>
  <c r="AE58" i="8"/>
  <c r="L58" i="8"/>
  <c r="T58" i="8" s="1"/>
  <c r="AK57" i="8"/>
  <c r="AF57" i="8"/>
  <c r="AE57" i="8"/>
  <c r="P57" i="8"/>
  <c r="L57" i="8"/>
  <c r="T57" i="8" s="1"/>
  <c r="AK56" i="8"/>
  <c r="AF56" i="8"/>
  <c r="AE56" i="8"/>
  <c r="L56" i="8"/>
  <c r="AP55" i="8"/>
  <c r="AM55" i="8"/>
  <c r="AH55" i="8"/>
  <c r="J55" i="8"/>
  <c r="I55" i="8"/>
  <c r="F55" i="8"/>
  <c r="D55" i="8"/>
  <c r="AK54" i="8"/>
  <c r="AF54" i="8"/>
  <c r="AE54" i="8"/>
  <c r="L54" i="8"/>
  <c r="V54" i="8" s="1"/>
  <c r="AK53" i="8"/>
  <c r="AF53" i="8"/>
  <c r="AE53" i="8"/>
  <c r="AC53" i="8"/>
  <c r="L53" i="8"/>
  <c r="X53" i="8" s="1"/>
  <c r="AK52" i="8"/>
  <c r="AF52" i="8"/>
  <c r="AE52" i="8"/>
  <c r="L52" i="8"/>
  <c r="AC52" i="8" s="1"/>
  <c r="AP51" i="8"/>
  <c r="AM51" i="8"/>
  <c r="AH51" i="8"/>
  <c r="AI51" i="8" s="1"/>
  <c r="J51" i="8"/>
  <c r="I51" i="8"/>
  <c r="F51" i="8"/>
  <c r="D51" i="8"/>
  <c r="AK50" i="8"/>
  <c r="AF50" i="8"/>
  <c r="AE50" i="8"/>
  <c r="L50" i="8"/>
  <c r="V50" i="8" s="1"/>
  <c r="AK49" i="8"/>
  <c r="AF49" i="8"/>
  <c r="AE49" i="8"/>
  <c r="AA49" i="8"/>
  <c r="AG49" i="8" s="1"/>
  <c r="L49" i="8"/>
  <c r="V49" i="8" s="1"/>
  <c r="AK48" i="8"/>
  <c r="AF48" i="8"/>
  <c r="AE48" i="8"/>
  <c r="AA48" i="8"/>
  <c r="AG48" i="8" s="1"/>
  <c r="L48" i="8"/>
  <c r="AP47" i="8"/>
  <c r="AM47" i="8"/>
  <c r="AH47" i="8"/>
  <c r="AI47" i="8" s="1"/>
  <c r="J47" i="8"/>
  <c r="AD47" i="8" s="1"/>
  <c r="I47" i="8"/>
  <c r="F47" i="8"/>
  <c r="D47" i="8"/>
  <c r="AK46" i="8"/>
  <c r="AF46" i="8"/>
  <c r="AE46" i="8"/>
  <c r="L46" i="8"/>
  <c r="N46" i="8" s="1"/>
  <c r="AK45" i="8"/>
  <c r="AF45" i="8"/>
  <c r="AE45" i="8"/>
  <c r="L45" i="8"/>
  <c r="P45" i="8" s="1"/>
  <c r="AK44" i="8"/>
  <c r="AF44" i="8"/>
  <c r="AE44" i="8"/>
  <c r="L44" i="8"/>
  <c r="T44" i="8" s="1"/>
  <c r="AP43" i="8"/>
  <c r="AM43" i="8"/>
  <c r="AH43" i="8"/>
  <c r="AI43" i="8" s="1"/>
  <c r="J43" i="8"/>
  <c r="K43" i="8" s="1"/>
  <c r="I43" i="8"/>
  <c r="F43" i="8"/>
  <c r="D43" i="8"/>
  <c r="AK42" i="8"/>
  <c r="AF42" i="8"/>
  <c r="AE42" i="8"/>
  <c r="L42" i="8"/>
  <c r="R42" i="8" s="1"/>
  <c r="AK41" i="8"/>
  <c r="AF41" i="8"/>
  <c r="AE41" i="8"/>
  <c r="L41" i="8"/>
  <c r="T41" i="8" s="1"/>
  <c r="AK40" i="8"/>
  <c r="AF40" i="8"/>
  <c r="AE40" i="8"/>
  <c r="L40" i="8"/>
  <c r="AP39" i="8"/>
  <c r="AM39" i="8"/>
  <c r="AH39" i="8"/>
  <c r="AI39" i="8" s="1"/>
  <c r="J39" i="8"/>
  <c r="AD39" i="8" s="1"/>
  <c r="I39" i="8"/>
  <c r="F39" i="8"/>
  <c r="D39" i="8"/>
  <c r="AK38" i="8"/>
  <c r="AF38" i="8"/>
  <c r="AE38" i="8"/>
  <c r="L38" i="8"/>
  <c r="T38" i="8" s="1"/>
  <c r="AK37" i="8"/>
  <c r="AF37" i="8"/>
  <c r="AE37" i="8"/>
  <c r="L37" i="8"/>
  <c r="V37" i="8" s="1"/>
  <c r="AK36" i="8"/>
  <c r="AF36" i="8"/>
  <c r="AE36" i="8"/>
  <c r="L36" i="8"/>
  <c r="AP35" i="8"/>
  <c r="AM35" i="8"/>
  <c r="AH35" i="8"/>
  <c r="AI35" i="8" s="1"/>
  <c r="J35" i="8"/>
  <c r="K35" i="8" s="1"/>
  <c r="I35" i="8"/>
  <c r="F35" i="8"/>
  <c r="D35" i="8"/>
  <c r="AK34" i="8"/>
  <c r="AF34" i="8"/>
  <c r="AE34" i="8"/>
  <c r="L34" i="8"/>
  <c r="T34" i="8" s="1"/>
  <c r="AK33" i="8"/>
  <c r="AF33" i="8"/>
  <c r="AE33" i="8"/>
  <c r="L33" i="8"/>
  <c r="T33" i="8" s="1"/>
  <c r="AK32" i="8"/>
  <c r="AF32" i="8"/>
  <c r="AE32" i="8"/>
  <c r="L32" i="8"/>
  <c r="T32" i="8" s="1"/>
  <c r="AP31" i="8"/>
  <c r="AM31" i="8"/>
  <c r="AH31" i="8"/>
  <c r="AI31" i="8" s="1"/>
  <c r="J31" i="8"/>
  <c r="AD31" i="8" s="1"/>
  <c r="I31" i="8"/>
  <c r="F31" i="8"/>
  <c r="D31" i="8"/>
  <c r="AK30" i="8"/>
  <c r="AF30" i="8"/>
  <c r="AE30" i="8"/>
  <c r="L30" i="8"/>
  <c r="AK29" i="8"/>
  <c r="AF29" i="8"/>
  <c r="AE29" i="8"/>
  <c r="L29" i="8"/>
  <c r="AK28" i="8"/>
  <c r="AF28" i="8"/>
  <c r="AE28" i="8"/>
  <c r="L28" i="8"/>
  <c r="T28" i="8" s="1"/>
  <c r="AP27" i="8"/>
  <c r="AM27" i="8"/>
  <c r="AH27" i="8"/>
  <c r="AI27" i="8" s="1"/>
  <c r="AD27" i="8"/>
  <c r="J27" i="8"/>
  <c r="AJ27" i="8" s="1"/>
  <c r="I27" i="8"/>
  <c r="F27" i="8"/>
  <c r="D27" i="8"/>
  <c r="AK26" i="8"/>
  <c r="AF26" i="8"/>
  <c r="AE26" i="8"/>
  <c r="L26" i="8"/>
  <c r="AK25" i="8"/>
  <c r="AF25" i="8"/>
  <c r="AE25" i="8"/>
  <c r="L25" i="8"/>
  <c r="T25" i="8" s="1"/>
  <c r="AK24" i="8"/>
  <c r="AF24" i="8"/>
  <c r="AE24" i="8"/>
  <c r="L24" i="8"/>
  <c r="T24" i="8" s="1"/>
  <c r="AP23" i="8"/>
  <c r="AM23" i="8"/>
  <c r="AH23" i="8"/>
  <c r="AI23" i="8" s="1"/>
  <c r="J23" i="8"/>
  <c r="AD23" i="8" s="1"/>
  <c r="I23" i="8"/>
  <c r="F23" i="8"/>
  <c r="D23" i="8"/>
  <c r="AK22" i="8"/>
  <c r="AF22" i="8"/>
  <c r="AE22" i="8"/>
  <c r="L22" i="8"/>
  <c r="T22" i="8" s="1"/>
  <c r="AK21" i="8"/>
  <c r="AF21" i="8"/>
  <c r="AE21" i="8"/>
  <c r="L21" i="8"/>
  <c r="AC21" i="8" s="1"/>
  <c r="AK20" i="8"/>
  <c r="AF20" i="8"/>
  <c r="AE20" i="8"/>
  <c r="L20" i="8"/>
  <c r="AC20" i="8" s="1"/>
  <c r="AP19" i="8"/>
  <c r="AM19" i="8"/>
  <c r="AH19" i="8"/>
  <c r="AI19" i="8" s="1"/>
  <c r="J19" i="8"/>
  <c r="K19" i="8" s="1"/>
  <c r="I19" i="8"/>
  <c r="F19" i="8"/>
  <c r="D19" i="8"/>
  <c r="AK18" i="8"/>
  <c r="AF18" i="8"/>
  <c r="AE18" i="8"/>
  <c r="L18" i="8"/>
  <c r="AC18" i="8" s="1"/>
  <c r="AK17" i="8"/>
  <c r="AF17" i="8"/>
  <c r="AE17" i="8"/>
  <c r="L17" i="8"/>
  <c r="AC17" i="8" s="1"/>
  <c r="AK16" i="8"/>
  <c r="AF16" i="8"/>
  <c r="AE16" i="8"/>
  <c r="L16" i="8"/>
  <c r="T16" i="8" s="1"/>
  <c r="AP15" i="8"/>
  <c r="AM15" i="8"/>
  <c r="AH15" i="8"/>
  <c r="AI15" i="8" s="1"/>
  <c r="J15" i="8"/>
  <c r="AD15" i="8" s="1"/>
  <c r="I15" i="8"/>
  <c r="F15" i="8"/>
  <c r="D15" i="8"/>
  <c r="AK14" i="8"/>
  <c r="AF14" i="8"/>
  <c r="AE14" i="8"/>
  <c r="L14" i="8"/>
  <c r="T14" i="8" s="1"/>
  <c r="AK13" i="8"/>
  <c r="AF13" i="8"/>
  <c r="AE13" i="8"/>
  <c r="L13" i="8"/>
  <c r="T13" i="8" s="1"/>
  <c r="AK12" i="8"/>
  <c r="AF12" i="8"/>
  <c r="AE12" i="8"/>
  <c r="L12" i="8"/>
  <c r="Z12" i="8" s="1"/>
  <c r="AP11" i="8"/>
  <c r="AM11" i="8"/>
  <c r="AH11" i="8"/>
  <c r="AI11" i="8" s="1"/>
  <c r="J11" i="8"/>
  <c r="K11" i="8" s="1"/>
  <c r="I11" i="8"/>
  <c r="F11" i="8"/>
  <c r="D11" i="8"/>
  <c r="AK10" i="8"/>
  <c r="AF10" i="8"/>
  <c r="AE10" i="8"/>
  <c r="L10" i="8"/>
  <c r="T10" i="8" s="1"/>
  <c r="AK9" i="8"/>
  <c r="AF9" i="8"/>
  <c r="AE9" i="8"/>
  <c r="L9" i="8"/>
  <c r="AK8" i="8"/>
  <c r="AF8" i="8"/>
  <c r="AE8" i="8"/>
  <c r="L8" i="8"/>
  <c r="AC8" i="8" s="1"/>
  <c r="AP7" i="8"/>
  <c r="AM7" i="8"/>
  <c r="AH7" i="8"/>
  <c r="AI7" i="8" s="1"/>
  <c r="J7" i="8"/>
  <c r="AD7" i="8" s="1"/>
  <c r="I7" i="8"/>
  <c r="F7" i="8"/>
  <c r="D7" i="8"/>
  <c r="AK6" i="8"/>
  <c r="AF6" i="8"/>
  <c r="AE6" i="8"/>
  <c r="L6" i="8"/>
  <c r="Z6" i="8" s="1"/>
  <c r="AK5" i="8"/>
  <c r="AF5" i="8"/>
  <c r="AE5" i="8"/>
  <c r="L5" i="8"/>
  <c r="AC5" i="8" s="1"/>
  <c r="AK4" i="8"/>
  <c r="AF4" i="8"/>
  <c r="AE4" i="8"/>
  <c r="L4" i="8"/>
  <c r="T4" i="8" s="1"/>
  <c r="AP127" i="9"/>
  <c r="AM127" i="9"/>
  <c r="AH127" i="9"/>
  <c r="J127" i="9"/>
  <c r="AD127" i="9" s="1"/>
  <c r="I127" i="9"/>
  <c r="F127" i="9"/>
  <c r="D127" i="9"/>
  <c r="AK126" i="9"/>
  <c r="AF126" i="9"/>
  <c r="AE126" i="9"/>
  <c r="AA126" i="9"/>
  <c r="Z126" i="9"/>
  <c r="R126" i="9"/>
  <c r="P126" i="9"/>
  <c r="N126" i="9"/>
  <c r="L126" i="9"/>
  <c r="T126" i="9" s="1"/>
  <c r="AK125" i="9"/>
  <c r="AF125" i="9"/>
  <c r="AE125" i="9"/>
  <c r="AA125" i="9"/>
  <c r="L125" i="9"/>
  <c r="N125" i="9" s="1"/>
  <c r="AK124" i="9"/>
  <c r="AF124" i="9"/>
  <c r="AE124" i="9"/>
  <c r="AC124" i="9"/>
  <c r="AA124" i="9"/>
  <c r="T124" i="9"/>
  <c r="R124" i="9"/>
  <c r="N124" i="9"/>
  <c r="L124" i="9"/>
  <c r="Z124" i="9" s="1"/>
  <c r="AP123" i="9"/>
  <c r="AM123" i="9"/>
  <c r="AH123" i="9"/>
  <c r="AI123" i="9" s="1"/>
  <c r="J123" i="9"/>
  <c r="K123" i="9" s="1"/>
  <c r="I123" i="9"/>
  <c r="F123" i="9"/>
  <c r="D123" i="9"/>
  <c r="AK122" i="9"/>
  <c r="AF122" i="9"/>
  <c r="AE122" i="9"/>
  <c r="P122" i="9"/>
  <c r="L122" i="9"/>
  <c r="AC122" i="9" s="1"/>
  <c r="AK121" i="9"/>
  <c r="AF121" i="9"/>
  <c r="AE121" i="9"/>
  <c r="AA121" i="9"/>
  <c r="AG121" i="9" s="1"/>
  <c r="L121" i="9"/>
  <c r="AC121" i="9" s="1"/>
  <c r="AK120" i="9"/>
  <c r="AF120" i="9"/>
  <c r="AE120" i="9"/>
  <c r="L120" i="9"/>
  <c r="T120" i="9" s="1"/>
  <c r="AP119" i="9"/>
  <c r="AM119" i="9"/>
  <c r="AH119" i="9"/>
  <c r="AI119" i="9" s="1"/>
  <c r="J119" i="9"/>
  <c r="AD119" i="9" s="1"/>
  <c r="I119" i="9"/>
  <c r="F119" i="9"/>
  <c r="D119" i="9"/>
  <c r="AK118" i="9"/>
  <c r="AF118" i="9"/>
  <c r="AE118" i="9"/>
  <c r="L118" i="9"/>
  <c r="Z118" i="9" s="1"/>
  <c r="AK117" i="9"/>
  <c r="AF117" i="9"/>
  <c r="AE117" i="9"/>
  <c r="L117" i="9"/>
  <c r="Z117" i="9" s="1"/>
  <c r="AK116" i="9"/>
  <c r="AF116" i="9"/>
  <c r="AE116" i="9"/>
  <c r="P116" i="9"/>
  <c r="L116" i="9"/>
  <c r="T116" i="9" s="1"/>
  <c r="AP115" i="9"/>
  <c r="AM115" i="9"/>
  <c r="AH115" i="9"/>
  <c r="AI115" i="9" s="1"/>
  <c r="J115" i="9"/>
  <c r="I115" i="9"/>
  <c r="F115" i="9"/>
  <c r="D115" i="9"/>
  <c r="AK114" i="9"/>
  <c r="AF114" i="9"/>
  <c r="AE114" i="9"/>
  <c r="L114" i="9"/>
  <c r="Z114" i="9" s="1"/>
  <c r="AK113" i="9"/>
  <c r="AF113" i="9"/>
  <c r="AE113" i="9"/>
  <c r="R113" i="9"/>
  <c r="L113" i="9"/>
  <c r="T113" i="9" s="1"/>
  <c r="AK112" i="9"/>
  <c r="AF112" i="9"/>
  <c r="AE112" i="9"/>
  <c r="L112" i="9"/>
  <c r="X112" i="9" s="1"/>
  <c r="AP111" i="9"/>
  <c r="AM111" i="9"/>
  <c r="AH111" i="9"/>
  <c r="AI111" i="9" s="1"/>
  <c r="J111" i="9"/>
  <c r="K111" i="9" s="1"/>
  <c r="I111" i="9"/>
  <c r="F111" i="9"/>
  <c r="D111" i="9"/>
  <c r="AK110" i="9"/>
  <c r="AF110" i="9"/>
  <c r="AE110" i="9"/>
  <c r="L110" i="9"/>
  <c r="T110" i="9" s="1"/>
  <c r="AK109" i="9"/>
  <c r="AF109" i="9"/>
  <c r="AE109" i="9"/>
  <c r="L109" i="9"/>
  <c r="AC109" i="9" s="1"/>
  <c r="AK108" i="9"/>
  <c r="AF108" i="9"/>
  <c r="AE108" i="9"/>
  <c r="Z108" i="9"/>
  <c r="L108" i="9"/>
  <c r="AC108" i="9" s="1"/>
  <c r="AP107" i="9"/>
  <c r="AM107" i="9"/>
  <c r="AH107" i="9"/>
  <c r="AI107" i="9" s="1"/>
  <c r="J107" i="9"/>
  <c r="AJ107" i="9" s="1"/>
  <c r="I107" i="9"/>
  <c r="F107" i="9"/>
  <c r="D107" i="9"/>
  <c r="AK106" i="9"/>
  <c r="AF106" i="9"/>
  <c r="AE106" i="9"/>
  <c r="L106" i="9"/>
  <c r="V106" i="9" s="1"/>
  <c r="AK105" i="9"/>
  <c r="AF105" i="9"/>
  <c r="AE105" i="9"/>
  <c r="L105" i="9"/>
  <c r="AK104" i="9"/>
  <c r="AF104" i="9"/>
  <c r="AE104" i="9"/>
  <c r="L104" i="9"/>
  <c r="T104" i="9" s="1"/>
  <c r="AP103" i="9"/>
  <c r="AM103" i="9"/>
  <c r="AH103" i="9"/>
  <c r="AI103" i="9" s="1"/>
  <c r="J103" i="9"/>
  <c r="AD103" i="9" s="1"/>
  <c r="I103" i="9"/>
  <c r="F103" i="9"/>
  <c r="D103" i="9"/>
  <c r="AK102" i="9"/>
  <c r="AF102" i="9"/>
  <c r="AE102" i="9"/>
  <c r="L102" i="9"/>
  <c r="R102" i="9" s="1"/>
  <c r="AK101" i="9"/>
  <c r="AF101" i="9"/>
  <c r="AE101" i="9"/>
  <c r="L101" i="9"/>
  <c r="T101" i="9" s="1"/>
  <c r="AK100" i="9"/>
  <c r="AF100" i="9"/>
  <c r="AE100" i="9"/>
  <c r="L100" i="9"/>
  <c r="T100" i="9" s="1"/>
  <c r="AP99" i="9"/>
  <c r="AM99" i="9"/>
  <c r="AH99" i="9"/>
  <c r="AI99" i="9" s="1"/>
  <c r="J99" i="9"/>
  <c r="AD99" i="9" s="1"/>
  <c r="I99" i="9"/>
  <c r="F99" i="9"/>
  <c r="D99" i="9"/>
  <c r="AK98" i="9"/>
  <c r="AF98" i="9"/>
  <c r="AE98" i="9"/>
  <c r="N98" i="9"/>
  <c r="L98" i="9"/>
  <c r="T98" i="9" s="1"/>
  <c r="AK97" i="9"/>
  <c r="AF97" i="9"/>
  <c r="AE97" i="9"/>
  <c r="L97" i="9"/>
  <c r="T97" i="9" s="1"/>
  <c r="AK96" i="9"/>
  <c r="AF96" i="9"/>
  <c r="AE96" i="9"/>
  <c r="L96" i="9"/>
  <c r="AP95" i="9"/>
  <c r="AM95" i="9"/>
  <c r="AH95" i="9"/>
  <c r="AI95" i="9" s="1"/>
  <c r="J95" i="9"/>
  <c r="AD95" i="9" s="1"/>
  <c r="I95" i="9"/>
  <c r="F95" i="9"/>
  <c r="D95" i="9"/>
  <c r="AK94" i="9"/>
  <c r="AF94" i="9"/>
  <c r="AE94" i="9"/>
  <c r="V94" i="9"/>
  <c r="L94" i="9"/>
  <c r="T94" i="9" s="1"/>
  <c r="AK93" i="9"/>
  <c r="AF93" i="9"/>
  <c r="AE93" i="9"/>
  <c r="L93" i="9"/>
  <c r="AK92" i="9"/>
  <c r="AF92" i="9"/>
  <c r="AE92" i="9"/>
  <c r="L92" i="9"/>
  <c r="Z92" i="9" s="1"/>
  <c r="AP91" i="9"/>
  <c r="AM91" i="9"/>
  <c r="AH91" i="9"/>
  <c r="AI91" i="9" s="1"/>
  <c r="J91" i="9"/>
  <c r="I91" i="9"/>
  <c r="F91" i="9"/>
  <c r="D91" i="9"/>
  <c r="AK90" i="9"/>
  <c r="AF90" i="9"/>
  <c r="AE90" i="9"/>
  <c r="L90" i="9"/>
  <c r="AK89" i="9"/>
  <c r="AF89" i="9"/>
  <c r="AE89" i="9"/>
  <c r="L89" i="9"/>
  <c r="T89" i="9" s="1"/>
  <c r="AK88" i="9"/>
  <c r="AF88" i="9"/>
  <c r="AE88" i="9"/>
  <c r="N88" i="9"/>
  <c r="L88" i="9"/>
  <c r="T88" i="9" s="1"/>
  <c r="AP87" i="9"/>
  <c r="AM87" i="9"/>
  <c r="AH87" i="9"/>
  <c r="AI87" i="9" s="1"/>
  <c r="J87" i="9"/>
  <c r="AJ87" i="9" s="1"/>
  <c r="I87" i="9"/>
  <c r="F87" i="9"/>
  <c r="D87" i="9"/>
  <c r="AK86" i="9"/>
  <c r="AF86" i="9"/>
  <c r="AE86" i="9"/>
  <c r="L86" i="9"/>
  <c r="T86" i="9" s="1"/>
  <c r="AK85" i="9"/>
  <c r="AF85" i="9"/>
  <c r="AE85" i="9"/>
  <c r="Z85" i="9"/>
  <c r="L85" i="9"/>
  <c r="T85" i="9" s="1"/>
  <c r="AK84" i="9"/>
  <c r="AF84" i="9"/>
  <c r="AE84" i="9"/>
  <c r="L84" i="9"/>
  <c r="AP83" i="9"/>
  <c r="AM83" i="9"/>
  <c r="AH83" i="9"/>
  <c r="AI83" i="9" s="1"/>
  <c r="J83" i="9"/>
  <c r="AD83" i="9" s="1"/>
  <c r="I83" i="9"/>
  <c r="F83" i="9"/>
  <c r="D83" i="9"/>
  <c r="AK82" i="9"/>
  <c r="AF82" i="9"/>
  <c r="AE82" i="9"/>
  <c r="AC82" i="9"/>
  <c r="L82" i="9"/>
  <c r="V82" i="9" s="1"/>
  <c r="AK81" i="9"/>
  <c r="AF81" i="9"/>
  <c r="AE81" i="9"/>
  <c r="L81" i="9"/>
  <c r="AK80" i="9"/>
  <c r="AF80" i="9"/>
  <c r="AE80" i="9"/>
  <c r="L80" i="9"/>
  <c r="N80" i="9" s="1"/>
  <c r="AP79" i="9"/>
  <c r="AM79" i="9"/>
  <c r="AH79" i="9"/>
  <c r="AI79" i="9" s="1"/>
  <c r="J79" i="9"/>
  <c r="I79" i="9"/>
  <c r="F79" i="9"/>
  <c r="D79" i="9"/>
  <c r="AK78" i="9"/>
  <c r="AF78" i="9"/>
  <c r="AE78" i="9"/>
  <c r="L78" i="9"/>
  <c r="AK77" i="9"/>
  <c r="AF77" i="9"/>
  <c r="AE77" i="9"/>
  <c r="AA77" i="9"/>
  <c r="AG77" i="9" s="1"/>
  <c r="L77" i="9"/>
  <c r="AC77" i="9" s="1"/>
  <c r="AK76" i="9"/>
  <c r="AF76" i="9"/>
  <c r="AE76" i="9"/>
  <c r="L76" i="9"/>
  <c r="AP75" i="9"/>
  <c r="AM75" i="9"/>
  <c r="AH75" i="9"/>
  <c r="AI75" i="9" s="1"/>
  <c r="J75" i="9"/>
  <c r="AD75" i="9" s="1"/>
  <c r="I75" i="9"/>
  <c r="F75" i="9"/>
  <c r="D75" i="9"/>
  <c r="AK74" i="9"/>
  <c r="AF74" i="9"/>
  <c r="AE74" i="9"/>
  <c r="L74" i="9"/>
  <c r="X74" i="9" s="1"/>
  <c r="AK73" i="9"/>
  <c r="AF73" i="9"/>
  <c r="AE73" i="9"/>
  <c r="L73" i="9"/>
  <c r="T73" i="9" s="1"/>
  <c r="AK72" i="9"/>
  <c r="AF72" i="9"/>
  <c r="AE72" i="9"/>
  <c r="L72" i="9"/>
  <c r="V72" i="9" s="1"/>
  <c r="AP71" i="9"/>
  <c r="AM71" i="9"/>
  <c r="AH71" i="9"/>
  <c r="AI71" i="9" s="1"/>
  <c r="J71" i="9"/>
  <c r="I71" i="9"/>
  <c r="F71" i="9"/>
  <c r="D71" i="9"/>
  <c r="AK70" i="9"/>
  <c r="AF70" i="9"/>
  <c r="AE70" i="9"/>
  <c r="L70" i="9"/>
  <c r="V70" i="9" s="1"/>
  <c r="AK69" i="9"/>
  <c r="AF69" i="9"/>
  <c r="AE69" i="9"/>
  <c r="L69" i="9"/>
  <c r="AK68" i="9"/>
  <c r="AF68" i="9"/>
  <c r="AE68" i="9"/>
  <c r="L68" i="9"/>
  <c r="X68" i="9" s="1"/>
  <c r="AP67" i="9"/>
  <c r="AM67" i="9"/>
  <c r="AH67" i="9"/>
  <c r="AI67" i="9" s="1"/>
  <c r="J67" i="9"/>
  <c r="AD67" i="9" s="1"/>
  <c r="I67" i="9"/>
  <c r="F67" i="9"/>
  <c r="D67" i="9"/>
  <c r="AK66" i="9"/>
  <c r="AF66" i="9"/>
  <c r="AE66" i="9"/>
  <c r="L66" i="9"/>
  <c r="AK65" i="9"/>
  <c r="AF65" i="9"/>
  <c r="AE65" i="9"/>
  <c r="L65" i="9"/>
  <c r="P65" i="9" s="1"/>
  <c r="AK64" i="9"/>
  <c r="AF64" i="9"/>
  <c r="AE64" i="9"/>
  <c r="L64" i="9"/>
  <c r="V64" i="9" s="1"/>
  <c r="AP63" i="9"/>
  <c r="AM63" i="9"/>
  <c r="AH63" i="9"/>
  <c r="J63" i="9"/>
  <c r="AJ63" i="9" s="1"/>
  <c r="I63" i="9"/>
  <c r="F63" i="9"/>
  <c r="D63" i="9"/>
  <c r="AK62" i="9"/>
  <c r="AF62" i="9"/>
  <c r="AE62" i="9"/>
  <c r="L62" i="9"/>
  <c r="T62" i="9" s="1"/>
  <c r="AK61" i="9"/>
  <c r="AF61" i="9"/>
  <c r="AE61" i="9"/>
  <c r="P61" i="9"/>
  <c r="L61" i="9"/>
  <c r="T61" i="9" s="1"/>
  <c r="AK60" i="9"/>
  <c r="AF60" i="9"/>
  <c r="AE60" i="9"/>
  <c r="L60" i="9"/>
  <c r="AC60" i="9" s="1"/>
  <c r="AA60" i="9" s="1"/>
  <c r="AG60" i="9" s="1"/>
  <c r="AP59" i="9"/>
  <c r="AM59" i="9"/>
  <c r="AH59" i="9"/>
  <c r="AI59" i="9" s="1"/>
  <c r="J59" i="9"/>
  <c r="AD59" i="9" s="1"/>
  <c r="I59" i="9"/>
  <c r="F59" i="9"/>
  <c r="D59" i="9"/>
  <c r="AK58" i="9"/>
  <c r="AF58" i="9"/>
  <c r="AE58" i="9"/>
  <c r="P58" i="9"/>
  <c r="L58" i="9"/>
  <c r="T58" i="9" s="1"/>
  <c r="AK57" i="9"/>
  <c r="AF57" i="9"/>
  <c r="AE57" i="9"/>
  <c r="L57" i="9"/>
  <c r="V57" i="9" s="1"/>
  <c r="AK56" i="9"/>
  <c r="AF56" i="9"/>
  <c r="AE56" i="9"/>
  <c r="L56" i="9"/>
  <c r="AP55" i="9"/>
  <c r="AM55" i="9"/>
  <c r="AH55" i="9"/>
  <c r="J55" i="9"/>
  <c r="AD55" i="9" s="1"/>
  <c r="I55" i="9"/>
  <c r="F55" i="9"/>
  <c r="D55" i="9"/>
  <c r="AK54" i="9"/>
  <c r="AF54" i="9"/>
  <c r="AE54" i="9"/>
  <c r="L54" i="9"/>
  <c r="X54" i="9" s="1"/>
  <c r="AK53" i="9"/>
  <c r="AF53" i="9"/>
  <c r="AE53" i="9"/>
  <c r="L53" i="9"/>
  <c r="AK52" i="9"/>
  <c r="AF52" i="9"/>
  <c r="AE52" i="9"/>
  <c r="L52" i="9"/>
  <c r="X52" i="9" s="1"/>
  <c r="AP51" i="9"/>
  <c r="AM51" i="9"/>
  <c r="AH51" i="9"/>
  <c r="AI51" i="9" s="1"/>
  <c r="J51" i="9"/>
  <c r="AD51" i="9" s="1"/>
  <c r="I51" i="9"/>
  <c r="F51" i="9"/>
  <c r="D51" i="9"/>
  <c r="AK50" i="9"/>
  <c r="AF50" i="9"/>
  <c r="AE50" i="9"/>
  <c r="L50" i="9"/>
  <c r="V50" i="9" s="1"/>
  <c r="AK49" i="9"/>
  <c r="AF49" i="9"/>
  <c r="AE49" i="9"/>
  <c r="L49" i="9"/>
  <c r="Z49" i="9" s="1"/>
  <c r="AK48" i="9"/>
  <c r="AF48" i="9"/>
  <c r="AE48" i="9"/>
  <c r="L48" i="9"/>
  <c r="V48" i="9" s="1"/>
  <c r="AP47" i="9"/>
  <c r="AM47" i="9"/>
  <c r="AH47" i="9"/>
  <c r="AI47" i="9" s="1"/>
  <c r="J47" i="9"/>
  <c r="K47" i="9" s="1"/>
  <c r="I47" i="9"/>
  <c r="F47" i="9"/>
  <c r="D47" i="9"/>
  <c r="AK46" i="9"/>
  <c r="AF46" i="9"/>
  <c r="AE46" i="9"/>
  <c r="Z46" i="9"/>
  <c r="L46" i="9"/>
  <c r="AK45" i="9"/>
  <c r="AE45" i="9"/>
  <c r="L45" i="9"/>
  <c r="T45" i="9" s="1"/>
  <c r="AK44" i="9"/>
  <c r="AF44" i="9"/>
  <c r="AE44" i="9"/>
  <c r="L44" i="9"/>
  <c r="X44" i="9" s="1"/>
  <c r="AP43" i="9"/>
  <c r="AM43" i="9"/>
  <c r="AH43" i="9"/>
  <c r="AI43" i="9" s="1"/>
  <c r="J43" i="9"/>
  <c r="I43" i="9"/>
  <c r="F43" i="9"/>
  <c r="D43" i="9"/>
  <c r="AK42" i="9"/>
  <c r="AF42" i="9"/>
  <c r="AE42" i="9"/>
  <c r="L42" i="9"/>
  <c r="V42" i="9" s="1"/>
  <c r="AK41" i="9"/>
  <c r="AF41" i="9"/>
  <c r="AE41" i="9"/>
  <c r="L41" i="9"/>
  <c r="X41" i="9" s="1"/>
  <c r="AK40" i="9"/>
  <c r="AF40" i="9"/>
  <c r="AE40" i="9"/>
  <c r="L40" i="9"/>
  <c r="V40" i="9" s="1"/>
  <c r="AP39" i="9"/>
  <c r="AM39" i="9"/>
  <c r="AH39" i="9"/>
  <c r="AI39" i="9" s="1"/>
  <c r="AD39" i="9"/>
  <c r="J39" i="9"/>
  <c r="I39" i="9"/>
  <c r="F39" i="9"/>
  <c r="D39" i="9"/>
  <c r="AK38" i="9"/>
  <c r="AF38" i="9"/>
  <c r="AE38" i="9"/>
  <c r="L38" i="9"/>
  <c r="T38" i="9" s="1"/>
  <c r="AK37" i="9"/>
  <c r="AF37" i="9"/>
  <c r="AE37" i="9"/>
  <c r="L37" i="9"/>
  <c r="V37" i="9" s="1"/>
  <c r="AK36" i="9"/>
  <c r="AF36" i="9"/>
  <c r="AE36" i="9"/>
  <c r="Z36" i="9"/>
  <c r="L36" i="9"/>
  <c r="T36" i="9" s="1"/>
  <c r="AP35" i="9"/>
  <c r="AM35" i="9"/>
  <c r="AH35" i="9"/>
  <c r="AI35" i="9" s="1"/>
  <c r="J35" i="9"/>
  <c r="AD35" i="9" s="1"/>
  <c r="I35" i="9"/>
  <c r="F35" i="9"/>
  <c r="D35" i="9"/>
  <c r="AK34" i="9"/>
  <c r="AF34" i="9"/>
  <c r="AE34" i="9"/>
  <c r="L34" i="9"/>
  <c r="V34" i="9" s="1"/>
  <c r="AK33" i="9"/>
  <c r="AF33" i="9"/>
  <c r="AE33" i="9"/>
  <c r="L33" i="9"/>
  <c r="T33" i="9" s="1"/>
  <c r="AK32" i="9"/>
  <c r="AF32" i="9"/>
  <c r="AE32" i="9"/>
  <c r="L32" i="9"/>
  <c r="T32" i="9" s="1"/>
  <c r="AP31" i="9"/>
  <c r="AM31" i="9"/>
  <c r="AH31" i="9"/>
  <c r="AI31" i="9" s="1"/>
  <c r="J31" i="9"/>
  <c r="AJ31" i="9" s="1"/>
  <c r="I31" i="9"/>
  <c r="F31" i="9"/>
  <c r="D31" i="9"/>
  <c r="AK30" i="9"/>
  <c r="AF30" i="9"/>
  <c r="AE30" i="9"/>
  <c r="L30" i="9"/>
  <c r="T30" i="9" s="1"/>
  <c r="AK29" i="9"/>
  <c r="AF29" i="9"/>
  <c r="AE29" i="9"/>
  <c r="L29" i="9"/>
  <c r="T29" i="9" s="1"/>
  <c r="AK28" i="9"/>
  <c r="AF28" i="9"/>
  <c r="AE28" i="9"/>
  <c r="L28" i="9"/>
  <c r="L31" i="9" s="1"/>
  <c r="AP27" i="9"/>
  <c r="AM27" i="9"/>
  <c r="AH27" i="9"/>
  <c r="AI27" i="9" s="1"/>
  <c r="J27" i="9"/>
  <c r="AD27" i="9" s="1"/>
  <c r="I27" i="9"/>
  <c r="F27" i="9"/>
  <c r="D27" i="9"/>
  <c r="AK26" i="9"/>
  <c r="AF26" i="9"/>
  <c r="AE26" i="9"/>
  <c r="L26" i="9"/>
  <c r="T26" i="9" s="1"/>
  <c r="AK25" i="9"/>
  <c r="AF25" i="9"/>
  <c r="AE25" i="9"/>
  <c r="L25" i="9"/>
  <c r="P25" i="9" s="1"/>
  <c r="AK24" i="9"/>
  <c r="AF24" i="9"/>
  <c r="AE24" i="9"/>
  <c r="L24" i="9"/>
  <c r="AP23" i="9"/>
  <c r="AM23" i="9"/>
  <c r="AH23" i="9"/>
  <c r="AI23" i="9" s="1"/>
  <c r="J23" i="9"/>
  <c r="K23" i="9" s="1"/>
  <c r="I23" i="9"/>
  <c r="F23" i="9"/>
  <c r="D23" i="9"/>
  <c r="AK22" i="9"/>
  <c r="AF22" i="9"/>
  <c r="AE22" i="9"/>
  <c r="L22" i="9"/>
  <c r="T22" i="9" s="1"/>
  <c r="AK21" i="9"/>
  <c r="AF21" i="9"/>
  <c r="AE21" i="9"/>
  <c r="L21" i="9"/>
  <c r="AC21" i="9" s="1"/>
  <c r="AK20" i="9"/>
  <c r="AF20" i="9"/>
  <c r="AE20" i="9"/>
  <c r="L20" i="9"/>
  <c r="T20" i="9" s="1"/>
  <c r="AP19" i="9"/>
  <c r="AM19" i="9"/>
  <c r="AI19" i="9"/>
  <c r="AH19" i="9"/>
  <c r="J19" i="9"/>
  <c r="AD19" i="9" s="1"/>
  <c r="I19" i="9"/>
  <c r="F19" i="9"/>
  <c r="D19" i="9"/>
  <c r="AK18" i="9"/>
  <c r="AF18" i="9"/>
  <c r="AE18" i="9"/>
  <c r="L18" i="9"/>
  <c r="R18" i="9" s="1"/>
  <c r="AK17" i="9"/>
  <c r="AF17" i="9"/>
  <c r="AE17" i="9"/>
  <c r="L17" i="9"/>
  <c r="AK16" i="9"/>
  <c r="AF16" i="9"/>
  <c r="AE16" i="9"/>
  <c r="P16" i="9"/>
  <c r="L16" i="9"/>
  <c r="T16" i="9" s="1"/>
  <c r="AP15" i="9"/>
  <c r="AM15" i="9"/>
  <c r="AH15" i="9"/>
  <c r="AI15" i="9" s="1"/>
  <c r="J15" i="9"/>
  <c r="AJ15" i="9" s="1"/>
  <c r="I15" i="9"/>
  <c r="F15" i="9"/>
  <c r="D15" i="9"/>
  <c r="AF14" i="9"/>
  <c r="AE14" i="9"/>
  <c r="L14" i="9"/>
  <c r="R14" i="9" s="1"/>
  <c r="AK13" i="9"/>
  <c r="AF13" i="9"/>
  <c r="AE13" i="9"/>
  <c r="L13" i="9"/>
  <c r="T13" i="9" s="1"/>
  <c r="AK12" i="9"/>
  <c r="AF12" i="9"/>
  <c r="AE12" i="9"/>
  <c r="L12" i="9"/>
  <c r="X12" i="9" s="1"/>
  <c r="AP11" i="9"/>
  <c r="AM11" i="9"/>
  <c r="AH11" i="9"/>
  <c r="AI11" i="9" s="1"/>
  <c r="J11" i="9"/>
  <c r="AD11" i="9" s="1"/>
  <c r="I11" i="9"/>
  <c r="F11" i="9"/>
  <c r="D11" i="9"/>
  <c r="AK10" i="9"/>
  <c r="AF10" i="9"/>
  <c r="AE10" i="9"/>
  <c r="L10" i="9"/>
  <c r="T10" i="9" s="1"/>
  <c r="AK9" i="9"/>
  <c r="AF9" i="9"/>
  <c r="AE9" i="9"/>
  <c r="L9" i="9"/>
  <c r="T9" i="9" s="1"/>
  <c r="AK8" i="9"/>
  <c r="AF8" i="9"/>
  <c r="AE8" i="9"/>
  <c r="L8" i="9"/>
  <c r="T8" i="9" s="1"/>
  <c r="AP7" i="9"/>
  <c r="AM7" i="9"/>
  <c r="AH7" i="9"/>
  <c r="AI7" i="9" s="1"/>
  <c r="J7" i="9"/>
  <c r="K7" i="9" s="1"/>
  <c r="I7" i="9"/>
  <c r="F7" i="9"/>
  <c r="D7" i="9"/>
  <c r="AK6" i="9"/>
  <c r="AF6" i="9"/>
  <c r="AE6" i="9"/>
  <c r="P6" i="9"/>
  <c r="L6" i="9"/>
  <c r="X6" i="9" s="1"/>
  <c r="AK5" i="9"/>
  <c r="AF5" i="9"/>
  <c r="AE5" i="9"/>
  <c r="L5" i="9"/>
  <c r="T5" i="9" s="1"/>
  <c r="AK4" i="9"/>
  <c r="AF4" i="9"/>
  <c r="AE4" i="9"/>
  <c r="L4" i="9"/>
  <c r="Z4" i="9" s="1"/>
  <c r="AP127" i="10"/>
  <c r="AM127" i="10"/>
  <c r="AH127" i="10"/>
  <c r="J127" i="10"/>
  <c r="AD127" i="10" s="1"/>
  <c r="I127" i="10"/>
  <c r="F127" i="10"/>
  <c r="D127" i="10"/>
  <c r="AK126" i="10"/>
  <c r="AF126" i="10"/>
  <c r="AE126" i="10"/>
  <c r="L126" i="10"/>
  <c r="T126" i="10" s="1"/>
  <c r="AK125" i="10"/>
  <c r="AF125" i="10"/>
  <c r="AE125" i="10"/>
  <c r="L125" i="10"/>
  <c r="T125" i="10" s="1"/>
  <c r="AK124" i="10"/>
  <c r="AF124" i="10"/>
  <c r="AE124" i="10"/>
  <c r="L124" i="10"/>
  <c r="P124" i="10" s="1"/>
  <c r="AP123" i="10"/>
  <c r="AM123" i="10"/>
  <c r="AH123" i="10"/>
  <c r="AI123" i="10" s="1"/>
  <c r="J123" i="10"/>
  <c r="AJ123" i="10" s="1"/>
  <c r="I123" i="10"/>
  <c r="F123" i="10"/>
  <c r="D123" i="10"/>
  <c r="AK122" i="10"/>
  <c r="AF122" i="10"/>
  <c r="AE122" i="10"/>
  <c r="L122" i="10"/>
  <c r="T122" i="10" s="1"/>
  <c r="AK121" i="10"/>
  <c r="AF121" i="10"/>
  <c r="AE121" i="10"/>
  <c r="L121" i="10"/>
  <c r="X121" i="10" s="1"/>
  <c r="AK120" i="10"/>
  <c r="AF120" i="10"/>
  <c r="AE120" i="10"/>
  <c r="L120" i="10"/>
  <c r="L123" i="10" s="1"/>
  <c r="AP119" i="10"/>
  <c r="AM119" i="10"/>
  <c r="AH119" i="10"/>
  <c r="AI119" i="10" s="1"/>
  <c r="J119" i="10"/>
  <c r="AD119" i="10" s="1"/>
  <c r="I119" i="10"/>
  <c r="F119" i="10"/>
  <c r="D119" i="10"/>
  <c r="AK118" i="10"/>
  <c r="AF118" i="10"/>
  <c r="AE118" i="10"/>
  <c r="T118" i="10"/>
  <c r="L118" i="10"/>
  <c r="X118" i="10" s="1"/>
  <c r="AK117" i="10"/>
  <c r="AF117" i="10"/>
  <c r="AE117" i="10"/>
  <c r="V117" i="10"/>
  <c r="L117" i="10"/>
  <c r="X117" i="10" s="1"/>
  <c r="AK116" i="10"/>
  <c r="AF116" i="10"/>
  <c r="AE116" i="10"/>
  <c r="L116" i="10"/>
  <c r="L119" i="10" s="1"/>
  <c r="AP115" i="10"/>
  <c r="AM115" i="10"/>
  <c r="AH115" i="10"/>
  <c r="AI115" i="10" s="1"/>
  <c r="J115" i="10"/>
  <c r="AD115" i="10" s="1"/>
  <c r="I115" i="10"/>
  <c r="F115" i="10"/>
  <c r="D115" i="10"/>
  <c r="AK114" i="10"/>
  <c r="AF114" i="10"/>
  <c r="AE114" i="10"/>
  <c r="L114" i="10"/>
  <c r="X114" i="10" s="1"/>
  <c r="AK113" i="10"/>
  <c r="AF113" i="10"/>
  <c r="AE113" i="10"/>
  <c r="L113" i="10"/>
  <c r="X113" i="10" s="1"/>
  <c r="AK112" i="10"/>
  <c r="AF112" i="10"/>
  <c r="AE112" i="10"/>
  <c r="P112" i="10"/>
  <c r="L112" i="10"/>
  <c r="T112" i="10" s="1"/>
  <c r="AP111" i="10"/>
  <c r="AM111" i="10"/>
  <c r="AH111" i="10"/>
  <c r="AI111" i="10" s="1"/>
  <c r="J111" i="10"/>
  <c r="I111" i="10"/>
  <c r="F111" i="10"/>
  <c r="D111" i="10"/>
  <c r="AK110" i="10"/>
  <c r="AF110" i="10"/>
  <c r="AE110" i="10"/>
  <c r="L110" i="10"/>
  <c r="X110" i="10" s="1"/>
  <c r="AK109" i="10"/>
  <c r="AF109" i="10"/>
  <c r="AE109" i="10"/>
  <c r="L109" i="10"/>
  <c r="T109" i="10" s="1"/>
  <c r="AK108" i="10"/>
  <c r="AF108" i="10"/>
  <c r="AE108" i="10"/>
  <c r="L108" i="10"/>
  <c r="X108" i="10" s="1"/>
  <c r="AP107" i="10"/>
  <c r="AM107" i="10"/>
  <c r="AH107" i="10"/>
  <c r="AI107" i="10" s="1"/>
  <c r="J107" i="10"/>
  <c r="K107" i="10" s="1"/>
  <c r="I107" i="10"/>
  <c r="F107" i="10"/>
  <c r="D107" i="10"/>
  <c r="AK106" i="10"/>
  <c r="AF106" i="10"/>
  <c r="AE106" i="10"/>
  <c r="L106" i="10"/>
  <c r="T106" i="10" s="1"/>
  <c r="AK105" i="10"/>
  <c r="AF105" i="10"/>
  <c r="AE105" i="10"/>
  <c r="L105" i="10"/>
  <c r="AK104" i="10"/>
  <c r="AF104" i="10"/>
  <c r="AE104" i="10"/>
  <c r="L104" i="10"/>
  <c r="AC104" i="10" s="1"/>
  <c r="AA104" i="10" s="1"/>
  <c r="AG104" i="10" s="1"/>
  <c r="AP103" i="10"/>
  <c r="AM103" i="10"/>
  <c r="AH103" i="10"/>
  <c r="AI103" i="10" s="1"/>
  <c r="J103" i="10"/>
  <c r="AD103" i="10" s="1"/>
  <c r="I103" i="10"/>
  <c r="F103" i="10"/>
  <c r="D103" i="10"/>
  <c r="AK102" i="10"/>
  <c r="AF102" i="10"/>
  <c r="AE102" i="10"/>
  <c r="L102" i="10"/>
  <c r="X102" i="10" s="1"/>
  <c r="AK101" i="10"/>
  <c r="AF101" i="10"/>
  <c r="AE101" i="10"/>
  <c r="V101" i="10"/>
  <c r="L101" i="10"/>
  <c r="X101" i="10" s="1"/>
  <c r="AK100" i="10"/>
  <c r="AF100" i="10"/>
  <c r="AE100" i="10"/>
  <c r="L100" i="10"/>
  <c r="X100" i="10" s="1"/>
  <c r="AP99" i="10"/>
  <c r="AM99" i="10"/>
  <c r="AH99" i="10"/>
  <c r="AI99" i="10" s="1"/>
  <c r="J99" i="10"/>
  <c r="AD99" i="10" s="1"/>
  <c r="I99" i="10"/>
  <c r="F99" i="10"/>
  <c r="D99" i="10"/>
  <c r="AK98" i="10"/>
  <c r="AF98" i="10"/>
  <c r="AE98" i="10"/>
  <c r="L98" i="10"/>
  <c r="X98" i="10" s="1"/>
  <c r="AK97" i="10"/>
  <c r="AF97" i="10"/>
  <c r="AE97" i="10"/>
  <c r="L97" i="10"/>
  <c r="X97" i="10" s="1"/>
  <c r="AK96" i="10"/>
  <c r="AF96" i="10"/>
  <c r="AE96" i="10"/>
  <c r="P96" i="10"/>
  <c r="L96" i="10"/>
  <c r="T96" i="10" s="1"/>
  <c r="AP95" i="10"/>
  <c r="AM95" i="10"/>
  <c r="AH95" i="10"/>
  <c r="AI95" i="10" s="1"/>
  <c r="J95" i="10"/>
  <c r="K95" i="10" s="1"/>
  <c r="I95" i="10"/>
  <c r="F95" i="10"/>
  <c r="D95" i="10"/>
  <c r="AK94" i="10"/>
  <c r="AF94" i="10"/>
  <c r="AE94" i="10"/>
  <c r="L94" i="10"/>
  <c r="AK93" i="10"/>
  <c r="AF93" i="10"/>
  <c r="AE93" i="10"/>
  <c r="L93" i="10"/>
  <c r="T93" i="10" s="1"/>
  <c r="AK92" i="10"/>
  <c r="AF92" i="10"/>
  <c r="AE92" i="10"/>
  <c r="L92" i="10"/>
  <c r="AP91" i="10"/>
  <c r="AM91" i="10"/>
  <c r="AH91" i="10"/>
  <c r="AI91" i="10" s="1"/>
  <c r="K91" i="10"/>
  <c r="J91" i="10"/>
  <c r="I91" i="10"/>
  <c r="F91" i="10"/>
  <c r="D91" i="10"/>
  <c r="AK90" i="10"/>
  <c r="AF90" i="10"/>
  <c r="AE90" i="10"/>
  <c r="AC90" i="10"/>
  <c r="L90" i="10"/>
  <c r="T90" i="10" s="1"/>
  <c r="AK89" i="10"/>
  <c r="AF89" i="10"/>
  <c r="AE89" i="10"/>
  <c r="L89" i="10"/>
  <c r="T89" i="10" s="1"/>
  <c r="AK88" i="10"/>
  <c r="AF88" i="10"/>
  <c r="AE88" i="10"/>
  <c r="L88" i="10"/>
  <c r="L91" i="10" s="1"/>
  <c r="AP87" i="10"/>
  <c r="AM87" i="10"/>
  <c r="AH87" i="10"/>
  <c r="AI87" i="10" s="1"/>
  <c r="J87" i="10"/>
  <c r="K87" i="10" s="1"/>
  <c r="I87" i="10"/>
  <c r="F87" i="10"/>
  <c r="D87" i="10"/>
  <c r="AK86" i="10"/>
  <c r="AF86" i="10"/>
  <c r="AE86" i="10"/>
  <c r="L86" i="10"/>
  <c r="AK85" i="10"/>
  <c r="AF85" i="10"/>
  <c r="AE85" i="10"/>
  <c r="R85" i="10"/>
  <c r="L85" i="10"/>
  <c r="X85" i="10" s="1"/>
  <c r="AK84" i="10"/>
  <c r="AF84" i="10"/>
  <c r="AE84" i="10"/>
  <c r="L84" i="10"/>
  <c r="P84" i="10" s="1"/>
  <c r="AP83" i="10"/>
  <c r="AM83" i="10"/>
  <c r="AH83" i="10"/>
  <c r="AI83" i="10" s="1"/>
  <c r="J83" i="10"/>
  <c r="AD83" i="10" s="1"/>
  <c r="I83" i="10"/>
  <c r="F83" i="10"/>
  <c r="D83" i="10"/>
  <c r="AK82" i="10"/>
  <c r="AF82" i="10"/>
  <c r="AE82" i="10"/>
  <c r="V82" i="10"/>
  <c r="L82" i="10"/>
  <c r="X82" i="10" s="1"/>
  <c r="AK81" i="10"/>
  <c r="AF81" i="10"/>
  <c r="AE81" i="10"/>
  <c r="L81" i="10"/>
  <c r="T81" i="10" s="1"/>
  <c r="AK80" i="10"/>
  <c r="AF80" i="10"/>
  <c r="AE80" i="10"/>
  <c r="L80" i="10"/>
  <c r="T80" i="10" s="1"/>
  <c r="AP79" i="10"/>
  <c r="AM79" i="10"/>
  <c r="AH79" i="10"/>
  <c r="AI79" i="10" s="1"/>
  <c r="J79" i="10"/>
  <c r="I79" i="10"/>
  <c r="F79" i="10"/>
  <c r="D79" i="10"/>
  <c r="AK78" i="10"/>
  <c r="AF78" i="10"/>
  <c r="AE78" i="10"/>
  <c r="L78" i="10"/>
  <c r="T78" i="10" s="1"/>
  <c r="AK77" i="10"/>
  <c r="AF77" i="10"/>
  <c r="AE77" i="10"/>
  <c r="L77" i="10"/>
  <c r="T77" i="10" s="1"/>
  <c r="AK76" i="10"/>
  <c r="AF76" i="10"/>
  <c r="AE76" i="10"/>
  <c r="L76" i="10"/>
  <c r="AP75" i="10"/>
  <c r="AM75" i="10"/>
  <c r="AH75" i="10"/>
  <c r="AI75" i="10" s="1"/>
  <c r="J75" i="10"/>
  <c r="AJ75" i="10" s="1"/>
  <c r="I75" i="10"/>
  <c r="F75" i="10"/>
  <c r="D75" i="10"/>
  <c r="AK74" i="10"/>
  <c r="AF74" i="10"/>
  <c r="AE74" i="10"/>
  <c r="L74" i="10"/>
  <c r="T74" i="10" s="1"/>
  <c r="AK73" i="10"/>
  <c r="AF73" i="10"/>
  <c r="AE73" i="10"/>
  <c r="L73" i="10"/>
  <c r="P73" i="10" s="1"/>
  <c r="AK72" i="10"/>
  <c r="AF72" i="10"/>
  <c r="AE72" i="10"/>
  <c r="L72" i="10"/>
  <c r="R72" i="10" s="1"/>
  <c r="AP71" i="10"/>
  <c r="AM71" i="10"/>
  <c r="AH71" i="10"/>
  <c r="AI71" i="10" s="1"/>
  <c r="J71" i="10"/>
  <c r="K71" i="10" s="1"/>
  <c r="I71" i="10"/>
  <c r="F71" i="10"/>
  <c r="D71" i="10"/>
  <c r="AK70" i="10"/>
  <c r="AF70" i="10"/>
  <c r="AE70" i="10"/>
  <c r="L70" i="10"/>
  <c r="AK69" i="10"/>
  <c r="AF69" i="10"/>
  <c r="AE69" i="10"/>
  <c r="AC69" i="10"/>
  <c r="AA69" i="10" s="1"/>
  <c r="AG69" i="10" s="1"/>
  <c r="L69" i="10"/>
  <c r="X69" i="10" s="1"/>
  <c r="AK68" i="10"/>
  <c r="AF68" i="10"/>
  <c r="AE68" i="10"/>
  <c r="L68" i="10"/>
  <c r="T68" i="10" s="1"/>
  <c r="AP67" i="10"/>
  <c r="AM67" i="10"/>
  <c r="AH67" i="10"/>
  <c r="AI67" i="10" s="1"/>
  <c r="J67" i="10"/>
  <c r="AD67" i="10" s="1"/>
  <c r="I67" i="10"/>
  <c r="F67" i="10"/>
  <c r="D67" i="10"/>
  <c r="AK66" i="10"/>
  <c r="AF66" i="10"/>
  <c r="AE66" i="10"/>
  <c r="L66" i="10"/>
  <c r="X66" i="10" s="1"/>
  <c r="AK65" i="10"/>
  <c r="AF65" i="10"/>
  <c r="AE65" i="10"/>
  <c r="L65" i="10"/>
  <c r="T65" i="10" s="1"/>
  <c r="AK64" i="10"/>
  <c r="AF64" i="10"/>
  <c r="AE64" i="10"/>
  <c r="L64" i="10"/>
  <c r="T64" i="10" s="1"/>
  <c r="AP63" i="10"/>
  <c r="AM63" i="10"/>
  <c r="AH63" i="10"/>
  <c r="J63" i="10"/>
  <c r="AJ63" i="10" s="1"/>
  <c r="I63" i="10"/>
  <c r="F63" i="10"/>
  <c r="D63" i="10"/>
  <c r="AK62" i="10"/>
  <c r="AF62" i="10"/>
  <c r="AE62" i="10"/>
  <c r="L62" i="10"/>
  <c r="AK61" i="10"/>
  <c r="AF61" i="10"/>
  <c r="AE61" i="10"/>
  <c r="L61" i="10"/>
  <c r="T61" i="10" s="1"/>
  <c r="AK60" i="10"/>
  <c r="AF60" i="10"/>
  <c r="AE60" i="10"/>
  <c r="L60" i="10"/>
  <c r="T60" i="10" s="1"/>
  <c r="AP59" i="10"/>
  <c r="AM59" i="10"/>
  <c r="AH59" i="10"/>
  <c r="AI59" i="10" s="1"/>
  <c r="J59" i="10"/>
  <c r="AJ59" i="10" s="1"/>
  <c r="I59" i="10"/>
  <c r="F59" i="10"/>
  <c r="D59" i="10"/>
  <c r="AK58" i="10"/>
  <c r="AF58" i="10"/>
  <c r="AE58" i="10"/>
  <c r="L58" i="10"/>
  <c r="R58" i="10" s="1"/>
  <c r="AK57" i="10"/>
  <c r="AF57" i="10"/>
  <c r="AE57" i="10"/>
  <c r="L57" i="10"/>
  <c r="T57" i="10" s="1"/>
  <c r="AK56" i="10"/>
  <c r="AF56" i="10"/>
  <c r="AE56" i="10"/>
  <c r="AE59" i="10" s="1"/>
  <c r="L56" i="10"/>
  <c r="V56" i="10" s="1"/>
  <c r="AP55" i="10"/>
  <c r="AM55" i="10"/>
  <c r="AH55" i="10"/>
  <c r="J55" i="10"/>
  <c r="AD55" i="10" s="1"/>
  <c r="I55" i="10"/>
  <c r="F55" i="10"/>
  <c r="D55" i="10"/>
  <c r="AK54" i="10"/>
  <c r="AF54" i="10"/>
  <c r="AE54" i="10"/>
  <c r="L54" i="10"/>
  <c r="X54" i="10" s="1"/>
  <c r="AK53" i="10"/>
  <c r="AF53" i="10"/>
  <c r="AE53" i="10"/>
  <c r="L53" i="10"/>
  <c r="X53" i="10" s="1"/>
  <c r="AK52" i="10"/>
  <c r="AF52" i="10"/>
  <c r="AE52" i="10"/>
  <c r="L52" i="10"/>
  <c r="T52" i="10" s="1"/>
  <c r="AP51" i="10"/>
  <c r="AM51" i="10"/>
  <c r="AH51" i="10"/>
  <c r="AI51" i="10" s="1"/>
  <c r="J51" i="10"/>
  <c r="K51" i="10" s="1"/>
  <c r="I51" i="10"/>
  <c r="F51" i="10"/>
  <c r="D51" i="10"/>
  <c r="AK50" i="10"/>
  <c r="AF50" i="10"/>
  <c r="AE50" i="10"/>
  <c r="L50" i="10"/>
  <c r="X50" i="10" s="1"/>
  <c r="AK49" i="10"/>
  <c r="AF49" i="10"/>
  <c r="AE49" i="10"/>
  <c r="L49" i="10"/>
  <c r="T49" i="10" s="1"/>
  <c r="AK48" i="10"/>
  <c r="AF48" i="10"/>
  <c r="AE48" i="10"/>
  <c r="T48" i="10"/>
  <c r="P48" i="10"/>
  <c r="L48" i="10"/>
  <c r="X48" i="10" s="1"/>
  <c r="AP47" i="10"/>
  <c r="AM47" i="10"/>
  <c r="AH47" i="10"/>
  <c r="AI47" i="10" s="1"/>
  <c r="J47" i="10"/>
  <c r="I47" i="10"/>
  <c r="F47" i="10"/>
  <c r="D47" i="10"/>
  <c r="AK46" i="10"/>
  <c r="AF46" i="10"/>
  <c r="AE46" i="10"/>
  <c r="L46" i="10"/>
  <c r="T46" i="10" s="1"/>
  <c r="AK45" i="10"/>
  <c r="AF45" i="10"/>
  <c r="AE45" i="10"/>
  <c r="L45" i="10"/>
  <c r="X45" i="10" s="1"/>
  <c r="AK44" i="10"/>
  <c r="AF44" i="10"/>
  <c r="AE44" i="10"/>
  <c r="L44" i="10"/>
  <c r="AP43" i="10"/>
  <c r="AM43" i="10"/>
  <c r="AH43" i="10"/>
  <c r="AI43" i="10" s="1"/>
  <c r="J43" i="10"/>
  <c r="I43" i="10"/>
  <c r="F43" i="10"/>
  <c r="D43" i="10"/>
  <c r="AK42" i="10"/>
  <c r="AF42" i="10"/>
  <c r="AE42" i="10"/>
  <c r="L42" i="10"/>
  <c r="AK41" i="10"/>
  <c r="AF41" i="10"/>
  <c r="AE41" i="10"/>
  <c r="AC41" i="10"/>
  <c r="AA41" i="10" s="1"/>
  <c r="AG41" i="10" s="1"/>
  <c r="L41" i="10"/>
  <c r="T41" i="10" s="1"/>
  <c r="AK40" i="10"/>
  <c r="AF40" i="10"/>
  <c r="AE40" i="10"/>
  <c r="L40" i="10"/>
  <c r="P40" i="10" s="1"/>
  <c r="AP39" i="10"/>
  <c r="AM39" i="10"/>
  <c r="AH39" i="10"/>
  <c r="AI39" i="10" s="1"/>
  <c r="J39" i="10"/>
  <c r="AD39" i="10" s="1"/>
  <c r="I39" i="10"/>
  <c r="F39" i="10"/>
  <c r="D39" i="10"/>
  <c r="AK38" i="10"/>
  <c r="AF38" i="10"/>
  <c r="AE38" i="10"/>
  <c r="L38" i="10"/>
  <c r="T38" i="10" s="1"/>
  <c r="AK37" i="10"/>
  <c r="AF37" i="10"/>
  <c r="AE37" i="10"/>
  <c r="L37" i="10"/>
  <c r="P37" i="10" s="1"/>
  <c r="AK36" i="10"/>
  <c r="AF36" i="10"/>
  <c r="AE36" i="10"/>
  <c r="L36" i="10"/>
  <c r="X36" i="10" s="1"/>
  <c r="AP35" i="10"/>
  <c r="AM35" i="10"/>
  <c r="AJ35" i="10"/>
  <c r="AH35" i="10"/>
  <c r="AI35" i="10" s="1"/>
  <c r="J35" i="10"/>
  <c r="AB35" i="10" s="1"/>
  <c r="I35" i="10"/>
  <c r="F35" i="10"/>
  <c r="D35" i="10"/>
  <c r="AK34" i="10"/>
  <c r="AF34" i="10"/>
  <c r="AE34" i="10"/>
  <c r="L34" i="10"/>
  <c r="X34" i="10" s="1"/>
  <c r="AK33" i="10"/>
  <c r="AF33" i="10"/>
  <c r="AE33" i="10"/>
  <c r="X33" i="10"/>
  <c r="N33" i="10"/>
  <c r="L33" i="10"/>
  <c r="T33" i="10" s="1"/>
  <c r="AK32" i="10"/>
  <c r="AF32" i="10"/>
  <c r="AE32" i="10"/>
  <c r="L32" i="10"/>
  <c r="AP31" i="10"/>
  <c r="AM31" i="10"/>
  <c r="AH31" i="10"/>
  <c r="AI31" i="10" s="1"/>
  <c r="J31" i="10"/>
  <c r="AD31" i="10" s="1"/>
  <c r="I31" i="10"/>
  <c r="F31" i="10"/>
  <c r="D31" i="10"/>
  <c r="AK30" i="10"/>
  <c r="AF30" i="10"/>
  <c r="AE30" i="10"/>
  <c r="V30" i="10"/>
  <c r="L30" i="10"/>
  <c r="R30" i="10" s="1"/>
  <c r="AK29" i="10"/>
  <c r="AF29" i="10"/>
  <c r="AE29" i="10"/>
  <c r="L29" i="10"/>
  <c r="AK28" i="10"/>
  <c r="AF28" i="10"/>
  <c r="AE28" i="10"/>
  <c r="AE31" i="10" s="1"/>
  <c r="L28" i="10"/>
  <c r="T28" i="10" s="1"/>
  <c r="AP27" i="10"/>
  <c r="AM27" i="10"/>
  <c r="AH27" i="10"/>
  <c r="AI27" i="10" s="1"/>
  <c r="J27" i="10"/>
  <c r="K27" i="10" s="1"/>
  <c r="I27" i="10"/>
  <c r="F27" i="10"/>
  <c r="D27" i="10"/>
  <c r="AK26" i="10"/>
  <c r="AF26" i="10"/>
  <c r="AE26" i="10"/>
  <c r="L26" i="10"/>
  <c r="T26" i="10" s="1"/>
  <c r="AK25" i="10"/>
  <c r="AF25" i="10"/>
  <c r="AE25" i="10"/>
  <c r="L25" i="10"/>
  <c r="AC25" i="10" s="1"/>
  <c r="AK24" i="10"/>
  <c r="AK27" i="10" s="1"/>
  <c r="AF24" i="10"/>
  <c r="AE24" i="10"/>
  <c r="L24" i="10"/>
  <c r="T24" i="10" s="1"/>
  <c r="AP23" i="10"/>
  <c r="AM23" i="10"/>
  <c r="AH23" i="10"/>
  <c r="AI23" i="10" s="1"/>
  <c r="J23" i="10"/>
  <c r="AD23" i="10" s="1"/>
  <c r="I23" i="10"/>
  <c r="F23" i="10"/>
  <c r="D23" i="10"/>
  <c r="AK22" i="10"/>
  <c r="AF22" i="10"/>
  <c r="AE22" i="10"/>
  <c r="L22" i="10"/>
  <c r="X22" i="10" s="1"/>
  <c r="AK21" i="10"/>
  <c r="AF21" i="10"/>
  <c r="AE21" i="10"/>
  <c r="AC21" i="10"/>
  <c r="L21" i="10"/>
  <c r="AK20" i="10"/>
  <c r="AF20" i="10"/>
  <c r="AE20" i="10"/>
  <c r="L20" i="10"/>
  <c r="Z20" i="10" s="1"/>
  <c r="AP19" i="10"/>
  <c r="AM19" i="10"/>
  <c r="AH19" i="10"/>
  <c r="AI19" i="10" s="1"/>
  <c r="J19" i="10"/>
  <c r="AB19" i="10" s="1"/>
  <c r="I19" i="10"/>
  <c r="F19" i="10"/>
  <c r="D19" i="10"/>
  <c r="AK18" i="10"/>
  <c r="AF18" i="10"/>
  <c r="AE18" i="10"/>
  <c r="L18" i="10"/>
  <c r="AK17" i="10"/>
  <c r="AF17" i="10"/>
  <c r="AE17" i="10"/>
  <c r="L17" i="10"/>
  <c r="R17" i="10" s="1"/>
  <c r="AK16" i="10"/>
  <c r="AF16" i="10"/>
  <c r="AE16" i="10"/>
  <c r="L16" i="10"/>
  <c r="T16" i="10" s="1"/>
  <c r="AP15" i="10"/>
  <c r="AM15" i="10"/>
  <c r="AH15" i="10"/>
  <c r="AI15" i="10" s="1"/>
  <c r="J15" i="10"/>
  <c r="I15" i="10"/>
  <c r="F15" i="10"/>
  <c r="D15" i="10"/>
  <c r="AK14" i="10"/>
  <c r="AF14" i="10"/>
  <c r="AE14" i="10"/>
  <c r="L14" i="10"/>
  <c r="P14" i="10" s="1"/>
  <c r="AK13" i="10"/>
  <c r="AF13" i="10"/>
  <c r="AE13" i="10"/>
  <c r="L13" i="10"/>
  <c r="V13" i="10" s="1"/>
  <c r="AK12" i="10"/>
  <c r="AF12" i="10"/>
  <c r="AE12" i="10"/>
  <c r="L12" i="10"/>
  <c r="X12" i="10" s="1"/>
  <c r="AP11" i="10"/>
  <c r="AM11" i="10"/>
  <c r="AH11" i="10"/>
  <c r="AI11" i="10" s="1"/>
  <c r="J11" i="10"/>
  <c r="K11" i="10" s="1"/>
  <c r="I11" i="10"/>
  <c r="F11" i="10"/>
  <c r="D11" i="10"/>
  <c r="AK10" i="10"/>
  <c r="AF10" i="10"/>
  <c r="AE10" i="10"/>
  <c r="L10" i="10"/>
  <c r="X10" i="10" s="1"/>
  <c r="AK9" i="10"/>
  <c r="AF9" i="10"/>
  <c r="AE9" i="10"/>
  <c r="L9" i="10"/>
  <c r="AK8" i="10"/>
  <c r="AF8" i="10"/>
  <c r="AE8" i="10"/>
  <c r="L8" i="10"/>
  <c r="AP7" i="10"/>
  <c r="AM7" i="10"/>
  <c r="AH7" i="10"/>
  <c r="AI7" i="10" s="1"/>
  <c r="J7" i="10"/>
  <c r="AD7" i="10" s="1"/>
  <c r="I7" i="10"/>
  <c r="F7" i="10"/>
  <c r="D7" i="10"/>
  <c r="AK6" i="10"/>
  <c r="AF6" i="10"/>
  <c r="AE6" i="10"/>
  <c r="L6" i="10"/>
  <c r="X6" i="10" s="1"/>
  <c r="AK5" i="10"/>
  <c r="AF5" i="10"/>
  <c r="AE5" i="10"/>
  <c r="L5" i="10"/>
  <c r="Z5" i="10" s="1"/>
  <c r="AK4" i="10"/>
  <c r="AF4" i="10"/>
  <c r="AE4" i="10"/>
  <c r="R4" i="10"/>
  <c r="L4" i="10"/>
  <c r="Z4" i="10" s="1"/>
  <c r="AP127" i="11"/>
  <c r="AM127" i="11"/>
  <c r="AH127" i="11"/>
  <c r="AD127" i="11"/>
  <c r="J127" i="11"/>
  <c r="I127" i="11"/>
  <c r="F127" i="11"/>
  <c r="D127" i="11"/>
  <c r="AK126" i="11"/>
  <c r="AF126" i="11"/>
  <c r="AE126" i="11"/>
  <c r="AA126" i="11"/>
  <c r="AG126" i="11" s="1"/>
  <c r="P126" i="11"/>
  <c r="L126" i="11"/>
  <c r="AK125" i="11"/>
  <c r="AF125" i="11"/>
  <c r="AE125" i="11"/>
  <c r="AA125" i="11"/>
  <c r="AG125" i="11" s="1"/>
  <c r="V125" i="11"/>
  <c r="N125" i="11"/>
  <c r="L125" i="11"/>
  <c r="AC125" i="11" s="1"/>
  <c r="AK124" i="11"/>
  <c r="AK127" i="11" s="1"/>
  <c r="AF124" i="11"/>
  <c r="AE124" i="11"/>
  <c r="AA124" i="11"/>
  <c r="AG124" i="11" s="1"/>
  <c r="R124" i="11"/>
  <c r="L124" i="11"/>
  <c r="Z124" i="11" s="1"/>
  <c r="AP123" i="11"/>
  <c r="AM123" i="11"/>
  <c r="AH123" i="11"/>
  <c r="AI123" i="11" s="1"/>
  <c r="J123" i="11"/>
  <c r="AD123" i="11" s="1"/>
  <c r="I123" i="11"/>
  <c r="F123" i="11"/>
  <c r="D123" i="11"/>
  <c r="AK122" i="11"/>
  <c r="AF122" i="11"/>
  <c r="AE122" i="11"/>
  <c r="L122" i="11"/>
  <c r="AC122" i="11" s="1"/>
  <c r="AA122" i="11" s="1"/>
  <c r="AG122" i="11" s="1"/>
  <c r="AK121" i="11"/>
  <c r="AF121" i="11"/>
  <c r="AE121" i="11"/>
  <c r="L121" i="11"/>
  <c r="T121" i="11" s="1"/>
  <c r="AK120" i="11"/>
  <c r="AF120" i="11"/>
  <c r="AE120" i="11"/>
  <c r="L120" i="11"/>
  <c r="T120" i="11" s="1"/>
  <c r="AP119" i="11"/>
  <c r="AM119" i="11"/>
  <c r="AH119" i="11"/>
  <c r="AI119" i="11" s="1"/>
  <c r="J119" i="11"/>
  <c r="AJ119" i="11" s="1"/>
  <c r="I119" i="11"/>
  <c r="F119" i="11"/>
  <c r="D119" i="11"/>
  <c r="AK118" i="11"/>
  <c r="AF118" i="11"/>
  <c r="AE118" i="11"/>
  <c r="Z118" i="11"/>
  <c r="L118" i="11"/>
  <c r="T118" i="11" s="1"/>
  <c r="AK117" i="11"/>
  <c r="AF117" i="11"/>
  <c r="AE117" i="11"/>
  <c r="L117" i="11"/>
  <c r="T117" i="11" s="1"/>
  <c r="AK116" i="11"/>
  <c r="AF116" i="11"/>
  <c r="AE116" i="11"/>
  <c r="L116" i="11"/>
  <c r="L119" i="11" s="1"/>
  <c r="AP115" i="11"/>
  <c r="AM115" i="11"/>
  <c r="AH115" i="11"/>
  <c r="AI115" i="11" s="1"/>
  <c r="J115" i="11"/>
  <c r="AD115" i="11" s="1"/>
  <c r="I115" i="11"/>
  <c r="F115" i="11"/>
  <c r="D115" i="11"/>
  <c r="AK114" i="11"/>
  <c r="AF114" i="11"/>
  <c r="AE114" i="11"/>
  <c r="R114" i="11"/>
  <c r="L114" i="11"/>
  <c r="T114" i="11" s="1"/>
  <c r="AK113" i="11"/>
  <c r="AF113" i="11"/>
  <c r="AE113" i="11"/>
  <c r="L113" i="11"/>
  <c r="V113" i="11" s="1"/>
  <c r="AK112" i="11"/>
  <c r="AF112" i="11"/>
  <c r="AE112" i="11"/>
  <c r="V112" i="11"/>
  <c r="L112" i="11"/>
  <c r="AP111" i="11"/>
  <c r="AM111" i="11"/>
  <c r="AH111" i="11"/>
  <c r="AI111" i="11" s="1"/>
  <c r="AD111" i="11"/>
  <c r="J111" i="11"/>
  <c r="K111" i="11" s="1"/>
  <c r="I111" i="11"/>
  <c r="F111" i="11"/>
  <c r="D111" i="11"/>
  <c r="AK110" i="11"/>
  <c r="AF110" i="11"/>
  <c r="AE110" i="11"/>
  <c r="AA110" i="11"/>
  <c r="AG110" i="11" s="1"/>
  <c r="P110" i="11"/>
  <c r="L110" i="11"/>
  <c r="AC110" i="11" s="1"/>
  <c r="AK109" i="11"/>
  <c r="AF109" i="11"/>
  <c r="AE109" i="11"/>
  <c r="L109" i="11"/>
  <c r="AC109" i="11" s="1"/>
  <c r="AK108" i="11"/>
  <c r="AF108" i="11"/>
  <c r="AE108" i="11"/>
  <c r="L108" i="11"/>
  <c r="T108" i="11" s="1"/>
  <c r="AP107" i="11"/>
  <c r="AM107" i="11"/>
  <c r="AI107" i="11"/>
  <c r="AH107" i="11"/>
  <c r="J107" i="11"/>
  <c r="AD107" i="11" s="1"/>
  <c r="I107" i="11"/>
  <c r="F107" i="11"/>
  <c r="D107" i="11"/>
  <c r="AK106" i="11"/>
  <c r="AF106" i="11"/>
  <c r="AE106" i="11"/>
  <c r="P106" i="11"/>
  <c r="L106" i="11"/>
  <c r="T106" i="11" s="1"/>
  <c r="AK105" i="11"/>
  <c r="AF105" i="11"/>
  <c r="AE105" i="11"/>
  <c r="V105" i="11"/>
  <c r="L105" i="11"/>
  <c r="T105" i="11" s="1"/>
  <c r="AK104" i="11"/>
  <c r="AF104" i="11"/>
  <c r="AE104" i="11"/>
  <c r="L104" i="11"/>
  <c r="T104" i="11" s="1"/>
  <c r="AP103" i="11"/>
  <c r="AM103" i="11"/>
  <c r="AH103" i="11"/>
  <c r="AI103" i="11" s="1"/>
  <c r="J103" i="11"/>
  <c r="K103" i="11" s="1"/>
  <c r="I103" i="11"/>
  <c r="F103" i="11"/>
  <c r="D103" i="11"/>
  <c r="AK102" i="11"/>
  <c r="AF102" i="11"/>
  <c r="AE102" i="11"/>
  <c r="T102" i="11"/>
  <c r="AK101" i="11"/>
  <c r="AF101" i="11"/>
  <c r="AE101" i="11"/>
  <c r="L101" i="11"/>
  <c r="AK100" i="11"/>
  <c r="AF100" i="11"/>
  <c r="AE100" i="11"/>
  <c r="X100" i="11"/>
  <c r="P100" i="11"/>
  <c r="L100" i="11"/>
  <c r="AC100" i="11" s="1"/>
  <c r="AP99" i="11"/>
  <c r="AM99" i="11"/>
  <c r="AJ99" i="11"/>
  <c r="AH99" i="11"/>
  <c r="AI99" i="11" s="1"/>
  <c r="J99" i="11"/>
  <c r="K99" i="11" s="1"/>
  <c r="I99" i="11"/>
  <c r="F99" i="11"/>
  <c r="D99" i="11"/>
  <c r="AK98" i="11"/>
  <c r="AF98" i="11"/>
  <c r="AE98" i="11"/>
  <c r="L98" i="11"/>
  <c r="AK97" i="11"/>
  <c r="AF97" i="11"/>
  <c r="AE97" i="11"/>
  <c r="L97" i="11"/>
  <c r="T97" i="11" s="1"/>
  <c r="AK96" i="11"/>
  <c r="AF96" i="11"/>
  <c r="AE96" i="11"/>
  <c r="L96" i="11"/>
  <c r="AC96" i="11" s="1"/>
  <c r="AA96" i="11" s="1"/>
  <c r="AG96" i="11" s="1"/>
  <c r="AP95" i="11"/>
  <c r="AM95" i="11"/>
  <c r="AH95" i="11"/>
  <c r="AI95" i="11" s="1"/>
  <c r="J95" i="11"/>
  <c r="AD95" i="11" s="1"/>
  <c r="I95" i="11"/>
  <c r="F95" i="11"/>
  <c r="D95" i="11"/>
  <c r="AK94" i="11"/>
  <c r="AF94" i="11"/>
  <c r="AE94" i="11"/>
  <c r="L94" i="11"/>
  <c r="T94" i="11" s="1"/>
  <c r="AK93" i="11"/>
  <c r="AF93" i="11"/>
  <c r="AE93" i="11"/>
  <c r="L93" i="11"/>
  <c r="X93" i="11" s="1"/>
  <c r="AK92" i="11"/>
  <c r="AF92" i="11"/>
  <c r="AE92" i="11"/>
  <c r="L92" i="11"/>
  <c r="T92" i="11" s="1"/>
  <c r="AP91" i="11"/>
  <c r="AM91" i="11"/>
  <c r="AH91" i="11"/>
  <c r="AI91" i="11" s="1"/>
  <c r="J91" i="11"/>
  <c r="K91" i="11" s="1"/>
  <c r="I91" i="11"/>
  <c r="F91" i="11"/>
  <c r="D91" i="11"/>
  <c r="AK90" i="11"/>
  <c r="AF90" i="11"/>
  <c r="AE90" i="11"/>
  <c r="L90" i="11"/>
  <c r="T90" i="11" s="1"/>
  <c r="AK89" i="11"/>
  <c r="AF89" i="11"/>
  <c r="AE89" i="11"/>
  <c r="L89" i="11"/>
  <c r="AC89" i="11" s="1"/>
  <c r="AK88" i="11"/>
  <c r="AF88" i="11"/>
  <c r="AE88" i="11"/>
  <c r="AC88" i="11"/>
  <c r="AA88" i="11" s="1"/>
  <c r="AG88" i="11" s="1"/>
  <c r="L88" i="11"/>
  <c r="T88" i="11" s="1"/>
  <c r="AP87" i="11"/>
  <c r="AM87" i="11"/>
  <c r="AH87" i="11"/>
  <c r="AI87" i="11" s="1"/>
  <c r="J87" i="11"/>
  <c r="I87" i="11"/>
  <c r="F87" i="11"/>
  <c r="D87" i="11"/>
  <c r="AK86" i="11"/>
  <c r="AF86" i="11"/>
  <c r="AE86" i="11"/>
  <c r="L86" i="11"/>
  <c r="AC86" i="11" s="1"/>
  <c r="AA86" i="11" s="1"/>
  <c r="AG86" i="11" s="1"/>
  <c r="AK85" i="11"/>
  <c r="AF85" i="11"/>
  <c r="AE85" i="11"/>
  <c r="L85" i="11"/>
  <c r="T85" i="11" s="1"/>
  <c r="AK84" i="11"/>
  <c r="AF84" i="11"/>
  <c r="AE84" i="11"/>
  <c r="L84" i="11"/>
  <c r="AP83" i="11"/>
  <c r="AM83" i="11"/>
  <c r="AH83" i="11"/>
  <c r="AI83" i="11" s="1"/>
  <c r="J83" i="11"/>
  <c r="AD83" i="11" s="1"/>
  <c r="I83" i="11"/>
  <c r="F83" i="11"/>
  <c r="D83" i="11"/>
  <c r="AK82" i="11"/>
  <c r="AF82" i="11"/>
  <c r="AE82" i="11"/>
  <c r="L82" i="11"/>
  <c r="T82" i="11" s="1"/>
  <c r="AK81" i="11"/>
  <c r="AF81" i="11"/>
  <c r="AE81" i="11"/>
  <c r="L81" i="11"/>
  <c r="T81" i="11" s="1"/>
  <c r="AK80" i="11"/>
  <c r="AF80" i="11"/>
  <c r="AE80" i="11"/>
  <c r="P80" i="11"/>
  <c r="L80" i="11"/>
  <c r="T80" i="11" s="1"/>
  <c r="AP79" i="11"/>
  <c r="AM79" i="11"/>
  <c r="AH79" i="11"/>
  <c r="AI79" i="11" s="1"/>
  <c r="J79" i="11"/>
  <c r="K79" i="11" s="1"/>
  <c r="I79" i="11"/>
  <c r="F79" i="11"/>
  <c r="D79" i="11"/>
  <c r="AK78" i="11"/>
  <c r="AF78" i="11"/>
  <c r="AE78" i="11"/>
  <c r="L78" i="11"/>
  <c r="AK77" i="11"/>
  <c r="AF77" i="11"/>
  <c r="AE77" i="11"/>
  <c r="L77" i="11"/>
  <c r="T77" i="11" s="1"/>
  <c r="AK76" i="11"/>
  <c r="AF76" i="11"/>
  <c r="AE76" i="11"/>
  <c r="L76" i="11"/>
  <c r="AC76" i="11" s="1"/>
  <c r="AP75" i="11"/>
  <c r="AM75" i="11"/>
  <c r="AH75" i="11"/>
  <c r="AI75" i="11" s="1"/>
  <c r="J75" i="11"/>
  <c r="AD75" i="11" s="1"/>
  <c r="I75" i="11"/>
  <c r="F75" i="11"/>
  <c r="D75" i="11"/>
  <c r="AK74" i="11"/>
  <c r="AF74" i="11"/>
  <c r="AE74" i="11"/>
  <c r="L74" i="11"/>
  <c r="T74" i="11" s="1"/>
  <c r="AK73" i="11"/>
  <c r="AF73" i="11"/>
  <c r="AE73" i="11"/>
  <c r="L73" i="11"/>
  <c r="T73" i="11" s="1"/>
  <c r="AK72" i="11"/>
  <c r="AF72" i="11"/>
  <c r="AE72" i="11"/>
  <c r="L72" i="11"/>
  <c r="AC72" i="11" s="1"/>
  <c r="AP71" i="11"/>
  <c r="AM71" i="11"/>
  <c r="AH71" i="11"/>
  <c r="AI71" i="11" s="1"/>
  <c r="AB71" i="11"/>
  <c r="J71" i="11"/>
  <c r="K71" i="11" s="1"/>
  <c r="I71" i="11"/>
  <c r="F71" i="11"/>
  <c r="D71" i="11"/>
  <c r="AK70" i="11"/>
  <c r="AF70" i="11"/>
  <c r="AE70" i="11"/>
  <c r="AA70" i="11"/>
  <c r="AG70" i="11" s="1"/>
  <c r="N70" i="11"/>
  <c r="L70" i="11"/>
  <c r="AC70" i="11" s="1"/>
  <c r="AK69" i="11"/>
  <c r="AF69" i="11"/>
  <c r="AE69" i="11"/>
  <c r="L69" i="11"/>
  <c r="AC69" i="11" s="1"/>
  <c r="AK68" i="11"/>
  <c r="AF68" i="11"/>
  <c r="AE68" i="11"/>
  <c r="L68" i="11"/>
  <c r="T68" i="11" s="1"/>
  <c r="AP67" i="11"/>
  <c r="AM67" i="11"/>
  <c r="AH67" i="11"/>
  <c r="AI67" i="11" s="1"/>
  <c r="J67" i="11"/>
  <c r="AD67" i="11" s="1"/>
  <c r="I67" i="11"/>
  <c r="F67" i="11"/>
  <c r="D67" i="11"/>
  <c r="AK66" i="11"/>
  <c r="AA66" i="11" s="1"/>
  <c r="AG66" i="11" s="1"/>
  <c r="AF66" i="11"/>
  <c r="AE66" i="11"/>
  <c r="N66" i="11"/>
  <c r="L66" i="11"/>
  <c r="AC66" i="11" s="1"/>
  <c r="AK65" i="11"/>
  <c r="AF65" i="11"/>
  <c r="AE65" i="11"/>
  <c r="P65" i="11"/>
  <c r="L65" i="11"/>
  <c r="T65" i="11" s="1"/>
  <c r="AK64" i="11"/>
  <c r="AK67" i="11" s="1"/>
  <c r="AF64" i="11"/>
  <c r="AE64" i="11"/>
  <c r="L64" i="11"/>
  <c r="T64" i="11" s="1"/>
  <c r="AP63" i="11"/>
  <c r="AM63" i="11"/>
  <c r="AH63" i="11"/>
  <c r="J63" i="11"/>
  <c r="AJ63" i="11" s="1"/>
  <c r="I63" i="11"/>
  <c r="F63" i="11"/>
  <c r="D63" i="11"/>
  <c r="AK62" i="11"/>
  <c r="AF62" i="11"/>
  <c r="AE62" i="11"/>
  <c r="R62" i="11"/>
  <c r="L62" i="11"/>
  <c r="T62" i="11" s="1"/>
  <c r="AK61" i="11"/>
  <c r="AF61" i="11"/>
  <c r="AE61" i="11"/>
  <c r="L61" i="11"/>
  <c r="T61" i="11" s="1"/>
  <c r="AK60" i="11"/>
  <c r="AF60" i="11"/>
  <c r="AE60" i="11"/>
  <c r="L60" i="11"/>
  <c r="AP59" i="11"/>
  <c r="AM59" i="11"/>
  <c r="AH59" i="11"/>
  <c r="AI59" i="11" s="1"/>
  <c r="J59" i="11"/>
  <c r="I59" i="11"/>
  <c r="F59" i="11"/>
  <c r="D59" i="11"/>
  <c r="AK58" i="11"/>
  <c r="AF58" i="11"/>
  <c r="AE58" i="11"/>
  <c r="L58" i="11"/>
  <c r="T58" i="11" s="1"/>
  <c r="AK57" i="11"/>
  <c r="AA57" i="11" s="1"/>
  <c r="AG57" i="11" s="1"/>
  <c r="AF57" i="11"/>
  <c r="AE57" i="11"/>
  <c r="L57" i="11"/>
  <c r="AC57" i="11" s="1"/>
  <c r="AK56" i="11"/>
  <c r="AF56" i="11"/>
  <c r="AE56" i="11"/>
  <c r="L56" i="11"/>
  <c r="AC56" i="11" s="1"/>
  <c r="AA56" i="11" s="1"/>
  <c r="AG56" i="11" s="1"/>
  <c r="AP55" i="11"/>
  <c r="AM55" i="11"/>
  <c r="AH55" i="11"/>
  <c r="J55" i="11"/>
  <c r="I55" i="11"/>
  <c r="F55" i="11"/>
  <c r="D55" i="11"/>
  <c r="AK54" i="11"/>
  <c r="AF54" i="11"/>
  <c r="AE54" i="11"/>
  <c r="V54" i="11"/>
  <c r="L54" i="11"/>
  <c r="AK53" i="11"/>
  <c r="AF53" i="11"/>
  <c r="AE53" i="11"/>
  <c r="L53" i="11"/>
  <c r="V53" i="11" s="1"/>
  <c r="AK52" i="11"/>
  <c r="AF52" i="11"/>
  <c r="AE52" i="11"/>
  <c r="L52" i="11"/>
  <c r="X52" i="11" s="1"/>
  <c r="AP51" i="11"/>
  <c r="AM51" i="11"/>
  <c r="AH51" i="11"/>
  <c r="AI51" i="11" s="1"/>
  <c r="J51" i="11"/>
  <c r="AD51" i="11" s="1"/>
  <c r="I51" i="11"/>
  <c r="F51" i="11"/>
  <c r="D51" i="11"/>
  <c r="AK50" i="11"/>
  <c r="AF50" i="11"/>
  <c r="AE50" i="11"/>
  <c r="L50" i="11"/>
  <c r="X50" i="11" s="1"/>
  <c r="AK49" i="11"/>
  <c r="AF49" i="11"/>
  <c r="AE49" i="11"/>
  <c r="L49" i="11"/>
  <c r="T49" i="11" s="1"/>
  <c r="AK48" i="11"/>
  <c r="AF48" i="11"/>
  <c r="AE48" i="11"/>
  <c r="L48" i="11"/>
  <c r="T48" i="11" s="1"/>
  <c r="AP47" i="11"/>
  <c r="AM47" i="11"/>
  <c r="AH47" i="11"/>
  <c r="AI47" i="11" s="1"/>
  <c r="J47" i="11"/>
  <c r="AD47" i="11" s="1"/>
  <c r="I47" i="11"/>
  <c r="F47" i="11"/>
  <c r="D47" i="11"/>
  <c r="AK46" i="11"/>
  <c r="AF46" i="11"/>
  <c r="AE46" i="11"/>
  <c r="L46" i="11"/>
  <c r="T46" i="11" s="1"/>
  <c r="AK45" i="11"/>
  <c r="AF45" i="11"/>
  <c r="AE45" i="11"/>
  <c r="L45" i="11"/>
  <c r="AK44" i="11"/>
  <c r="AF44" i="11"/>
  <c r="AE44" i="11"/>
  <c r="L44" i="11"/>
  <c r="T44" i="11" s="1"/>
  <c r="AP43" i="11"/>
  <c r="AM43" i="11"/>
  <c r="AH43" i="11"/>
  <c r="AI43" i="11" s="1"/>
  <c r="J43" i="11"/>
  <c r="AD43" i="11" s="1"/>
  <c r="I43" i="11"/>
  <c r="F43" i="11"/>
  <c r="D43" i="11"/>
  <c r="AK42" i="11"/>
  <c r="AF42" i="11"/>
  <c r="AE42" i="11"/>
  <c r="L42" i="11"/>
  <c r="T42" i="11" s="1"/>
  <c r="AK41" i="11"/>
  <c r="AF41" i="11"/>
  <c r="AE41" i="11"/>
  <c r="R41" i="11"/>
  <c r="L41" i="11"/>
  <c r="T41" i="11" s="1"/>
  <c r="AK40" i="11"/>
  <c r="AF40" i="11"/>
  <c r="AE40" i="11"/>
  <c r="L40" i="11"/>
  <c r="T40" i="11" s="1"/>
  <c r="AP39" i="11"/>
  <c r="AM39" i="11"/>
  <c r="AH39" i="11"/>
  <c r="AI39" i="11" s="1"/>
  <c r="J39" i="11"/>
  <c r="I39" i="11"/>
  <c r="F39" i="11"/>
  <c r="D39" i="11"/>
  <c r="AK38" i="11"/>
  <c r="AF38" i="11"/>
  <c r="AE38" i="11"/>
  <c r="L38" i="11"/>
  <c r="T38" i="11" s="1"/>
  <c r="AK37" i="11"/>
  <c r="AF37" i="11"/>
  <c r="AE37" i="11"/>
  <c r="L37" i="11"/>
  <c r="T37" i="11" s="1"/>
  <c r="AK36" i="11"/>
  <c r="AF36" i="11"/>
  <c r="AE36" i="11"/>
  <c r="L36" i="11"/>
  <c r="T36" i="11" s="1"/>
  <c r="AP35" i="11"/>
  <c r="AM35" i="11"/>
  <c r="AH35" i="11"/>
  <c r="AI35" i="11" s="1"/>
  <c r="J35" i="11"/>
  <c r="AJ35" i="11" s="1"/>
  <c r="I35" i="11"/>
  <c r="F35" i="11"/>
  <c r="D35" i="11"/>
  <c r="AK34" i="11"/>
  <c r="AF34" i="11"/>
  <c r="AE34" i="11"/>
  <c r="L34" i="11"/>
  <c r="Z34" i="11" s="1"/>
  <c r="AK33" i="11"/>
  <c r="AF33" i="11"/>
  <c r="AE33" i="11"/>
  <c r="L33" i="11"/>
  <c r="T33" i="11" s="1"/>
  <c r="AK32" i="11"/>
  <c r="AF32" i="11"/>
  <c r="AE32" i="11"/>
  <c r="L32" i="11"/>
  <c r="AC32" i="11" s="1"/>
  <c r="AA32" i="11" s="1"/>
  <c r="AG32" i="11" s="1"/>
  <c r="AP31" i="11"/>
  <c r="AM31" i="11"/>
  <c r="AH31" i="11"/>
  <c r="AI31" i="11" s="1"/>
  <c r="J31" i="11"/>
  <c r="AD31" i="11" s="1"/>
  <c r="I31" i="11"/>
  <c r="F31" i="11"/>
  <c r="D31" i="11"/>
  <c r="AK30" i="11"/>
  <c r="AF30" i="11"/>
  <c r="AE30" i="11"/>
  <c r="L30" i="11"/>
  <c r="T30" i="11" s="1"/>
  <c r="AK29" i="11"/>
  <c r="AA29" i="11" s="1"/>
  <c r="AG29" i="11" s="1"/>
  <c r="AF29" i="11"/>
  <c r="AE29" i="11"/>
  <c r="L29" i="11"/>
  <c r="AC29" i="11" s="1"/>
  <c r="AK28" i="11"/>
  <c r="AF28" i="11"/>
  <c r="AE28" i="11"/>
  <c r="L28" i="11"/>
  <c r="T28" i="11" s="1"/>
  <c r="AP27" i="11"/>
  <c r="AM27" i="11"/>
  <c r="AH27" i="11"/>
  <c r="AI27" i="11" s="1"/>
  <c r="J27" i="11"/>
  <c r="AJ27" i="11" s="1"/>
  <c r="I27" i="11"/>
  <c r="F27" i="11"/>
  <c r="D27" i="11"/>
  <c r="AK26" i="11"/>
  <c r="AF26" i="11"/>
  <c r="AE26" i="11"/>
  <c r="L26" i="11"/>
  <c r="AC26" i="11" s="1"/>
  <c r="AK25" i="11"/>
  <c r="AF25" i="11"/>
  <c r="AE25" i="11"/>
  <c r="L25" i="11"/>
  <c r="T25" i="11" s="1"/>
  <c r="AK24" i="11"/>
  <c r="AF24" i="11"/>
  <c r="AE24" i="11"/>
  <c r="L24" i="11"/>
  <c r="Z24" i="11" s="1"/>
  <c r="AP23" i="11"/>
  <c r="AM23" i="11"/>
  <c r="AH23" i="11"/>
  <c r="AI23" i="11" s="1"/>
  <c r="J23" i="11"/>
  <c r="AD23" i="11" s="1"/>
  <c r="I23" i="11"/>
  <c r="F23" i="11"/>
  <c r="D23" i="11"/>
  <c r="AK22" i="11"/>
  <c r="AF22" i="11"/>
  <c r="AE22" i="11"/>
  <c r="L22" i="11"/>
  <c r="T22" i="11" s="1"/>
  <c r="AK21" i="11"/>
  <c r="AF21" i="11"/>
  <c r="AE21" i="11"/>
  <c r="L21" i="11"/>
  <c r="AK20" i="11"/>
  <c r="AF20" i="11"/>
  <c r="AE20" i="11"/>
  <c r="P20" i="11"/>
  <c r="L20" i="11"/>
  <c r="T20" i="11" s="1"/>
  <c r="AP19" i="11"/>
  <c r="AM19" i="11"/>
  <c r="AJ19" i="11"/>
  <c r="AH19" i="11"/>
  <c r="AI19" i="11" s="1"/>
  <c r="J19" i="11"/>
  <c r="K19" i="11" s="1"/>
  <c r="I19" i="11"/>
  <c r="F19" i="11"/>
  <c r="D19" i="11"/>
  <c r="AK18" i="11"/>
  <c r="AF18" i="11"/>
  <c r="AE18" i="11"/>
  <c r="L18" i="11"/>
  <c r="Z18" i="11" s="1"/>
  <c r="AK17" i="11"/>
  <c r="AF17" i="11"/>
  <c r="AE17" i="11"/>
  <c r="L17" i="11"/>
  <c r="T17" i="11" s="1"/>
  <c r="AK16" i="11"/>
  <c r="AF16" i="11"/>
  <c r="AE16" i="11"/>
  <c r="L16" i="11"/>
  <c r="AC16" i="11" s="1"/>
  <c r="AP15" i="11"/>
  <c r="AM15" i="11"/>
  <c r="AH15" i="11"/>
  <c r="AI15" i="11" s="1"/>
  <c r="J15" i="11"/>
  <c r="AD15" i="11" s="1"/>
  <c r="I15" i="11"/>
  <c r="F15" i="11"/>
  <c r="D15" i="11"/>
  <c r="AK14" i="11"/>
  <c r="AF14" i="11"/>
  <c r="AE14" i="11"/>
  <c r="X14" i="11"/>
  <c r="L14" i="11"/>
  <c r="T14" i="11" s="1"/>
  <c r="AK13" i="11"/>
  <c r="AF13" i="11"/>
  <c r="AE13" i="11"/>
  <c r="L13" i="11"/>
  <c r="AC13" i="11" s="1"/>
  <c r="AK12" i="11"/>
  <c r="AF12" i="11"/>
  <c r="AE12" i="11"/>
  <c r="AC12" i="11"/>
  <c r="AA12" i="11" s="1"/>
  <c r="AG12" i="11" s="1"/>
  <c r="L12" i="11"/>
  <c r="T12" i="11" s="1"/>
  <c r="AP11" i="11"/>
  <c r="AM11" i="11"/>
  <c r="AH11" i="11"/>
  <c r="AI11" i="11" s="1"/>
  <c r="J11" i="11"/>
  <c r="AJ11" i="11" s="1"/>
  <c r="I11" i="11"/>
  <c r="F11" i="11"/>
  <c r="D11" i="11"/>
  <c r="AK10" i="11"/>
  <c r="AF10" i="11"/>
  <c r="AE10" i="11"/>
  <c r="L10" i="11"/>
  <c r="AC10" i="11" s="1"/>
  <c r="AK9" i="11"/>
  <c r="AF9" i="11"/>
  <c r="AE9" i="11"/>
  <c r="L9" i="11"/>
  <c r="T9" i="11" s="1"/>
  <c r="AK8" i="11"/>
  <c r="AF8" i="11"/>
  <c r="AE8" i="11"/>
  <c r="L8" i="11"/>
  <c r="Z8" i="11" s="1"/>
  <c r="AP7" i="11"/>
  <c r="AM7" i="11"/>
  <c r="AH7" i="11"/>
  <c r="AI7" i="11" s="1"/>
  <c r="K7" i="11"/>
  <c r="J7" i="11"/>
  <c r="AD7" i="11" s="1"/>
  <c r="I7" i="11"/>
  <c r="F7" i="11"/>
  <c r="D7" i="11"/>
  <c r="AK6" i="11"/>
  <c r="AF6" i="11"/>
  <c r="AE6" i="11"/>
  <c r="L6" i="11"/>
  <c r="T6" i="11" s="1"/>
  <c r="AK5" i="11"/>
  <c r="AF5" i="11"/>
  <c r="AE5" i="11"/>
  <c r="L5" i="11"/>
  <c r="AK4" i="11"/>
  <c r="AF4" i="11"/>
  <c r="AE4" i="11"/>
  <c r="Z4" i="11"/>
  <c r="P4" i="11"/>
  <c r="N4" i="11"/>
  <c r="L4" i="11"/>
  <c r="T4" i="11" s="1"/>
  <c r="AE123" i="11" l="1"/>
  <c r="N122" i="11"/>
  <c r="Z122" i="11"/>
  <c r="AK123" i="11"/>
  <c r="P121" i="11"/>
  <c r="Z121" i="11"/>
  <c r="P120" i="11"/>
  <c r="R120" i="11"/>
  <c r="K123" i="11"/>
  <c r="Z120" i="11"/>
  <c r="AB123" i="11"/>
  <c r="N120" i="11"/>
  <c r="X120" i="11"/>
  <c r="AK119" i="11"/>
  <c r="P117" i="11"/>
  <c r="Z117" i="11"/>
  <c r="K119" i="11"/>
  <c r="T116" i="11"/>
  <c r="Z114" i="11"/>
  <c r="N114" i="11"/>
  <c r="P114" i="11"/>
  <c r="X114" i="11"/>
  <c r="AE111" i="11"/>
  <c r="AA109" i="11"/>
  <c r="AG109" i="11" s="1"/>
  <c r="R109" i="11"/>
  <c r="R106" i="11"/>
  <c r="X106" i="11"/>
  <c r="N106" i="11"/>
  <c r="Z106" i="11"/>
  <c r="AK107" i="11"/>
  <c r="N105" i="11"/>
  <c r="AA100" i="11"/>
  <c r="AG100" i="11" s="1"/>
  <c r="N102" i="11"/>
  <c r="V102" i="11"/>
  <c r="AK99" i="11"/>
  <c r="X97" i="11"/>
  <c r="AE99" i="11"/>
  <c r="Z97" i="11"/>
  <c r="P97" i="11"/>
  <c r="N97" i="11"/>
  <c r="R97" i="11"/>
  <c r="AB99" i="11"/>
  <c r="X96" i="11"/>
  <c r="P94" i="11"/>
  <c r="X94" i="11"/>
  <c r="N94" i="11"/>
  <c r="Z94" i="11"/>
  <c r="R94" i="11"/>
  <c r="R92" i="11"/>
  <c r="AC92" i="11"/>
  <c r="AA92" i="11" s="1"/>
  <c r="AG92" i="11" s="1"/>
  <c r="X90" i="11"/>
  <c r="N90" i="11"/>
  <c r="R90" i="11"/>
  <c r="AA89" i="11"/>
  <c r="AG89" i="11" s="1"/>
  <c r="R88" i="11"/>
  <c r="AC85" i="11"/>
  <c r="AA85" i="11" s="1"/>
  <c r="AG85" i="11" s="1"/>
  <c r="R85" i="11"/>
  <c r="AB83" i="11"/>
  <c r="AE83" i="11"/>
  <c r="AJ83" i="11"/>
  <c r="K83" i="11"/>
  <c r="Z80" i="11"/>
  <c r="AA76" i="11"/>
  <c r="AG76" i="11" s="1"/>
  <c r="X76" i="11"/>
  <c r="P76" i="11"/>
  <c r="N73" i="11"/>
  <c r="P73" i="11"/>
  <c r="AA72" i="11"/>
  <c r="AG72" i="11" s="1"/>
  <c r="K75" i="11"/>
  <c r="AK71" i="11"/>
  <c r="AA69" i="11"/>
  <c r="AG69" i="11" s="1"/>
  <c r="R66" i="11"/>
  <c r="Z66" i="11"/>
  <c r="AE67" i="11"/>
  <c r="R65" i="11"/>
  <c r="Z65" i="11"/>
  <c r="K67" i="11"/>
  <c r="AB67" i="11"/>
  <c r="N64" i="11"/>
  <c r="Z64" i="11"/>
  <c r="X64" i="11"/>
  <c r="L67" i="11"/>
  <c r="P64" i="11"/>
  <c r="R64" i="11"/>
  <c r="AE63" i="11"/>
  <c r="P61" i="11"/>
  <c r="Z61" i="11"/>
  <c r="K63" i="11"/>
  <c r="AI63" i="11"/>
  <c r="AB63" i="11"/>
  <c r="AD63" i="11"/>
  <c r="N58" i="11"/>
  <c r="R58" i="11"/>
  <c r="X58" i="11"/>
  <c r="AE59" i="11"/>
  <c r="AK59" i="11"/>
  <c r="N56" i="11"/>
  <c r="Z56" i="11"/>
  <c r="AK55" i="11"/>
  <c r="AE51" i="11"/>
  <c r="AK51" i="11"/>
  <c r="V46" i="11"/>
  <c r="K47" i="11"/>
  <c r="AE47" i="11"/>
  <c r="N44" i="11"/>
  <c r="AB47" i="11"/>
  <c r="Z44" i="11"/>
  <c r="P44" i="11"/>
  <c r="R44" i="11"/>
  <c r="AJ47" i="11"/>
  <c r="X44" i="11"/>
  <c r="X41" i="11"/>
  <c r="AK43" i="11"/>
  <c r="AE43" i="11"/>
  <c r="N41" i="11"/>
  <c r="K43" i="11"/>
  <c r="AB43" i="11"/>
  <c r="AJ43" i="11"/>
  <c r="V40" i="11"/>
  <c r="N40" i="11"/>
  <c r="AC40" i="11"/>
  <c r="AA40" i="11" s="1"/>
  <c r="AG40" i="11" s="1"/>
  <c r="P40" i="11"/>
  <c r="R38" i="11"/>
  <c r="Z38" i="11"/>
  <c r="X38" i="11"/>
  <c r="N38" i="11"/>
  <c r="P38" i="11"/>
  <c r="N37" i="11"/>
  <c r="V37" i="11"/>
  <c r="T39" i="11"/>
  <c r="N36" i="11"/>
  <c r="AK35" i="11"/>
  <c r="AE35" i="11"/>
  <c r="X33" i="11"/>
  <c r="Z33" i="11"/>
  <c r="P33" i="11"/>
  <c r="N33" i="11"/>
  <c r="R33" i="11"/>
  <c r="AB35" i="11"/>
  <c r="X32" i="11"/>
  <c r="X30" i="11"/>
  <c r="N30" i="11"/>
  <c r="Z30" i="11"/>
  <c r="P30" i="11"/>
  <c r="R30" i="11"/>
  <c r="X29" i="11"/>
  <c r="AE31" i="11"/>
  <c r="AA26" i="11"/>
  <c r="AG26" i="11" s="1"/>
  <c r="X26" i="11"/>
  <c r="AE23" i="11"/>
  <c r="R22" i="11"/>
  <c r="AC22" i="11"/>
  <c r="AA22" i="11" s="1"/>
  <c r="AG22" i="11" s="1"/>
  <c r="K23" i="11"/>
  <c r="AJ23" i="11"/>
  <c r="N20" i="11"/>
  <c r="Z20" i="11"/>
  <c r="R20" i="11"/>
  <c r="X20" i="11"/>
  <c r="AK19" i="11"/>
  <c r="R17" i="11"/>
  <c r="X17" i="11"/>
  <c r="N17" i="11"/>
  <c r="AE19" i="11"/>
  <c r="AA16" i="11"/>
  <c r="AG16" i="11" s="1"/>
  <c r="AB19" i="11"/>
  <c r="N14" i="11"/>
  <c r="R14" i="11"/>
  <c r="AA13" i="11"/>
  <c r="AG13" i="11" s="1"/>
  <c r="AE15" i="11"/>
  <c r="R12" i="11"/>
  <c r="AA10" i="11"/>
  <c r="AG10" i="11" s="1"/>
  <c r="AC9" i="11"/>
  <c r="AA9" i="11" s="1"/>
  <c r="AG9" i="11" s="1"/>
  <c r="R9" i="11"/>
  <c r="AB7" i="11"/>
  <c r="AJ7" i="11"/>
  <c r="R4" i="11"/>
  <c r="X4" i="11"/>
  <c r="X126" i="10"/>
  <c r="X127" i="10" s="1"/>
  <c r="P126" i="10"/>
  <c r="N125" i="10"/>
  <c r="X125" i="10"/>
  <c r="Z125" i="10"/>
  <c r="P125" i="10"/>
  <c r="P127" i="10" s="1"/>
  <c r="X124" i="10"/>
  <c r="P121" i="10"/>
  <c r="T121" i="10"/>
  <c r="P118" i="10"/>
  <c r="V114" i="10"/>
  <c r="R112" i="10"/>
  <c r="AC112" i="10"/>
  <c r="AA112" i="10" s="1"/>
  <c r="AG112" i="10" s="1"/>
  <c r="P110" i="10"/>
  <c r="V109" i="10"/>
  <c r="AE107" i="10"/>
  <c r="AK107" i="10"/>
  <c r="V104" i="10"/>
  <c r="N101" i="10"/>
  <c r="AC101" i="10"/>
  <c r="AA101" i="10" s="1"/>
  <c r="AG101" i="10" s="1"/>
  <c r="R101" i="10"/>
  <c r="P100" i="10"/>
  <c r="P97" i="10"/>
  <c r="T97" i="10"/>
  <c r="R96" i="10"/>
  <c r="X96" i="10"/>
  <c r="N96" i="10"/>
  <c r="Z96" i="10"/>
  <c r="V93" i="10"/>
  <c r="N93" i="10"/>
  <c r="AC93" i="10"/>
  <c r="AA93" i="10" s="1"/>
  <c r="AG93" i="10" s="1"/>
  <c r="R93" i="10"/>
  <c r="AA90" i="10"/>
  <c r="AG90" i="10" s="1"/>
  <c r="N90" i="10"/>
  <c r="AK91" i="10"/>
  <c r="R90" i="10"/>
  <c r="V90" i="10"/>
  <c r="P89" i="10"/>
  <c r="X89" i="10"/>
  <c r="N88" i="10"/>
  <c r="Z88" i="10"/>
  <c r="P88" i="10"/>
  <c r="X88" i="10"/>
  <c r="R88" i="10"/>
  <c r="AK87" i="10"/>
  <c r="AE87" i="10"/>
  <c r="AC85" i="10"/>
  <c r="AA85" i="10" s="1"/>
  <c r="AG85" i="10" s="1"/>
  <c r="AK83" i="10"/>
  <c r="AC80" i="10"/>
  <c r="AA80" i="10" s="1"/>
  <c r="AG80" i="10" s="1"/>
  <c r="P80" i="10"/>
  <c r="R80" i="10"/>
  <c r="X78" i="10"/>
  <c r="P78" i="10"/>
  <c r="V77" i="10"/>
  <c r="L79" i="10"/>
  <c r="X73" i="10"/>
  <c r="T73" i="10"/>
  <c r="X72" i="10"/>
  <c r="N72" i="10"/>
  <c r="P72" i="10"/>
  <c r="Z72" i="10"/>
  <c r="R69" i="10"/>
  <c r="AK71" i="10"/>
  <c r="AE71" i="10"/>
  <c r="N66" i="10"/>
  <c r="AC66" i="10"/>
  <c r="AA66" i="10" s="1"/>
  <c r="AG66" i="10" s="1"/>
  <c r="R66" i="10"/>
  <c r="V66" i="10"/>
  <c r="AK67" i="10"/>
  <c r="X65" i="10"/>
  <c r="K67" i="10"/>
  <c r="R64" i="10"/>
  <c r="AK63" i="10"/>
  <c r="N61" i="10"/>
  <c r="Z61" i="10"/>
  <c r="P61" i="10"/>
  <c r="X61" i="10"/>
  <c r="R61" i="10"/>
  <c r="AD63" i="10"/>
  <c r="AB63" i="10"/>
  <c r="AC58" i="10"/>
  <c r="AA58" i="10" s="1"/>
  <c r="AG58" i="10" s="1"/>
  <c r="T58" i="10"/>
  <c r="P58" i="10"/>
  <c r="N58" i="10"/>
  <c r="AK59" i="10"/>
  <c r="N56" i="10"/>
  <c r="AC56" i="10"/>
  <c r="AA56" i="10" s="1"/>
  <c r="AG56" i="10" s="1"/>
  <c r="R56" i="10"/>
  <c r="P54" i="10"/>
  <c r="T54" i="10"/>
  <c r="AK55" i="10"/>
  <c r="P53" i="10"/>
  <c r="T53" i="10"/>
  <c r="P52" i="10"/>
  <c r="P55" i="10" s="1"/>
  <c r="R52" i="10"/>
  <c r="X52" i="10"/>
  <c r="N52" i="10"/>
  <c r="Z52" i="10"/>
  <c r="AB51" i="10"/>
  <c r="R49" i="10"/>
  <c r="AD51" i="10"/>
  <c r="R46" i="10"/>
  <c r="T45" i="10"/>
  <c r="P45" i="10"/>
  <c r="AK47" i="10"/>
  <c r="N41" i="10"/>
  <c r="R41" i="10"/>
  <c r="V41" i="10"/>
  <c r="R38" i="10"/>
  <c r="V38" i="10"/>
  <c r="N38" i="10"/>
  <c r="AC38" i="10"/>
  <c r="AA38" i="10" s="1"/>
  <c r="AG38" i="10" s="1"/>
  <c r="K39" i="10"/>
  <c r="V36" i="10"/>
  <c r="AB39" i="10"/>
  <c r="AJ39" i="10"/>
  <c r="AK39" i="10"/>
  <c r="P34" i="10"/>
  <c r="L35" i="10"/>
  <c r="T34" i="10"/>
  <c r="P33" i="10"/>
  <c r="Z33" i="10"/>
  <c r="X32" i="10"/>
  <c r="N28" i="10"/>
  <c r="AC28" i="10"/>
  <c r="AA28" i="10" s="1"/>
  <c r="AG28" i="10" s="1"/>
  <c r="R28" i="10"/>
  <c r="AK31" i="10"/>
  <c r="V28" i="10"/>
  <c r="P26" i="10"/>
  <c r="X26" i="10"/>
  <c r="AA25" i="10"/>
  <c r="AG25" i="10" s="1"/>
  <c r="N25" i="10"/>
  <c r="Z25" i="10"/>
  <c r="P25" i="10"/>
  <c r="AB27" i="10"/>
  <c r="AJ27" i="10"/>
  <c r="AD27" i="10"/>
  <c r="N24" i="10"/>
  <c r="V24" i="10"/>
  <c r="AA21" i="10"/>
  <c r="AG21" i="10" s="1"/>
  <c r="V22" i="10"/>
  <c r="T20" i="10"/>
  <c r="AE19" i="10"/>
  <c r="P17" i="10"/>
  <c r="T17" i="10"/>
  <c r="AJ19" i="10"/>
  <c r="R16" i="10"/>
  <c r="N16" i="10"/>
  <c r="Z16" i="10"/>
  <c r="X16" i="10"/>
  <c r="P16" i="10"/>
  <c r="T12" i="10"/>
  <c r="N12" i="10"/>
  <c r="AC12" i="10"/>
  <c r="AA12" i="10" s="1"/>
  <c r="AG12" i="10" s="1"/>
  <c r="L15" i="10"/>
  <c r="P12" i="10"/>
  <c r="V10" i="10"/>
  <c r="AD11" i="10"/>
  <c r="R5" i="10"/>
  <c r="T5" i="10"/>
  <c r="N5" i="10"/>
  <c r="AC5" i="10"/>
  <c r="AA5" i="10" s="1"/>
  <c r="AG5" i="10" s="1"/>
  <c r="AE7" i="10"/>
  <c r="P4" i="10"/>
  <c r="AA122" i="9"/>
  <c r="AG122" i="9" s="1"/>
  <c r="N122" i="9"/>
  <c r="R121" i="9"/>
  <c r="AK123" i="9"/>
  <c r="Z121" i="9"/>
  <c r="N121" i="9"/>
  <c r="AB123" i="9"/>
  <c r="Z120" i="9"/>
  <c r="AC118" i="9"/>
  <c r="AA118" i="9" s="1"/>
  <c r="AG118" i="9" s="1"/>
  <c r="N118" i="9"/>
  <c r="R118" i="9"/>
  <c r="P117" i="9"/>
  <c r="R117" i="9"/>
  <c r="T117" i="9"/>
  <c r="AE119" i="9"/>
  <c r="R116" i="9"/>
  <c r="X116" i="9"/>
  <c r="N116" i="9"/>
  <c r="Z116" i="9"/>
  <c r="Z119" i="9" s="1"/>
  <c r="AF119" i="9" s="1"/>
  <c r="T114" i="9"/>
  <c r="AE115" i="9"/>
  <c r="AK111" i="9"/>
  <c r="R110" i="9"/>
  <c r="AA109" i="9"/>
  <c r="AG109" i="9" s="1"/>
  <c r="X109" i="9"/>
  <c r="AA108" i="9"/>
  <c r="AG108" i="9" s="1"/>
  <c r="AK107" i="9"/>
  <c r="R104" i="9"/>
  <c r="AE103" i="9"/>
  <c r="N100" i="9"/>
  <c r="AC100" i="9"/>
  <c r="AA100" i="9" s="1"/>
  <c r="AG100" i="9" s="1"/>
  <c r="P100" i="9"/>
  <c r="V100" i="9"/>
  <c r="Z98" i="9"/>
  <c r="P98" i="9"/>
  <c r="X98" i="9"/>
  <c r="V97" i="9"/>
  <c r="K99" i="9"/>
  <c r="AE99" i="9"/>
  <c r="P94" i="9"/>
  <c r="AE95" i="9"/>
  <c r="N94" i="9"/>
  <c r="AC94" i="9"/>
  <c r="AA94" i="9" s="1"/>
  <c r="AG94" i="9" s="1"/>
  <c r="AE91" i="9"/>
  <c r="P89" i="9"/>
  <c r="R89" i="9"/>
  <c r="P88" i="9"/>
  <c r="X88" i="9"/>
  <c r="Z88" i="9"/>
  <c r="L87" i="9"/>
  <c r="R86" i="9"/>
  <c r="Z86" i="9"/>
  <c r="AK87" i="9"/>
  <c r="AE87" i="9"/>
  <c r="P85" i="9"/>
  <c r="R85" i="9"/>
  <c r="AA82" i="9"/>
  <c r="AG82" i="9" s="1"/>
  <c r="AK75" i="9"/>
  <c r="P73" i="9"/>
  <c r="V73" i="9"/>
  <c r="N73" i="9"/>
  <c r="AC73" i="9"/>
  <c r="AA73" i="9" s="1"/>
  <c r="AG73" i="9" s="1"/>
  <c r="N72" i="9"/>
  <c r="K75" i="9"/>
  <c r="AE75" i="9"/>
  <c r="T72" i="9"/>
  <c r="AK67" i="9"/>
  <c r="X64" i="9"/>
  <c r="AB67" i="9"/>
  <c r="P62" i="9"/>
  <c r="R62" i="9"/>
  <c r="Z62" i="9"/>
  <c r="AE63" i="9"/>
  <c r="K63" i="9"/>
  <c r="AK63" i="9"/>
  <c r="X61" i="9"/>
  <c r="N61" i="9"/>
  <c r="Z61" i="9"/>
  <c r="R61" i="9"/>
  <c r="AD63" i="9"/>
  <c r="AI63" i="9"/>
  <c r="T60" i="9"/>
  <c r="L63" i="9"/>
  <c r="R58" i="9"/>
  <c r="X58" i="9"/>
  <c r="N58" i="9"/>
  <c r="Z58" i="9"/>
  <c r="Z52" i="9"/>
  <c r="AJ55" i="9"/>
  <c r="R52" i="9"/>
  <c r="T50" i="9"/>
  <c r="AC50" i="9"/>
  <c r="AA50" i="9" s="1"/>
  <c r="AG50" i="9" s="1"/>
  <c r="N50" i="9"/>
  <c r="AE51" i="9"/>
  <c r="K51" i="9"/>
  <c r="AJ51" i="9"/>
  <c r="AB51" i="9"/>
  <c r="X48" i="9"/>
  <c r="N45" i="9"/>
  <c r="Z45" i="9"/>
  <c r="X45" i="9"/>
  <c r="P45" i="9"/>
  <c r="R45" i="9"/>
  <c r="N38" i="9"/>
  <c r="AC38" i="9"/>
  <c r="AA38" i="9" s="1"/>
  <c r="P38" i="9"/>
  <c r="V38" i="9"/>
  <c r="N37" i="9"/>
  <c r="T37" i="9"/>
  <c r="T39" i="9" s="1"/>
  <c r="AE31" i="9"/>
  <c r="AC28" i="9"/>
  <c r="AA28" i="9" s="1"/>
  <c r="AC22" i="9"/>
  <c r="AA22" i="9" s="1"/>
  <c r="AE23" i="9"/>
  <c r="AA21" i="9"/>
  <c r="T21" i="9"/>
  <c r="T23" i="9" s="1"/>
  <c r="AK19" i="9"/>
  <c r="N16" i="9"/>
  <c r="Z16" i="9"/>
  <c r="R16" i="9"/>
  <c r="X16" i="9"/>
  <c r="N13" i="9"/>
  <c r="P13" i="9"/>
  <c r="X13" i="9"/>
  <c r="Z13" i="9"/>
  <c r="T12" i="9"/>
  <c r="AK11" i="9"/>
  <c r="AC9" i="9"/>
  <c r="K11" i="9"/>
  <c r="AE11" i="9"/>
  <c r="AC8" i="9"/>
  <c r="AA8" i="9" s="1"/>
  <c r="N6" i="9"/>
  <c r="AC6" i="9"/>
  <c r="AA6" i="9" s="1"/>
  <c r="L7" i="9"/>
  <c r="P4" i="9"/>
  <c r="R4" i="9"/>
  <c r="X126" i="8"/>
  <c r="Z125" i="8"/>
  <c r="N125" i="8"/>
  <c r="AB127" i="8"/>
  <c r="P125" i="8"/>
  <c r="AK127" i="8"/>
  <c r="R125" i="8"/>
  <c r="X125" i="8"/>
  <c r="T124" i="8"/>
  <c r="K127" i="8"/>
  <c r="N124" i="8"/>
  <c r="AJ127" i="8"/>
  <c r="P122" i="8"/>
  <c r="R122" i="8"/>
  <c r="X122" i="8"/>
  <c r="N122" i="8"/>
  <c r="Z122" i="8"/>
  <c r="T121" i="8"/>
  <c r="T123" i="8"/>
  <c r="V120" i="8"/>
  <c r="AC117" i="8"/>
  <c r="AA117" i="8" s="1"/>
  <c r="AG117" i="8" s="1"/>
  <c r="AE119" i="8"/>
  <c r="R117" i="8"/>
  <c r="AB119" i="8"/>
  <c r="P112" i="8"/>
  <c r="Z112" i="8"/>
  <c r="P109" i="8"/>
  <c r="Z109" i="8"/>
  <c r="AE111" i="8"/>
  <c r="X108" i="8"/>
  <c r="AK107" i="8"/>
  <c r="AK103" i="8"/>
  <c r="V102" i="8"/>
  <c r="AJ103" i="8"/>
  <c r="K103" i="8"/>
  <c r="N100" i="8"/>
  <c r="AB103" i="8"/>
  <c r="R100" i="8"/>
  <c r="X100" i="8"/>
  <c r="AK99" i="8"/>
  <c r="N97" i="8"/>
  <c r="Z97" i="8"/>
  <c r="R97" i="8"/>
  <c r="X97" i="8"/>
  <c r="K99" i="8"/>
  <c r="P94" i="8"/>
  <c r="Z94" i="8"/>
  <c r="N93" i="8"/>
  <c r="AC93" i="8"/>
  <c r="AA93" i="8" s="1"/>
  <c r="AG93" i="8" s="1"/>
  <c r="T93" i="8"/>
  <c r="R89" i="8"/>
  <c r="AE91" i="8"/>
  <c r="V89" i="8"/>
  <c r="AC89" i="8"/>
  <c r="AA89" i="8" s="1"/>
  <c r="AG89" i="8" s="1"/>
  <c r="AE87" i="8"/>
  <c r="AC86" i="8"/>
  <c r="AA86" i="8" s="1"/>
  <c r="AG86" i="8" s="1"/>
  <c r="N86" i="8"/>
  <c r="V86" i="8"/>
  <c r="K87" i="8"/>
  <c r="R84" i="8"/>
  <c r="X84" i="8"/>
  <c r="N84" i="8"/>
  <c r="Z84" i="8"/>
  <c r="P84" i="8"/>
  <c r="T82" i="8"/>
  <c r="T83" i="8" s="1"/>
  <c r="R81" i="8"/>
  <c r="Z81" i="8"/>
  <c r="N81" i="8"/>
  <c r="AE83" i="8"/>
  <c r="X81" i="8"/>
  <c r="N80" i="8"/>
  <c r="P78" i="8"/>
  <c r="Z78" i="8"/>
  <c r="AK79" i="8"/>
  <c r="R76" i="8"/>
  <c r="K79" i="8"/>
  <c r="AC76" i="8"/>
  <c r="AA76" i="8" s="1"/>
  <c r="AG76" i="8" s="1"/>
  <c r="V76" i="8"/>
  <c r="AK75" i="8"/>
  <c r="N73" i="8"/>
  <c r="R73" i="8"/>
  <c r="X73" i="8"/>
  <c r="T72" i="8"/>
  <c r="N72" i="8"/>
  <c r="AC72" i="8"/>
  <c r="AA72" i="8" s="1"/>
  <c r="AG72" i="8" s="1"/>
  <c r="P72" i="8"/>
  <c r="V70" i="8"/>
  <c r="AK71" i="8"/>
  <c r="T69" i="8"/>
  <c r="AC69" i="8"/>
  <c r="AA69" i="8" s="1"/>
  <c r="AG69" i="8" s="1"/>
  <c r="K71" i="8"/>
  <c r="N66" i="8"/>
  <c r="T66" i="8"/>
  <c r="N65" i="8"/>
  <c r="AC65" i="8"/>
  <c r="AA65" i="8" s="1"/>
  <c r="AG65" i="8" s="1"/>
  <c r="R65" i="8"/>
  <c r="T65" i="8"/>
  <c r="T67" i="8" s="1"/>
  <c r="AK67" i="8"/>
  <c r="AC62" i="8"/>
  <c r="AA62" i="8" s="1"/>
  <c r="AG62" i="8" s="1"/>
  <c r="AK63" i="8"/>
  <c r="K63" i="8"/>
  <c r="N60" i="8"/>
  <c r="Z60" i="8"/>
  <c r="P60" i="8"/>
  <c r="X60" i="8"/>
  <c r="R58" i="8"/>
  <c r="Z57" i="8"/>
  <c r="N57" i="8"/>
  <c r="R57" i="8"/>
  <c r="X57" i="8"/>
  <c r="AD59" i="8"/>
  <c r="AC54" i="8"/>
  <c r="AA54" i="8" s="1"/>
  <c r="AG54" i="8" s="1"/>
  <c r="R54" i="8"/>
  <c r="N54" i="8"/>
  <c r="AA53" i="8"/>
  <c r="AG53" i="8" s="1"/>
  <c r="N53" i="8"/>
  <c r="P53" i="8"/>
  <c r="T53" i="8"/>
  <c r="AA52" i="8"/>
  <c r="AG52" i="8" s="1"/>
  <c r="T52" i="8"/>
  <c r="AE55" i="8"/>
  <c r="AK51" i="8"/>
  <c r="AK47" i="8"/>
  <c r="T45" i="8"/>
  <c r="R45" i="8"/>
  <c r="AB47" i="8"/>
  <c r="AE47" i="8"/>
  <c r="P44" i="8"/>
  <c r="R44" i="8"/>
  <c r="Z44" i="8"/>
  <c r="V4" i="11"/>
  <c r="AC4" i="11"/>
  <c r="AA4" i="11" s="1"/>
  <c r="AG4" i="11" s="1"/>
  <c r="N6" i="11"/>
  <c r="AK7" i="11"/>
  <c r="V9" i="11"/>
  <c r="P10" i="11"/>
  <c r="V12" i="11"/>
  <c r="P13" i="11"/>
  <c r="P14" i="11"/>
  <c r="Z14" i="11"/>
  <c r="P16" i="11"/>
  <c r="P17" i="11"/>
  <c r="Z17" i="11"/>
  <c r="V20" i="11"/>
  <c r="AC20" i="11"/>
  <c r="AA20" i="11" s="1"/>
  <c r="AG20" i="11" s="1"/>
  <c r="L23" i="11"/>
  <c r="V22" i="11"/>
  <c r="AB23" i="11"/>
  <c r="AE27" i="11"/>
  <c r="N25" i="11"/>
  <c r="AK27" i="11"/>
  <c r="N28" i="11"/>
  <c r="AK31" i="11"/>
  <c r="V30" i="11"/>
  <c r="AC30" i="11"/>
  <c r="AA30" i="11" s="1"/>
  <c r="AG30" i="11" s="1"/>
  <c r="K31" i="11"/>
  <c r="V33" i="11"/>
  <c r="AC33" i="11"/>
  <c r="AA33" i="11" s="1"/>
  <c r="AG33" i="11" s="1"/>
  <c r="V36" i="11"/>
  <c r="P37" i="11"/>
  <c r="AC37" i="11"/>
  <c r="AA37" i="11" s="1"/>
  <c r="AG37" i="11" s="1"/>
  <c r="V38" i="11"/>
  <c r="AC38" i="11"/>
  <c r="AA38" i="11" s="1"/>
  <c r="AG38" i="11" s="1"/>
  <c r="T43" i="11"/>
  <c r="X40" i="11"/>
  <c r="P41" i="11"/>
  <c r="Z41" i="11"/>
  <c r="V44" i="11"/>
  <c r="AC44" i="11"/>
  <c r="AA44" i="11" s="1"/>
  <c r="AG44" i="11" s="1"/>
  <c r="AK47" i="11"/>
  <c r="N49" i="11"/>
  <c r="N50" i="11"/>
  <c r="K51" i="11"/>
  <c r="N57" i="11"/>
  <c r="P58" i="11"/>
  <c r="Z58" i="11"/>
  <c r="R61" i="11"/>
  <c r="Z62" i="11"/>
  <c r="V64" i="11"/>
  <c r="AC64" i="11"/>
  <c r="AA64" i="11" s="1"/>
  <c r="AG64" i="11" s="1"/>
  <c r="AJ67" i="11"/>
  <c r="P68" i="11"/>
  <c r="N69" i="11"/>
  <c r="X70" i="11"/>
  <c r="N72" i="11"/>
  <c r="N75" i="11" s="1"/>
  <c r="AE75" i="11"/>
  <c r="N74" i="11"/>
  <c r="X74" i="11"/>
  <c r="AE79" i="11"/>
  <c r="N77" i="11"/>
  <c r="X77" i="11"/>
  <c r="AB79" i="11"/>
  <c r="R80" i="11"/>
  <c r="N82" i="11"/>
  <c r="AK83" i="11"/>
  <c r="V85" i="11"/>
  <c r="P86" i="11"/>
  <c r="V88" i="11"/>
  <c r="P89" i="11"/>
  <c r="P90" i="11"/>
  <c r="Z90" i="11"/>
  <c r="AB91" i="11"/>
  <c r="V92" i="11"/>
  <c r="P93" i="11"/>
  <c r="AE95" i="11"/>
  <c r="V94" i="11"/>
  <c r="AC94" i="11"/>
  <c r="AA94" i="11" s="1"/>
  <c r="AG94" i="11" s="1"/>
  <c r="K95" i="11"/>
  <c r="V97" i="11"/>
  <c r="AC97" i="11"/>
  <c r="AA97" i="11" s="1"/>
  <c r="AG97" i="11" s="1"/>
  <c r="R100" i="11"/>
  <c r="AE103" i="11"/>
  <c r="AC102" i="11"/>
  <c r="AA102" i="11" s="1"/>
  <c r="AG102" i="11" s="1"/>
  <c r="AB103" i="11"/>
  <c r="AC105" i="11"/>
  <c r="AA105" i="11" s="1"/>
  <c r="AG105" i="11" s="1"/>
  <c r="V106" i="11"/>
  <c r="AC106" i="11"/>
  <c r="AA106" i="11" s="1"/>
  <c r="AG106" i="11" s="1"/>
  <c r="K107" i="11"/>
  <c r="AJ107" i="11"/>
  <c r="R108" i="11"/>
  <c r="T109" i="11"/>
  <c r="T110" i="11"/>
  <c r="V114" i="11"/>
  <c r="V115" i="11" s="1"/>
  <c r="AC114" i="11"/>
  <c r="AA114" i="11" s="1"/>
  <c r="AG114" i="11" s="1"/>
  <c r="R117" i="11"/>
  <c r="AB119" i="11"/>
  <c r="V120" i="11"/>
  <c r="AC120" i="11"/>
  <c r="AA120" i="11" s="1"/>
  <c r="AG120" i="11" s="1"/>
  <c r="L123" i="11"/>
  <c r="R125" i="11"/>
  <c r="AC126" i="11"/>
  <c r="X126" i="11"/>
  <c r="N6" i="10"/>
  <c r="X13" i="10"/>
  <c r="T21" i="10"/>
  <c r="V21" i="10"/>
  <c r="N21" i="10"/>
  <c r="T30" i="10"/>
  <c r="Z30" i="10"/>
  <c r="P30" i="10"/>
  <c r="X30" i="10"/>
  <c r="N30" i="10"/>
  <c r="AC30" i="10"/>
  <c r="AA30" i="10" s="1"/>
  <c r="AG30" i="10" s="1"/>
  <c r="K31" i="10"/>
  <c r="Z25" i="11"/>
  <c r="Z28" i="11"/>
  <c r="L7" i="11"/>
  <c r="R6" i="11"/>
  <c r="Z9" i="11"/>
  <c r="Z12" i="11"/>
  <c r="X16" i="11"/>
  <c r="Z22" i="11"/>
  <c r="R25" i="11"/>
  <c r="AC25" i="11"/>
  <c r="AA25" i="11" s="1"/>
  <c r="AG25" i="11" s="1"/>
  <c r="R28" i="11"/>
  <c r="AC28" i="11"/>
  <c r="AK39" i="11"/>
  <c r="AE39" i="11"/>
  <c r="AC46" i="11"/>
  <c r="AA46" i="11" s="1"/>
  <c r="AG46" i="11" s="1"/>
  <c r="V49" i="11"/>
  <c r="P50" i="11"/>
  <c r="L51" i="11"/>
  <c r="X57" i="11"/>
  <c r="V61" i="11"/>
  <c r="AC61" i="11"/>
  <c r="AA61" i="11" s="1"/>
  <c r="AG61" i="11" s="1"/>
  <c r="Z68" i="11"/>
  <c r="Z69" i="11"/>
  <c r="L71" i="11"/>
  <c r="R72" i="11"/>
  <c r="P74" i="11"/>
  <c r="Z74" i="11"/>
  <c r="P77" i="11"/>
  <c r="Z77" i="11"/>
  <c r="V80" i="11"/>
  <c r="AC80" i="11"/>
  <c r="AA80" i="11" s="1"/>
  <c r="AG80" i="11" s="1"/>
  <c r="R82" i="11"/>
  <c r="AC82" i="11"/>
  <c r="AA82" i="11" s="1"/>
  <c r="AG82" i="11" s="1"/>
  <c r="Z85" i="11"/>
  <c r="X86" i="11"/>
  <c r="Z88" i="11"/>
  <c r="X89" i="11"/>
  <c r="Z92" i="11"/>
  <c r="T93" i="11"/>
  <c r="T95" i="11" s="1"/>
  <c r="AE107" i="11"/>
  <c r="AB107" i="11"/>
  <c r="AK111" i="11"/>
  <c r="AJ111" i="11"/>
  <c r="AK115" i="11"/>
  <c r="AE115" i="11"/>
  <c r="AC116" i="11"/>
  <c r="AA116" i="11" s="1"/>
  <c r="AG116" i="11" s="1"/>
  <c r="V117" i="11"/>
  <c r="AC117" i="11"/>
  <c r="AA117" i="11" s="1"/>
  <c r="AG117" i="11" s="1"/>
  <c r="K7" i="10"/>
  <c r="AJ7" i="10"/>
  <c r="T10" i="10"/>
  <c r="R10" i="10"/>
  <c r="Z10" i="10"/>
  <c r="P10" i="10"/>
  <c r="T13" i="10"/>
  <c r="R13" i="10"/>
  <c r="Z13" i="10"/>
  <c r="P13" i="10"/>
  <c r="AE15" i="10"/>
  <c r="T18" i="10"/>
  <c r="T19" i="10" s="1"/>
  <c r="AC18" i="10"/>
  <c r="AA18" i="10" s="1"/>
  <c r="AG18" i="10" s="1"/>
  <c r="N18" i="10"/>
  <c r="AK23" i="10"/>
  <c r="T36" i="10"/>
  <c r="R36" i="10"/>
  <c r="Z36" i="10"/>
  <c r="P36" i="10"/>
  <c r="T44" i="10"/>
  <c r="T47" i="10" s="1"/>
  <c r="N44" i="10"/>
  <c r="V44" i="10"/>
  <c r="AC44" i="10"/>
  <c r="AA44" i="10" s="1"/>
  <c r="AG44" i="10" s="1"/>
  <c r="R44" i="10"/>
  <c r="Z6" i="11"/>
  <c r="AE7" i="11"/>
  <c r="AC6" i="11"/>
  <c r="AA6" i="11" s="1"/>
  <c r="AG6" i="11" s="1"/>
  <c r="X10" i="11"/>
  <c r="X13" i="11"/>
  <c r="V6" i="11"/>
  <c r="AE11" i="11"/>
  <c r="N9" i="11"/>
  <c r="AK11" i="11"/>
  <c r="N12" i="11"/>
  <c r="AK15" i="11"/>
  <c r="V14" i="11"/>
  <c r="AC14" i="11"/>
  <c r="AA14" i="11" s="1"/>
  <c r="AG14" i="11" s="1"/>
  <c r="K15" i="11"/>
  <c r="V17" i="11"/>
  <c r="AC17" i="11"/>
  <c r="AA17" i="11" s="1"/>
  <c r="AG17" i="11" s="1"/>
  <c r="N22" i="11"/>
  <c r="AK23" i="11"/>
  <c r="V25" i="11"/>
  <c r="P26" i="11"/>
  <c r="V28" i="11"/>
  <c r="P29" i="11"/>
  <c r="P32" i="11"/>
  <c r="AC36" i="11"/>
  <c r="X37" i="11"/>
  <c r="V41" i="11"/>
  <c r="AC41" i="11"/>
  <c r="AA41" i="11" s="1"/>
  <c r="AG41" i="11" s="1"/>
  <c r="N46" i="11"/>
  <c r="V50" i="11"/>
  <c r="AJ51" i="11"/>
  <c r="V58" i="11"/>
  <c r="AC58" i="11"/>
  <c r="N61" i="11"/>
  <c r="X61" i="11"/>
  <c r="P62" i="11"/>
  <c r="Z72" i="11"/>
  <c r="R74" i="11"/>
  <c r="AK79" i="11"/>
  <c r="R77" i="11"/>
  <c r="AJ79" i="11"/>
  <c r="N80" i="11"/>
  <c r="X80" i="11"/>
  <c r="V82" i="11"/>
  <c r="AE87" i="11"/>
  <c r="N85" i="11"/>
  <c r="AK87" i="11"/>
  <c r="N88" i="11"/>
  <c r="AK91" i="11"/>
  <c r="V90" i="11"/>
  <c r="AC90" i="11"/>
  <c r="L91" i="11"/>
  <c r="AJ91" i="11"/>
  <c r="N92" i="11"/>
  <c r="AK95" i="11"/>
  <c r="P96" i="11"/>
  <c r="Z100" i="11"/>
  <c r="AJ103" i="11"/>
  <c r="P116" i="11"/>
  <c r="AE119" i="11"/>
  <c r="N117" i="11"/>
  <c r="X117" i="11"/>
  <c r="P118" i="11"/>
  <c r="T125" i="11"/>
  <c r="Z125" i="11"/>
  <c r="P125" i="11"/>
  <c r="X125" i="11"/>
  <c r="AB7" i="10"/>
  <c r="AE11" i="10"/>
  <c r="N10" i="10"/>
  <c r="AC10" i="10"/>
  <c r="AA10" i="10" s="1"/>
  <c r="AG10" i="10" s="1"/>
  <c r="P15" i="10"/>
  <c r="N13" i="10"/>
  <c r="AC13" i="10"/>
  <c r="AA13" i="10" s="1"/>
  <c r="AG13" i="10" s="1"/>
  <c r="R14" i="10"/>
  <c r="Z14" i="10"/>
  <c r="T14" i="10"/>
  <c r="V18" i="10"/>
  <c r="AK19" i="10"/>
  <c r="AD19" i="10"/>
  <c r="K19" i="10"/>
  <c r="T22" i="10"/>
  <c r="T23" i="10" s="1"/>
  <c r="AC22" i="10"/>
  <c r="AA22" i="10" s="1"/>
  <c r="AG22" i="10" s="1"/>
  <c r="P22" i="10"/>
  <c r="N22" i="10"/>
  <c r="N36" i="10"/>
  <c r="AC36" i="10"/>
  <c r="AA36" i="10" s="1"/>
  <c r="AG36" i="10" s="1"/>
  <c r="Z44" i="10"/>
  <c r="AC49" i="11"/>
  <c r="AA49" i="11" s="1"/>
  <c r="AG49" i="11" s="1"/>
  <c r="Z50" i="11"/>
  <c r="AB51" i="11"/>
  <c r="V74" i="11"/>
  <c r="AC74" i="11"/>
  <c r="AA74" i="11" s="1"/>
  <c r="AG74" i="11" s="1"/>
  <c r="V77" i="11"/>
  <c r="AC77" i="11"/>
  <c r="AA77" i="11" s="1"/>
  <c r="AG77" i="11" s="1"/>
  <c r="Z82" i="11"/>
  <c r="AK103" i="11"/>
  <c r="T6" i="10"/>
  <c r="AC6" i="10"/>
  <c r="AA6" i="10" s="1"/>
  <c r="AG6" i="10" s="1"/>
  <c r="P6" i="10"/>
  <c r="K15" i="10"/>
  <c r="AB15" i="10"/>
  <c r="AD47" i="10"/>
  <c r="K47" i="10"/>
  <c r="AJ123" i="11"/>
  <c r="T4" i="10"/>
  <c r="T7" i="10" s="1"/>
  <c r="L7" i="10"/>
  <c r="AK11" i="10"/>
  <c r="V16" i="10"/>
  <c r="AC16" i="10"/>
  <c r="AA16" i="10" s="1"/>
  <c r="AG16" i="10" s="1"/>
  <c r="AC24" i="10"/>
  <c r="AA24" i="10" s="1"/>
  <c r="AG24" i="10" s="1"/>
  <c r="Z28" i="10"/>
  <c r="AK35" i="10"/>
  <c r="R33" i="10"/>
  <c r="Z38" i="10"/>
  <c r="Z41" i="10"/>
  <c r="AE47" i="10"/>
  <c r="N46" i="10"/>
  <c r="X46" i="10"/>
  <c r="AE51" i="10"/>
  <c r="N49" i="10"/>
  <c r="X49" i="10"/>
  <c r="V52" i="10"/>
  <c r="AC52" i="10"/>
  <c r="AA52" i="10" s="1"/>
  <c r="AG52" i="10" s="1"/>
  <c r="V58" i="10"/>
  <c r="V61" i="10"/>
  <c r="AC61" i="10"/>
  <c r="AA61" i="10" s="1"/>
  <c r="AG61" i="10" s="1"/>
  <c r="N64" i="10"/>
  <c r="X64" i="10"/>
  <c r="X67" i="10" s="1"/>
  <c r="P65" i="10"/>
  <c r="AE67" i="10"/>
  <c r="Z66" i="10"/>
  <c r="P68" i="10"/>
  <c r="N69" i="10"/>
  <c r="Z69" i="10"/>
  <c r="AD71" i="10"/>
  <c r="R74" i="10"/>
  <c r="AC74" i="10"/>
  <c r="AA74" i="10" s="1"/>
  <c r="AG74" i="10" s="1"/>
  <c r="K75" i="10"/>
  <c r="P76" i="10"/>
  <c r="N77" i="10"/>
  <c r="V80" i="10"/>
  <c r="P81" i="10"/>
  <c r="N82" i="10"/>
  <c r="T84" i="10"/>
  <c r="N85" i="10"/>
  <c r="Z85" i="10"/>
  <c r="V88" i="10"/>
  <c r="AC88" i="10"/>
  <c r="AA88" i="10" s="1"/>
  <c r="AG88" i="10" s="1"/>
  <c r="AE91" i="10"/>
  <c r="Z90" i="10"/>
  <c r="Z93" i="10"/>
  <c r="AD95" i="10"/>
  <c r="AK99" i="10"/>
  <c r="R98" i="10"/>
  <c r="AC98" i="10"/>
  <c r="AA98" i="10" s="1"/>
  <c r="AG98" i="10" s="1"/>
  <c r="K99" i="10"/>
  <c r="P102" i="10"/>
  <c r="N104" i="10"/>
  <c r="P106" i="10"/>
  <c r="Z106" i="10"/>
  <c r="P108" i="10"/>
  <c r="N109" i="10"/>
  <c r="V112" i="10"/>
  <c r="P113" i="10"/>
  <c r="N114" i="10"/>
  <c r="T116" i="10"/>
  <c r="N117" i="10"/>
  <c r="P120" i="10"/>
  <c r="AK123" i="10"/>
  <c r="R122" i="10"/>
  <c r="AC122" i="10"/>
  <c r="AA122" i="10" s="1"/>
  <c r="AG122" i="10" s="1"/>
  <c r="K123" i="10"/>
  <c r="R125" i="10"/>
  <c r="T4" i="9"/>
  <c r="N5" i="9"/>
  <c r="AK7" i="9"/>
  <c r="T6" i="9"/>
  <c r="P10" i="9"/>
  <c r="Z10" i="9"/>
  <c r="N12" i="9"/>
  <c r="AK15" i="9"/>
  <c r="R13" i="9"/>
  <c r="AB15" i="9"/>
  <c r="V16" i="9"/>
  <c r="AC16" i="9"/>
  <c r="AA16" i="9" s="1"/>
  <c r="AB19" i="9"/>
  <c r="P26" i="9"/>
  <c r="Z26" i="9"/>
  <c r="T28" i="9"/>
  <c r="P29" i="9"/>
  <c r="Z29" i="9"/>
  <c r="R30" i="9"/>
  <c r="P32" i="9"/>
  <c r="Z32" i="9"/>
  <c r="R33" i="9"/>
  <c r="L35" i="9"/>
  <c r="AJ35" i="9"/>
  <c r="R36" i="9"/>
  <c r="AC37" i="9"/>
  <c r="AA37" i="9" s="1"/>
  <c r="X38" i="9"/>
  <c r="T40" i="9"/>
  <c r="P41" i="9"/>
  <c r="R42" i="9"/>
  <c r="AK47" i="9"/>
  <c r="AD47" i="9"/>
  <c r="AB47" i="9"/>
  <c r="AJ47" i="9"/>
  <c r="N48" i="9"/>
  <c r="AC48" i="9"/>
  <c r="AA48" i="9" s="1"/>
  <c r="AG48" i="9" s="1"/>
  <c r="N64" i="9"/>
  <c r="AC64" i="9"/>
  <c r="AA64" i="9" s="1"/>
  <c r="AG64" i="9" s="1"/>
  <c r="T65" i="9"/>
  <c r="Z65" i="9"/>
  <c r="R65" i="9"/>
  <c r="K67" i="9"/>
  <c r="AK71" i="9"/>
  <c r="V74" i="9"/>
  <c r="V75" i="9" s="1"/>
  <c r="L75" i="9"/>
  <c r="Z80" i="9"/>
  <c r="V80" i="9"/>
  <c r="T82" i="9"/>
  <c r="X82" i="9"/>
  <c r="N82" i="9"/>
  <c r="R82" i="9"/>
  <c r="Z82" i="9"/>
  <c r="P82" i="9"/>
  <c r="AC90" i="9"/>
  <c r="AA90" i="9" s="1"/>
  <c r="AG90" i="9" s="1"/>
  <c r="N90" i="9"/>
  <c r="Z90" i="9"/>
  <c r="R90" i="9"/>
  <c r="AD91" i="9"/>
  <c r="K91" i="9"/>
  <c r="AB91" i="9"/>
  <c r="AJ91" i="9"/>
  <c r="AK7" i="10"/>
  <c r="AK15" i="10"/>
  <c r="L19" i="10"/>
  <c r="L27" i="10"/>
  <c r="V33" i="10"/>
  <c r="AC33" i="10"/>
  <c r="AA33" i="10" s="1"/>
  <c r="AG33" i="10" s="1"/>
  <c r="AE39" i="10"/>
  <c r="AE43" i="10"/>
  <c r="AK43" i="10"/>
  <c r="P46" i="10"/>
  <c r="Z46" i="10"/>
  <c r="P49" i="10"/>
  <c r="Z49" i="10"/>
  <c r="AJ51" i="10"/>
  <c r="L59" i="10"/>
  <c r="Z56" i="10"/>
  <c r="Z58" i="10"/>
  <c r="AE63" i="10"/>
  <c r="P64" i="10"/>
  <c r="Z64" i="10"/>
  <c r="X68" i="10"/>
  <c r="P69" i="10"/>
  <c r="L75" i="10"/>
  <c r="V72" i="10"/>
  <c r="AC72" i="10"/>
  <c r="AA72" i="10" s="1"/>
  <c r="AG72" i="10" s="1"/>
  <c r="V74" i="10"/>
  <c r="X76" i="10"/>
  <c r="R77" i="10"/>
  <c r="AC77" i="10"/>
  <c r="AA77" i="10" s="1"/>
  <c r="AG77" i="10" s="1"/>
  <c r="N80" i="10"/>
  <c r="Z80" i="10"/>
  <c r="X81" i="10"/>
  <c r="R82" i="10"/>
  <c r="AC82" i="10"/>
  <c r="AA82" i="10" s="1"/>
  <c r="AG82" i="10" s="1"/>
  <c r="K83" i="10"/>
  <c r="X84" i="10"/>
  <c r="P85" i="10"/>
  <c r="AJ87" i="10"/>
  <c r="AE95" i="10"/>
  <c r="V96" i="10"/>
  <c r="AC96" i="10"/>
  <c r="AA96" i="10" s="1"/>
  <c r="AG96" i="10" s="1"/>
  <c r="V98" i="10"/>
  <c r="AE103" i="10"/>
  <c r="Z101" i="10"/>
  <c r="R104" i="10"/>
  <c r="R106" i="10"/>
  <c r="R109" i="10"/>
  <c r="AC109" i="10"/>
  <c r="AA109" i="10" s="1"/>
  <c r="AG109" i="10" s="1"/>
  <c r="N112" i="10"/>
  <c r="Z112" i="10"/>
  <c r="R114" i="10"/>
  <c r="AC114" i="10"/>
  <c r="AA114" i="10" s="1"/>
  <c r="AG114" i="10" s="1"/>
  <c r="K115" i="10"/>
  <c r="X116" i="10"/>
  <c r="X119" i="10" s="1"/>
  <c r="R117" i="10"/>
  <c r="AC117" i="10"/>
  <c r="AA117" i="10" s="1"/>
  <c r="AG117" i="10" s="1"/>
  <c r="R120" i="10"/>
  <c r="AC120" i="10"/>
  <c r="AA120" i="10" s="1"/>
  <c r="AG120" i="10" s="1"/>
  <c r="V122" i="10"/>
  <c r="AE127" i="10"/>
  <c r="V125" i="10"/>
  <c r="AC125" i="10"/>
  <c r="AA125" i="10" s="1"/>
  <c r="AG125" i="10" s="1"/>
  <c r="R5" i="9"/>
  <c r="AC5" i="9"/>
  <c r="AA5" i="9" s="1"/>
  <c r="AJ7" i="9"/>
  <c r="T11" i="9"/>
  <c r="R10" i="9"/>
  <c r="P12" i="9"/>
  <c r="AC12" i="9"/>
  <c r="AA12" i="9" s="1"/>
  <c r="V13" i="9"/>
  <c r="AC13" i="9"/>
  <c r="AA13" i="9" s="1"/>
  <c r="AE19" i="9"/>
  <c r="AJ23" i="9"/>
  <c r="R26" i="9"/>
  <c r="AK27" i="9"/>
  <c r="AK31" i="9"/>
  <c r="R29" i="9"/>
  <c r="Z30" i="9"/>
  <c r="AB31" i="9"/>
  <c r="R32" i="9"/>
  <c r="AK35" i="9"/>
  <c r="AB35" i="9"/>
  <c r="AK59" i="9"/>
  <c r="AE67" i="9"/>
  <c r="AJ67" i="9"/>
  <c r="AE83" i="9"/>
  <c r="AJ71" i="10"/>
  <c r="AE75" i="10"/>
  <c r="Z74" i="10"/>
  <c r="L87" i="10"/>
  <c r="AJ95" i="10"/>
  <c r="X99" i="10"/>
  <c r="AE99" i="10"/>
  <c r="Z98" i="10"/>
  <c r="V106" i="10"/>
  <c r="AC106" i="10"/>
  <c r="AA106" i="10" s="1"/>
  <c r="AG106" i="10" s="1"/>
  <c r="V120" i="10"/>
  <c r="AE123" i="10"/>
  <c r="Z122" i="10"/>
  <c r="AB7" i="9"/>
  <c r="V10" i="9"/>
  <c r="AC10" i="9"/>
  <c r="AA10" i="9" s="1"/>
  <c r="AE15" i="9"/>
  <c r="V26" i="9"/>
  <c r="AC26" i="9"/>
  <c r="AA26" i="9" s="1"/>
  <c r="V29" i="9"/>
  <c r="AC29" i="9"/>
  <c r="AA29" i="9" s="1"/>
  <c r="AD31" i="9"/>
  <c r="V32" i="9"/>
  <c r="AC32" i="9"/>
  <c r="AA32" i="9" s="1"/>
  <c r="AC40" i="9"/>
  <c r="AA40" i="9" s="1"/>
  <c r="T41" i="9"/>
  <c r="V41" i="9"/>
  <c r="V43" i="9" s="1"/>
  <c r="T44" i="9"/>
  <c r="V44" i="9"/>
  <c r="AC44" i="9"/>
  <c r="P44" i="9"/>
  <c r="T54" i="9"/>
  <c r="V54" i="9"/>
  <c r="AC54" i="9"/>
  <c r="AA54" i="9" s="1"/>
  <c r="AG54" i="9" s="1"/>
  <c r="P54" i="9"/>
  <c r="AC66" i="9"/>
  <c r="AA66" i="9" s="1"/>
  <c r="AG66" i="9" s="1"/>
  <c r="R66" i="9"/>
  <c r="N66" i="9"/>
  <c r="T74" i="9"/>
  <c r="R74" i="9"/>
  <c r="Z74" i="9"/>
  <c r="P74" i="9"/>
  <c r="X81" i="9"/>
  <c r="V81" i="9"/>
  <c r="V46" i="10"/>
  <c r="AC46" i="10"/>
  <c r="AA46" i="10" s="1"/>
  <c r="AG46" i="10" s="1"/>
  <c r="V49" i="10"/>
  <c r="AC49" i="10"/>
  <c r="AA49" i="10" s="1"/>
  <c r="AG49" i="10" s="1"/>
  <c r="K59" i="10"/>
  <c r="V64" i="10"/>
  <c r="AC64" i="10"/>
  <c r="AA64" i="10" s="1"/>
  <c r="AG64" i="10" s="1"/>
  <c r="V69" i="10"/>
  <c r="AB71" i="10"/>
  <c r="N74" i="10"/>
  <c r="Z77" i="10"/>
  <c r="AE83" i="10"/>
  <c r="Z82" i="10"/>
  <c r="V85" i="10"/>
  <c r="AB87" i="10"/>
  <c r="AK95" i="10"/>
  <c r="AB95" i="10"/>
  <c r="N98" i="10"/>
  <c r="X103" i="10"/>
  <c r="L107" i="10"/>
  <c r="Z104" i="10"/>
  <c r="N106" i="10"/>
  <c r="X106" i="10"/>
  <c r="Z109" i="10"/>
  <c r="AE115" i="10"/>
  <c r="Z114" i="10"/>
  <c r="P116" i="10"/>
  <c r="AE119" i="10"/>
  <c r="Z117" i="10"/>
  <c r="N120" i="10"/>
  <c r="Z120" i="10"/>
  <c r="N122" i="10"/>
  <c r="AE7" i="9"/>
  <c r="Z5" i="9"/>
  <c r="AD7" i="9"/>
  <c r="N10" i="9"/>
  <c r="X10" i="9"/>
  <c r="K15" i="9"/>
  <c r="K19" i="9"/>
  <c r="AJ19" i="9"/>
  <c r="AK23" i="9"/>
  <c r="AD23" i="9"/>
  <c r="AE27" i="9"/>
  <c r="N26" i="9"/>
  <c r="X26" i="9"/>
  <c r="N29" i="9"/>
  <c r="X29" i="9"/>
  <c r="P30" i="9"/>
  <c r="K31" i="9"/>
  <c r="N32" i="9"/>
  <c r="X32" i="9"/>
  <c r="AE35" i="9"/>
  <c r="P33" i="9"/>
  <c r="K35" i="9"/>
  <c r="AK39" i="9"/>
  <c r="N40" i="9"/>
  <c r="N41" i="9"/>
  <c r="AC41" i="9"/>
  <c r="AA41" i="9" s="1"/>
  <c r="T42" i="9"/>
  <c r="Z42" i="9"/>
  <c r="P42" i="9"/>
  <c r="X42" i="9"/>
  <c r="N42" i="9"/>
  <c r="AC42" i="9"/>
  <c r="AA42" i="9" s="1"/>
  <c r="N44" i="9"/>
  <c r="T48" i="9"/>
  <c r="R48" i="9"/>
  <c r="Z48" i="9"/>
  <c r="P48" i="9"/>
  <c r="N54" i="9"/>
  <c r="T64" i="9"/>
  <c r="R64" i="9"/>
  <c r="R67" i="9" s="1"/>
  <c r="L67" i="9"/>
  <c r="Z64" i="9"/>
  <c r="P64" i="9"/>
  <c r="Z66" i="9"/>
  <c r="Z67" i="9" s="1"/>
  <c r="AF67" i="9" s="1"/>
  <c r="N74" i="9"/>
  <c r="N75" i="9" s="1"/>
  <c r="M75" i="9" s="1"/>
  <c r="AC74" i="9"/>
  <c r="AA74" i="9" s="1"/>
  <c r="AG74" i="9" s="1"/>
  <c r="N81" i="9"/>
  <c r="AC96" i="9"/>
  <c r="AA96" i="9" s="1"/>
  <c r="AG96" i="9" s="1"/>
  <c r="N96" i="9"/>
  <c r="V96" i="9"/>
  <c r="T96" i="9"/>
  <c r="T99" i="9" s="1"/>
  <c r="AK43" i="9"/>
  <c r="AE43" i="9"/>
  <c r="V45" i="9"/>
  <c r="AC45" i="9"/>
  <c r="AA45" i="9" s="1"/>
  <c r="V58" i="9"/>
  <c r="AC58" i="9"/>
  <c r="AA58" i="9" s="1"/>
  <c r="AG58" i="9" s="1"/>
  <c r="V61" i="9"/>
  <c r="AC61" i="9"/>
  <c r="AA61" i="9" s="1"/>
  <c r="AG61" i="9" s="1"/>
  <c r="AB63" i="9"/>
  <c r="AC72" i="9"/>
  <c r="X73" i="9"/>
  <c r="AJ75" i="9"/>
  <c r="V85" i="9"/>
  <c r="AC85" i="9"/>
  <c r="AA85" i="9" s="1"/>
  <c r="AG85" i="9" s="1"/>
  <c r="AB87" i="9"/>
  <c r="R88" i="9"/>
  <c r="AK91" i="9"/>
  <c r="Z89" i="9"/>
  <c r="Z91" i="9" s="1"/>
  <c r="AF91" i="9" s="1"/>
  <c r="L91" i="9"/>
  <c r="P92" i="9"/>
  <c r="X94" i="9"/>
  <c r="N97" i="9"/>
  <c r="R98" i="9"/>
  <c r="X100" i="9"/>
  <c r="P101" i="9"/>
  <c r="Z101" i="9"/>
  <c r="K103" i="9"/>
  <c r="AJ103" i="9"/>
  <c r="N104" i="9"/>
  <c r="X104" i="9"/>
  <c r="AE107" i="9"/>
  <c r="AB107" i="9"/>
  <c r="N108" i="9"/>
  <c r="N109" i="9"/>
  <c r="N110" i="9"/>
  <c r="X110" i="9"/>
  <c r="AE111" i="9"/>
  <c r="N113" i="9"/>
  <c r="X113" i="9"/>
  <c r="P114" i="9"/>
  <c r="V116" i="9"/>
  <c r="AC116" i="9"/>
  <c r="AA116" i="9" s="1"/>
  <c r="AG116" i="9" s="1"/>
  <c r="T118" i="9"/>
  <c r="T119" i="9" s="1"/>
  <c r="L119" i="9"/>
  <c r="AJ119" i="9"/>
  <c r="P120" i="9"/>
  <c r="X122" i="9"/>
  <c r="P125" i="9"/>
  <c r="AC125" i="9"/>
  <c r="V126" i="9"/>
  <c r="AC126" i="9"/>
  <c r="K127" i="9"/>
  <c r="K7" i="8"/>
  <c r="AJ19" i="8"/>
  <c r="R25" i="8"/>
  <c r="R28" i="8"/>
  <c r="N41" i="8"/>
  <c r="V44" i="8"/>
  <c r="AC44" i="8"/>
  <c r="AA44" i="8" s="1"/>
  <c r="AG44" i="8" s="1"/>
  <c r="Z45" i="8"/>
  <c r="R46" i="8"/>
  <c r="AC46" i="8"/>
  <c r="AA46" i="8" s="1"/>
  <c r="AG46" i="8" s="1"/>
  <c r="K47" i="8"/>
  <c r="N52" i="8"/>
  <c r="N55" i="8" s="1"/>
  <c r="T62" i="8"/>
  <c r="T63" i="8" s="1"/>
  <c r="T70" i="8"/>
  <c r="R70" i="8"/>
  <c r="X70" i="8"/>
  <c r="N70" i="8"/>
  <c r="T75" i="8"/>
  <c r="AK83" i="8"/>
  <c r="AE47" i="9"/>
  <c r="AK51" i="9"/>
  <c r="AE59" i="9"/>
  <c r="AB75" i="9"/>
  <c r="AE79" i="9"/>
  <c r="AK79" i="9"/>
  <c r="AK83" i="9"/>
  <c r="N85" i="9"/>
  <c r="X85" i="9"/>
  <c r="P86" i="9"/>
  <c r="K87" i="9"/>
  <c r="AD87" i="9"/>
  <c r="V88" i="9"/>
  <c r="AC88" i="9"/>
  <c r="AA88" i="9" s="1"/>
  <c r="AG88" i="9" s="1"/>
  <c r="X92" i="9"/>
  <c r="P97" i="9"/>
  <c r="AC97" i="9"/>
  <c r="AA97" i="9" s="1"/>
  <c r="AG97" i="9" s="1"/>
  <c r="V98" i="9"/>
  <c r="AC98" i="9"/>
  <c r="AA98" i="9" s="1"/>
  <c r="AG98" i="9" s="1"/>
  <c r="AK103" i="9"/>
  <c r="R101" i="9"/>
  <c r="AB103" i="9"/>
  <c r="P104" i="9"/>
  <c r="Z104" i="9"/>
  <c r="AD107" i="9"/>
  <c r="R108" i="9"/>
  <c r="P109" i="9"/>
  <c r="P110" i="9"/>
  <c r="Z110" i="9"/>
  <c r="P113" i="9"/>
  <c r="Z113" i="9"/>
  <c r="R114" i="9"/>
  <c r="AB119" i="9"/>
  <c r="R120" i="9"/>
  <c r="L123" i="9"/>
  <c r="AK127" i="9"/>
  <c r="T125" i="9"/>
  <c r="T127" i="9" s="1"/>
  <c r="X126" i="9"/>
  <c r="AE127" i="9"/>
  <c r="X8" i="8"/>
  <c r="Z25" i="8"/>
  <c r="AB27" i="8"/>
  <c r="Z28" i="8"/>
  <c r="AC33" i="8"/>
  <c r="AA33" i="8" s="1"/>
  <c r="AG33" i="8" s="1"/>
  <c r="X41" i="8"/>
  <c r="N44" i="8"/>
  <c r="X44" i="8"/>
  <c r="T46" i="8"/>
  <c r="T47" i="8" s="1"/>
  <c r="L47" i="8"/>
  <c r="AJ47" i="8"/>
  <c r="R52" i="8"/>
  <c r="T54" i="8"/>
  <c r="Z54" i="8"/>
  <c r="P54" i="8"/>
  <c r="X54" i="8"/>
  <c r="AE59" i="8"/>
  <c r="K67" i="8"/>
  <c r="AD67" i="8"/>
  <c r="AJ67" i="8"/>
  <c r="AC68" i="8"/>
  <c r="P70" i="8"/>
  <c r="AC70" i="8"/>
  <c r="AA70" i="8" s="1"/>
  <c r="AG70" i="8" s="1"/>
  <c r="V101" i="9"/>
  <c r="AC101" i="9"/>
  <c r="AA101" i="9" s="1"/>
  <c r="AG101" i="9" s="1"/>
  <c r="AC127" i="9"/>
  <c r="X125" i="9"/>
  <c r="Z47" i="8"/>
  <c r="AF47" i="8" s="1"/>
  <c r="Z46" i="8"/>
  <c r="X97" i="9"/>
  <c r="N101" i="9"/>
  <c r="X101" i="9"/>
  <c r="V104" i="9"/>
  <c r="AC104" i="9"/>
  <c r="AA104" i="9" s="1"/>
  <c r="AG104" i="9" s="1"/>
  <c r="K107" i="9"/>
  <c r="AC111" i="9"/>
  <c r="V110" i="9"/>
  <c r="AC110" i="9"/>
  <c r="AA110" i="9" s="1"/>
  <c r="AG110" i="9" s="1"/>
  <c r="V113" i="9"/>
  <c r="AC113" i="9"/>
  <c r="AA113" i="9" s="1"/>
  <c r="AG113" i="9" s="1"/>
  <c r="AK119" i="9"/>
  <c r="K119" i="9"/>
  <c r="P25" i="8"/>
  <c r="P28" i="8"/>
  <c r="R47" i="8"/>
  <c r="Z52" i="8"/>
  <c r="AK55" i="8"/>
  <c r="T68" i="8"/>
  <c r="V57" i="8"/>
  <c r="AC57" i="8"/>
  <c r="AA57" i="8" s="1"/>
  <c r="AG57" i="8" s="1"/>
  <c r="V60" i="8"/>
  <c r="AC60" i="8"/>
  <c r="AA60" i="8" s="1"/>
  <c r="AG60" i="8" s="1"/>
  <c r="AE63" i="8"/>
  <c r="AB63" i="8"/>
  <c r="R64" i="8"/>
  <c r="AE67" i="8"/>
  <c r="P66" i="8"/>
  <c r="AC66" i="8"/>
  <c r="AA66" i="8" s="1"/>
  <c r="AG66" i="8" s="1"/>
  <c r="L67" i="8"/>
  <c r="AE71" i="8"/>
  <c r="P73" i="8"/>
  <c r="Z73" i="8"/>
  <c r="R78" i="8"/>
  <c r="P80" i="8"/>
  <c r="AC80" i="8"/>
  <c r="AA80" i="8" s="1"/>
  <c r="AG80" i="8" s="1"/>
  <c r="V81" i="8"/>
  <c r="AC81" i="8"/>
  <c r="AA81" i="8" s="1"/>
  <c r="AG81" i="8" s="1"/>
  <c r="V84" i="8"/>
  <c r="AC84" i="8"/>
  <c r="AA84" i="8" s="1"/>
  <c r="AG84" i="8" s="1"/>
  <c r="AB87" i="8"/>
  <c r="AJ87" i="8"/>
  <c r="T88" i="8"/>
  <c r="AK95" i="8"/>
  <c r="R94" i="8"/>
  <c r="V97" i="8"/>
  <c r="AC97" i="8"/>
  <c r="AA97" i="8" s="1"/>
  <c r="AG97" i="8" s="1"/>
  <c r="AB99" i="8"/>
  <c r="P100" i="8"/>
  <c r="Z100" i="8"/>
  <c r="N105" i="8"/>
  <c r="AC105" i="8"/>
  <c r="AA105" i="8" s="1"/>
  <c r="AG105" i="8" s="1"/>
  <c r="R109" i="8"/>
  <c r="R112" i="8"/>
  <c r="AK115" i="8"/>
  <c r="K115" i="8"/>
  <c r="AJ115" i="8"/>
  <c r="P116" i="8"/>
  <c r="T117" i="8"/>
  <c r="N118" i="8"/>
  <c r="AD119" i="8"/>
  <c r="V122" i="8"/>
  <c r="AC122" i="8"/>
  <c r="AA122" i="8" s="1"/>
  <c r="AG122" i="8" s="1"/>
  <c r="K123" i="8"/>
  <c r="P124" i="8"/>
  <c r="AC124" i="8"/>
  <c r="AA124" i="8" s="1"/>
  <c r="AG124" i="8" s="1"/>
  <c r="V125" i="8"/>
  <c r="AC125" i="8"/>
  <c r="AA125" i="8" s="1"/>
  <c r="AG125" i="8" s="1"/>
  <c r="AA5" i="7"/>
  <c r="AG5" i="7" s="1"/>
  <c r="AC21" i="7"/>
  <c r="R25" i="7"/>
  <c r="R38" i="7"/>
  <c r="P60" i="7"/>
  <c r="AE75" i="7"/>
  <c r="T86" i="7"/>
  <c r="T33" i="6"/>
  <c r="R33" i="6"/>
  <c r="L67" i="6"/>
  <c r="R64" i="6"/>
  <c r="N64" i="6"/>
  <c r="N53" i="14"/>
  <c r="T53" i="14"/>
  <c r="T112" i="14"/>
  <c r="R112" i="14"/>
  <c r="T21" i="3"/>
  <c r="AC21" i="3"/>
  <c r="T60" i="3"/>
  <c r="R60" i="3"/>
  <c r="P60" i="3"/>
  <c r="Z60" i="3"/>
  <c r="Z64" i="3"/>
  <c r="T64" i="3"/>
  <c r="P64" i="3"/>
  <c r="T81" i="3"/>
  <c r="R81" i="3"/>
  <c r="P81" i="3"/>
  <c r="AE75" i="8"/>
  <c r="V78" i="8"/>
  <c r="AC78" i="8"/>
  <c r="AA78" i="8" s="1"/>
  <c r="AG78" i="8" s="1"/>
  <c r="V94" i="8"/>
  <c r="V95" i="8" s="1"/>
  <c r="AC94" i="8"/>
  <c r="AA94" i="8" s="1"/>
  <c r="AG94" i="8" s="1"/>
  <c r="T105" i="8"/>
  <c r="V109" i="8"/>
  <c r="AC109" i="8"/>
  <c r="AA109" i="8" s="1"/>
  <c r="AG109" i="8" s="1"/>
  <c r="V112" i="8"/>
  <c r="AC112" i="8"/>
  <c r="AA112" i="8" s="1"/>
  <c r="AG112" i="8" s="1"/>
  <c r="AB115" i="8"/>
  <c r="R116" i="8"/>
  <c r="Z117" i="8"/>
  <c r="P118" i="8"/>
  <c r="AC118" i="8"/>
  <c r="AA118" i="8" s="1"/>
  <c r="AG118" i="8" s="1"/>
  <c r="L119" i="8"/>
  <c r="AE123" i="8"/>
  <c r="AE127" i="8"/>
  <c r="V25" i="7"/>
  <c r="Z38" i="7"/>
  <c r="X60" i="7"/>
  <c r="P60" i="6"/>
  <c r="X60" i="6"/>
  <c r="V78" i="6"/>
  <c r="R78" i="6"/>
  <c r="Z45" i="14"/>
  <c r="T45" i="14"/>
  <c r="T85" i="14"/>
  <c r="R85" i="14"/>
  <c r="P110" i="14"/>
  <c r="R110" i="14"/>
  <c r="T109" i="3"/>
  <c r="X109" i="3"/>
  <c r="AA30" i="13"/>
  <c r="AG30" i="13" s="1"/>
  <c r="AI63" i="8"/>
  <c r="V73" i="8"/>
  <c r="AC73" i="8"/>
  <c r="AA73" i="8" s="1"/>
  <c r="AG73" i="8" s="1"/>
  <c r="N78" i="8"/>
  <c r="X78" i="8"/>
  <c r="AK87" i="8"/>
  <c r="AK91" i="8"/>
  <c r="AE95" i="8"/>
  <c r="N94" i="8"/>
  <c r="X94" i="8"/>
  <c r="V100" i="8"/>
  <c r="AC100" i="8"/>
  <c r="AA100" i="8" s="1"/>
  <c r="AG100" i="8" s="1"/>
  <c r="N109" i="8"/>
  <c r="X109" i="8"/>
  <c r="K111" i="8"/>
  <c r="AJ111" i="8"/>
  <c r="N112" i="8"/>
  <c r="X112" i="8"/>
  <c r="T116" i="8"/>
  <c r="T118" i="8"/>
  <c r="X124" i="8"/>
  <c r="T16" i="7"/>
  <c r="R57" i="7"/>
  <c r="AA66" i="7"/>
  <c r="AG66" i="7" s="1"/>
  <c r="P70" i="7"/>
  <c r="Z81" i="7"/>
  <c r="T88" i="7"/>
  <c r="X58" i="6"/>
  <c r="V58" i="6"/>
  <c r="K71" i="6"/>
  <c r="AJ71" i="6"/>
  <c r="AD43" i="5"/>
  <c r="AB43" i="5"/>
  <c r="T41" i="14"/>
  <c r="X41" i="14"/>
  <c r="V124" i="14"/>
  <c r="N124" i="14"/>
  <c r="X124" i="14"/>
  <c r="T73" i="3"/>
  <c r="R73" i="3"/>
  <c r="T25" i="13"/>
  <c r="R25" i="13"/>
  <c r="P25" i="13"/>
  <c r="AE107" i="8"/>
  <c r="P116" i="7"/>
  <c r="T116" i="7"/>
  <c r="R116" i="7"/>
  <c r="T37" i="6"/>
  <c r="R37" i="6"/>
  <c r="T25" i="14"/>
  <c r="R25" i="14"/>
  <c r="P25" i="14"/>
  <c r="Z25" i="14"/>
  <c r="N74" i="14"/>
  <c r="V74" i="14"/>
  <c r="R74" i="14"/>
  <c r="V97" i="14"/>
  <c r="N97" i="14"/>
  <c r="T41" i="3"/>
  <c r="P41" i="3"/>
  <c r="N41" i="3"/>
  <c r="R41" i="3"/>
  <c r="K31" i="13"/>
  <c r="AJ31" i="13"/>
  <c r="AJ103" i="7"/>
  <c r="V105" i="7"/>
  <c r="P22" i="6"/>
  <c r="X120" i="6"/>
  <c r="P9" i="5"/>
  <c r="V62" i="5"/>
  <c r="AE15" i="14"/>
  <c r="AK47" i="14"/>
  <c r="AK83" i="14"/>
  <c r="L87" i="14"/>
  <c r="Z28" i="3"/>
  <c r="AA62" i="3"/>
  <c r="AG62" i="3" s="1"/>
  <c r="AA40" i="13"/>
  <c r="AG40" i="13" s="1"/>
  <c r="Z104" i="13"/>
  <c r="Z116" i="13"/>
  <c r="AC120" i="13"/>
  <c r="X121" i="13"/>
  <c r="AE127" i="13"/>
  <c r="X6" i="1"/>
  <c r="X18" i="1"/>
  <c r="P24" i="1"/>
  <c r="AK119" i="13"/>
  <c r="N126" i="1"/>
  <c r="AA45" i="5"/>
  <c r="AG45" i="5" s="1"/>
  <c r="AA126" i="5"/>
  <c r="AG126" i="5" s="1"/>
  <c r="Z22" i="14"/>
  <c r="AE27" i="14"/>
  <c r="P66" i="14"/>
  <c r="T105" i="14"/>
  <c r="Z122" i="14"/>
  <c r="V125" i="14"/>
  <c r="AC125" i="14"/>
  <c r="AA5" i="3"/>
  <c r="AG5" i="3" s="1"/>
  <c r="AA8" i="3"/>
  <c r="AG8" i="3" s="1"/>
  <c r="AJ19" i="3"/>
  <c r="P28" i="3"/>
  <c r="T62" i="3"/>
  <c r="T116" i="3"/>
  <c r="X44" i="13"/>
  <c r="T52" i="13"/>
  <c r="AC53" i="13"/>
  <c r="AA53" i="13" s="1"/>
  <c r="AG53" i="13" s="1"/>
  <c r="T57" i="13"/>
  <c r="R62" i="13"/>
  <c r="X68" i="13"/>
  <c r="AK71" i="13"/>
  <c r="X98" i="13"/>
  <c r="T100" i="13"/>
  <c r="AE115" i="13"/>
  <c r="R116" i="13"/>
  <c r="AC117" i="13"/>
  <c r="X118" i="13"/>
  <c r="T120" i="13"/>
  <c r="P121" i="13"/>
  <c r="AC121" i="13"/>
  <c r="Z122" i="13"/>
  <c r="V124" i="13"/>
  <c r="AC124" i="13"/>
  <c r="Z125" i="13"/>
  <c r="Z127" i="13" s="1"/>
  <c r="AF127" i="13" s="1"/>
  <c r="K127" i="13"/>
  <c r="AJ127" i="13"/>
  <c r="AE7" i="1"/>
  <c r="N18" i="1"/>
  <c r="Z24" i="1"/>
  <c r="T44" i="1"/>
  <c r="T61" i="1"/>
  <c r="R66" i="1"/>
  <c r="R69" i="1"/>
  <c r="X76" i="1"/>
  <c r="R88" i="1"/>
  <c r="P106" i="1"/>
  <c r="P62" i="5"/>
  <c r="Z70" i="5"/>
  <c r="V121" i="5"/>
  <c r="X66" i="14"/>
  <c r="T86" i="14"/>
  <c r="AA108" i="14"/>
  <c r="AG108" i="14" s="1"/>
  <c r="R28" i="3"/>
  <c r="AK123" i="13"/>
  <c r="AE123" i="13"/>
  <c r="AB127" i="13"/>
  <c r="R18" i="1"/>
  <c r="AA30" i="1"/>
  <c r="AG30" i="1" s="1"/>
  <c r="T40" i="1"/>
  <c r="AD51" i="1"/>
  <c r="Z88" i="1"/>
  <c r="R106" i="1"/>
  <c r="R125" i="1"/>
  <c r="P42" i="8"/>
  <c r="T42" i="8"/>
  <c r="AE43" i="8"/>
  <c r="Z42" i="8"/>
  <c r="L43" i="8"/>
  <c r="R41" i="8"/>
  <c r="AK43" i="8"/>
  <c r="V41" i="8"/>
  <c r="AC41" i="8"/>
  <c r="AA41" i="8" s="1"/>
  <c r="AG41" i="8" s="1"/>
  <c r="P41" i="8"/>
  <c r="Z41" i="8"/>
  <c r="AB43" i="8"/>
  <c r="AD43" i="8"/>
  <c r="AC40" i="8"/>
  <c r="AA40" i="8" s="1"/>
  <c r="AG40" i="8" s="1"/>
  <c r="T40" i="8"/>
  <c r="R38" i="8"/>
  <c r="N38" i="8"/>
  <c r="X38" i="8"/>
  <c r="P38" i="8"/>
  <c r="Z38" i="8"/>
  <c r="V38" i="8"/>
  <c r="AC38" i="8"/>
  <c r="AA38" i="8" s="1"/>
  <c r="AG38" i="8" s="1"/>
  <c r="AK39" i="8"/>
  <c r="AE39" i="8"/>
  <c r="AC34" i="8"/>
  <c r="AA34" i="8" s="1"/>
  <c r="AG34" i="8" s="1"/>
  <c r="T35" i="8"/>
  <c r="AE35" i="8"/>
  <c r="AD35" i="8"/>
  <c r="AJ35" i="8"/>
  <c r="AK31" i="8"/>
  <c r="AE31" i="8"/>
  <c r="K31" i="8"/>
  <c r="AJ31" i="8"/>
  <c r="AB31" i="8"/>
  <c r="V28" i="8"/>
  <c r="AC28" i="8"/>
  <c r="AA28" i="8" s="1"/>
  <c r="AG28" i="8" s="1"/>
  <c r="N28" i="8"/>
  <c r="X28" i="8"/>
  <c r="AK27" i="8"/>
  <c r="AE27" i="8"/>
  <c r="V25" i="8"/>
  <c r="AC25" i="8"/>
  <c r="AA25" i="8" s="1"/>
  <c r="AG25" i="8" s="1"/>
  <c r="N25" i="8"/>
  <c r="X25" i="8"/>
  <c r="K27" i="8"/>
  <c r="AC24" i="8"/>
  <c r="AA24" i="8" s="1"/>
  <c r="AG24" i="8" s="1"/>
  <c r="P24" i="8"/>
  <c r="R22" i="8"/>
  <c r="AC22" i="8"/>
  <c r="AA22" i="8" s="1"/>
  <c r="AG22" i="8" s="1"/>
  <c r="P22" i="8"/>
  <c r="Z22" i="8"/>
  <c r="V22" i="8"/>
  <c r="N22" i="8"/>
  <c r="X22" i="8"/>
  <c r="AA21" i="8"/>
  <c r="AG21" i="8" s="1"/>
  <c r="T21" i="8"/>
  <c r="AC23" i="8"/>
  <c r="AE23" i="8"/>
  <c r="T20" i="8"/>
  <c r="AA20" i="8"/>
  <c r="AG20" i="8" s="1"/>
  <c r="AA18" i="8"/>
  <c r="AG18" i="8" s="1"/>
  <c r="T18" i="8"/>
  <c r="P18" i="8"/>
  <c r="AA17" i="8"/>
  <c r="AG17" i="8" s="1"/>
  <c r="R17" i="8"/>
  <c r="T17" i="8"/>
  <c r="T19" i="8" s="1"/>
  <c r="AE19" i="8"/>
  <c r="AD19" i="8"/>
  <c r="AK19" i="8"/>
  <c r="R16" i="8"/>
  <c r="AC14" i="8"/>
  <c r="AA14" i="8" s="1"/>
  <c r="AG14" i="8" s="1"/>
  <c r="N13" i="8"/>
  <c r="AE15" i="8"/>
  <c r="K15" i="8"/>
  <c r="AJ15" i="8"/>
  <c r="AB15" i="8"/>
  <c r="V10" i="8"/>
  <c r="AC10" i="8"/>
  <c r="AA10" i="8" s="1"/>
  <c r="AG10" i="8" s="1"/>
  <c r="N10" i="8"/>
  <c r="R9" i="6"/>
  <c r="R12" i="6"/>
  <c r="T81" i="6"/>
  <c r="P90" i="6"/>
  <c r="X101" i="6"/>
  <c r="X106" i="6"/>
  <c r="R108" i="6"/>
  <c r="T38" i="6"/>
  <c r="N56" i="6"/>
  <c r="AK103" i="6"/>
  <c r="V14" i="6"/>
  <c r="V34" i="6"/>
  <c r="Z118" i="6"/>
  <c r="N4" i="6"/>
  <c r="N6" i="6"/>
  <c r="AK15" i="6"/>
  <c r="AC14" i="6"/>
  <c r="AA14" i="6" s="1"/>
  <c r="AG14" i="6" s="1"/>
  <c r="AE19" i="6"/>
  <c r="N17" i="6"/>
  <c r="R22" i="6"/>
  <c r="N30" i="6"/>
  <c r="L35" i="6"/>
  <c r="AC37" i="6"/>
  <c r="P46" i="6"/>
  <c r="AJ55" i="6"/>
  <c r="K55" i="6"/>
  <c r="P61" i="6"/>
  <c r="Z64" i="6"/>
  <c r="X92" i="6"/>
  <c r="AA116" i="6"/>
  <c r="AG116" i="6" s="1"/>
  <c r="V4" i="6"/>
  <c r="X6" i="6"/>
  <c r="V17" i="6"/>
  <c r="Z22" i="6"/>
  <c r="V30" i="6"/>
  <c r="Z61" i="6"/>
  <c r="AC4" i="6"/>
  <c r="N14" i="6"/>
  <c r="AC17" i="6"/>
  <c r="AA17" i="6" s="1"/>
  <c r="AG17" i="6" s="1"/>
  <c r="AA18" i="6"/>
  <c r="AG18" i="6" s="1"/>
  <c r="N22" i="6"/>
  <c r="R34" i="6"/>
  <c r="X38" i="6"/>
  <c r="R40" i="6"/>
  <c r="R45" i="6"/>
  <c r="R58" i="6"/>
  <c r="P64" i="6"/>
  <c r="AE87" i="6"/>
  <c r="T88" i="6"/>
  <c r="T94" i="6"/>
  <c r="T108" i="6"/>
  <c r="AA110" i="6"/>
  <c r="AG110" i="6" s="1"/>
  <c r="T118" i="6"/>
  <c r="AB11" i="8"/>
  <c r="AJ11" i="8"/>
  <c r="AE11" i="8"/>
  <c r="AA8" i="8"/>
  <c r="AG8" i="8" s="1"/>
  <c r="AK11" i="8"/>
  <c r="P8" i="8"/>
  <c r="Z8" i="8"/>
  <c r="R8" i="8"/>
  <c r="AJ7" i="8"/>
  <c r="AA5" i="8"/>
  <c r="AG5" i="8" s="1"/>
  <c r="AK7" i="8"/>
  <c r="P5" i="8"/>
  <c r="R5" i="8"/>
  <c r="Z5" i="8"/>
  <c r="X5" i="8"/>
  <c r="AE7" i="8"/>
  <c r="R4" i="8"/>
  <c r="AB7" i="8"/>
  <c r="P4" i="8"/>
  <c r="Z4" i="8"/>
  <c r="V4" i="8"/>
  <c r="AC4" i="8"/>
  <c r="N4" i="8"/>
  <c r="X4" i="8"/>
  <c r="P126" i="7"/>
  <c r="X126" i="7"/>
  <c r="R125" i="7"/>
  <c r="X125" i="7"/>
  <c r="AK127" i="7"/>
  <c r="V125" i="7"/>
  <c r="AC125" i="7"/>
  <c r="AA125" i="7" s="1"/>
  <c r="AG125" i="7" s="1"/>
  <c r="AJ127" i="7"/>
  <c r="K127" i="7"/>
  <c r="AB127" i="7"/>
  <c r="T124" i="7"/>
  <c r="X124" i="7"/>
  <c r="L127" i="7"/>
  <c r="N124" i="7"/>
  <c r="P124" i="7"/>
  <c r="AE127" i="7"/>
  <c r="AD123" i="7"/>
  <c r="V122" i="7"/>
  <c r="AC122" i="7"/>
  <c r="AA122" i="7" s="1"/>
  <c r="AG122" i="7" s="1"/>
  <c r="N122" i="7"/>
  <c r="X122" i="7"/>
  <c r="P122" i="7"/>
  <c r="Z122" i="7"/>
  <c r="T121" i="7"/>
  <c r="AE123" i="7"/>
  <c r="T120" i="7"/>
  <c r="AC118" i="7"/>
  <c r="AA118" i="7" s="1"/>
  <c r="AG118" i="7" s="1"/>
  <c r="P118" i="7"/>
  <c r="T118" i="7"/>
  <c r="T119" i="7" s="1"/>
  <c r="S119" i="7" s="1"/>
  <c r="L119" i="7"/>
  <c r="X118" i="7"/>
  <c r="N117" i="7"/>
  <c r="AC117" i="7"/>
  <c r="AA117" i="7" s="1"/>
  <c r="AG117" i="7" s="1"/>
  <c r="R117" i="7"/>
  <c r="Z117" i="7"/>
  <c r="AJ119" i="7"/>
  <c r="AB119" i="7"/>
  <c r="Z116" i="7"/>
  <c r="AE119" i="7"/>
  <c r="AE115" i="7"/>
  <c r="AK115" i="7"/>
  <c r="AB115" i="7"/>
  <c r="K115" i="7"/>
  <c r="AJ115" i="7"/>
  <c r="N112" i="7"/>
  <c r="X112" i="7"/>
  <c r="V112" i="7"/>
  <c r="AC112" i="7"/>
  <c r="P112" i="7"/>
  <c r="Z112" i="7"/>
  <c r="R112" i="7"/>
  <c r="V109" i="7"/>
  <c r="AC109" i="7"/>
  <c r="AA109" i="7" s="1"/>
  <c r="AG109" i="7" s="1"/>
  <c r="N109" i="7"/>
  <c r="X109" i="7"/>
  <c r="P109" i="7"/>
  <c r="Z109" i="7"/>
  <c r="R109" i="7"/>
  <c r="AJ111" i="7"/>
  <c r="K111" i="7"/>
  <c r="AE111" i="7"/>
  <c r="V108" i="7"/>
  <c r="N105" i="7"/>
  <c r="AC105" i="7"/>
  <c r="AA105" i="7" s="1"/>
  <c r="AG105" i="7" s="1"/>
  <c r="AK107" i="7"/>
  <c r="AE107" i="7"/>
  <c r="Z104" i="7"/>
  <c r="V102" i="7"/>
  <c r="K103" i="7"/>
  <c r="AE103" i="7"/>
  <c r="AK103" i="7"/>
  <c r="R100" i="7"/>
  <c r="AB103" i="7"/>
  <c r="Z100" i="7"/>
  <c r="N100" i="7"/>
  <c r="P100" i="7"/>
  <c r="X100" i="7"/>
  <c r="V100" i="7"/>
  <c r="AC100" i="7"/>
  <c r="AA100" i="7" s="1"/>
  <c r="AG100" i="7" s="1"/>
  <c r="K99" i="7"/>
  <c r="R97" i="7"/>
  <c r="AD99" i="7"/>
  <c r="AK99" i="7"/>
  <c r="V97" i="7"/>
  <c r="AC97" i="7"/>
  <c r="AA97" i="7" s="1"/>
  <c r="AG97" i="7" s="1"/>
  <c r="N97" i="7"/>
  <c r="X97" i="7"/>
  <c r="P97" i="7"/>
  <c r="Z97" i="7"/>
  <c r="AB99" i="7"/>
  <c r="R94" i="7"/>
  <c r="V94" i="7"/>
  <c r="AC94" i="7"/>
  <c r="AA94" i="7" s="1"/>
  <c r="AG94" i="7" s="1"/>
  <c r="N94" i="7"/>
  <c r="X94" i="7"/>
  <c r="P94" i="7"/>
  <c r="Z94" i="7"/>
  <c r="AA93" i="7"/>
  <c r="AG93" i="7" s="1"/>
  <c r="T93" i="7"/>
  <c r="V93" i="7"/>
  <c r="N93" i="7"/>
  <c r="AE95" i="7"/>
  <c r="AK95" i="7"/>
  <c r="AE91" i="7"/>
  <c r="AA89" i="7"/>
  <c r="AG89" i="7" s="1"/>
  <c r="AD91" i="7"/>
  <c r="AK91" i="7"/>
  <c r="T89" i="7"/>
  <c r="V89" i="7"/>
  <c r="R89" i="7"/>
  <c r="AJ87" i="7"/>
  <c r="K87" i="7"/>
  <c r="AB87" i="7"/>
  <c r="AE87" i="7"/>
  <c r="AK87" i="7"/>
  <c r="V84" i="7"/>
  <c r="AC84" i="7"/>
  <c r="AA84" i="7" s="1"/>
  <c r="AG84" i="7" s="1"/>
  <c r="N84" i="7"/>
  <c r="X84" i="7"/>
  <c r="P84" i="7"/>
  <c r="Z84" i="7"/>
  <c r="R84" i="7"/>
  <c r="P81" i="7"/>
  <c r="R81" i="7"/>
  <c r="AK83" i="7"/>
  <c r="V81" i="7"/>
  <c r="AC81" i="7"/>
  <c r="AA81" i="7" s="1"/>
  <c r="AG81" i="7" s="1"/>
  <c r="N81" i="7"/>
  <c r="X81" i="7"/>
  <c r="X83" i="7" s="1"/>
  <c r="AE83" i="7"/>
  <c r="N80" i="7"/>
  <c r="T80" i="7"/>
  <c r="T83" i="7" s="1"/>
  <c r="P80" i="7"/>
  <c r="AC80" i="7"/>
  <c r="AA80" i="7" s="1"/>
  <c r="AG80" i="7" s="1"/>
  <c r="AK79" i="7"/>
  <c r="V78" i="7"/>
  <c r="X78" i="7"/>
  <c r="P78" i="7"/>
  <c r="Z78" i="7"/>
  <c r="AC78" i="7"/>
  <c r="AA78" i="7" s="1"/>
  <c r="AG78" i="7" s="1"/>
  <c r="N78" i="7"/>
  <c r="R78" i="7"/>
  <c r="AD79" i="7"/>
  <c r="AC76" i="7"/>
  <c r="AA76" i="7" s="1"/>
  <c r="AG76" i="7" s="1"/>
  <c r="R76" i="7"/>
  <c r="T76" i="7"/>
  <c r="AK75" i="7"/>
  <c r="V73" i="7"/>
  <c r="AC73" i="7"/>
  <c r="AA73" i="7" s="1"/>
  <c r="AG73" i="7" s="1"/>
  <c r="N73" i="7"/>
  <c r="X73" i="7"/>
  <c r="P73" i="7"/>
  <c r="Z73" i="7"/>
  <c r="N72" i="7"/>
  <c r="AC72" i="7"/>
  <c r="AA72" i="7" s="1"/>
  <c r="AG72" i="7" s="1"/>
  <c r="T75" i="7"/>
  <c r="P72" i="7"/>
  <c r="T72" i="7"/>
  <c r="V70" i="7"/>
  <c r="AC70" i="7"/>
  <c r="AA70" i="7" s="1"/>
  <c r="AG70" i="7" s="1"/>
  <c r="N70" i="7"/>
  <c r="X70" i="7"/>
  <c r="R70" i="7"/>
  <c r="K71" i="7"/>
  <c r="T69" i="7"/>
  <c r="T71" i="7" s="1"/>
  <c r="AK71" i="7"/>
  <c r="AC69" i="7"/>
  <c r="AA69" i="7" s="1"/>
  <c r="AG69" i="7" s="1"/>
  <c r="AC68" i="7"/>
  <c r="R68" i="7"/>
  <c r="AE71" i="7"/>
  <c r="X66" i="7"/>
  <c r="T66" i="7"/>
  <c r="N66" i="7"/>
  <c r="L67" i="7"/>
  <c r="P66" i="7"/>
  <c r="AB67" i="7"/>
  <c r="AD67" i="7"/>
  <c r="N65" i="7"/>
  <c r="AC65" i="7"/>
  <c r="AA65" i="7" s="1"/>
  <c r="AG65" i="7" s="1"/>
  <c r="AE67" i="7"/>
  <c r="AK67" i="7"/>
  <c r="AJ67" i="7"/>
  <c r="Z64" i="7"/>
  <c r="T64" i="7"/>
  <c r="T67" i="7" s="1"/>
  <c r="P64" i="7"/>
  <c r="R64" i="7"/>
  <c r="T62" i="7"/>
  <c r="T63" i="7" s="1"/>
  <c r="AC62" i="7"/>
  <c r="AA62" i="7" s="1"/>
  <c r="AG62" i="7" s="1"/>
  <c r="T61" i="7"/>
  <c r="AK63" i="7"/>
  <c r="AI63" i="7"/>
  <c r="Z60" i="7"/>
  <c r="K63" i="7"/>
  <c r="AJ63" i="7"/>
  <c r="N60" i="7"/>
  <c r="AB63" i="7"/>
  <c r="AE63" i="7"/>
  <c r="R60" i="7"/>
  <c r="R63" i="7" s="1"/>
  <c r="V60" i="7"/>
  <c r="AC60" i="7"/>
  <c r="AA60" i="7" s="1"/>
  <c r="AG60" i="7" s="1"/>
  <c r="R58" i="7"/>
  <c r="AE59" i="7"/>
  <c r="P57" i="7"/>
  <c r="V57" i="7"/>
  <c r="AC57" i="7"/>
  <c r="AA57" i="7" s="1"/>
  <c r="AG57" i="7" s="1"/>
  <c r="N57" i="7"/>
  <c r="X57" i="7"/>
  <c r="AD59" i="7"/>
  <c r="P54" i="7"/>
  <c r="Z54" i="7"/>
  <c r="R54" i="7"/>
  <c r="V54" i="7"/>
  <c r="AC54" i="7"/>
  <c r="AA54" i="7" s="1"/>
  <c r="AG54" i="7" s="1"/>
  <c r="N54" i="7"/>
  <c r="X54" i="7"/>
  <c r="AK55" i="7"/>
  <c r="X53" i="7"/>
  <c r="N53" i="7"/>
  <c r="P53" i="7"/>
  <c r="AC53" i="7"/>
  <c r="T52" i="7"/>
  <c r="AA52" i="7"/>
  <c r="AG52" i="7" s="1"/>
  <c r="Z52" i="7"/>
  <c r="N52" i="7"/>
  <c r="R52" i="7"/>
  <c r="AK51" i="7"/>
  <c r="T45" i="7"/>
  <c r="AK47" i="7"/>
  <c r="Z45" i="7"/>
  <c r="P45" i="7"/>
  <c r="AC46" i="7"/>
  <c r="AA46" i="7" s="1"/>
  <c r="AG46" i="7" s="1"/>
  <c r="R46" i="7"/>
  <c r="T46" i="7"/>
  <c r="AJ47" i="7"/>
  <c r="K47" i="7"/>
  <c r="AB47" i="7"/>
  <c r="AE47" i="7"/>
  <c r="N44" i="7"/>
  <c r="X44" i="7"/>
  <c r="P44" i="7"/>
  <c r="Z44" i="7"/>
  <c r="V44" i="7"/>
  <c r="AC44" i="7"/>
  <c r="AA44" i="7" s="1"/>
  <c r="AG44" i="7" s="1"/>
  <c r="R44" i="7"/>
  <c r="L47" i="7"/>
  <c r="R42" i="7"/>
  <c r="T42" i="7"/>
  <c r="AE43" i="7"/>
  <c r="Z42" i="7"/>
  <c r="Z46" i="7"/>
  <c r="AB43" i="7"/>
  <c r="AK43" i="7"/>
  <c r="V41" i="7"/>
  <c r="N41" i="7"/>
  <c r="X41" i="7"/>
  <c r="AC41" i="7"/>
  <c r="AA41" i="7" s="1"/>
  <c r="AG41" i="7" s="1"/>
  <c r="L43" i="7"/>
  <c r="P41" i="7"/>
  <c r="Z41" i="7"/>
  <c r="T40" i="7"/>
  <c r="P38" i="7"/>
  <c r="V38" i="7"/>
  <c r="AC38" i="7"/>
  <c r="AA38" i="7" s="1"/>
  <c r="AG38" i="7" s="1"/>
  <c r="N38" i="7"/>
  <c r="X38" i="7"/>
  <c r="AE39" i="7"/>
  <c r="AK39" i="7"/>
  <c r="AC34" i="7"/>
  <c r="AA34" i="7" s="1"/>
  <c r="AG34" i="7" s="1"/>
  <c r="AD35" i="7"/>
  <c r="AJ35" i="7"/>
  <c r="AC33" i="7"/>
  <c r="AA33" i="7" s="1"/>
  <c r="AG33" i="7" s="1"/>
  <c r="T35" i="7"/>
  <c r="AK31" i="7"/>
  <c r="K31" i="7"/>
  <c r="AE31" i="7"/>
  <c r="R28" i="7"/>
  <c r="AB31" i="7"/>
  <c r="X28" i="7"/>
  <c r="N28" i="7"/>
  <c r="Z28" i="7"/>
  <c r="AJ31" i="7"/>
  <c r="V28" i="7"/>
  <c r="AC28" i="7"/>
  <c r="AA28" i="7" s="1"/>
  <c r="AG28" i="7" s="1"/>
  <c r="AK27" i="7"/>
  <c r="Z25" i="7"/>
  <c r="K27" i="7"/>
  <c r="P25" i="7"/>
  <c r="AD27" i="7"/>
  <c r="AC25" i="7"/>
  <c r="AA25" i="7" s="1"/>
  <c r="AG25" i="7" s="1"/>
  <c r="N25" i="7"/>
  <c r="X25" i="7"/>
  <c r="AB27" i="7"/>
  <c r="P24" i="7"/>
  <c r="AC24" i="7"/>
  <c r="Z22" i="7"/>
  <c r="P22" i="7"/>
  <c r="R22" i="7"/>
  <c r="V22" i="7"/>
  <c r="AC22" i="7"/>
  <c r="N22" i="7"/>
  <c r="X22" i="7"/>
  <c r="AA21" i="7"/>
  <c r="AG21" i="7" s="1"/>
  <c r="T23" i="7"/>
  <c r="AE23" i="7"/>
  <c r="AD19" i="7"/>
  <c r="AE19" i="7"/>
  <c r="AC18" i="7"/>
  <c r="AA18" i="7" s="1"/>
  <c r="AG18" i="7" s="1"/>
  <c r="P18" i="7"/>
  <c r="T17" i="7"/>
  <c r="AC17" i="7"/>
  <c r="AA17" i="7" s="1"/>
  <c r="AG17" i="7" s="1"/>
  <c r="T19" i="7"/>
  <c r="AJ19" i="7"/>
  <c r="AK19" i="7"/>
  <c r="AC14" i="7"/>
  <c r="AA14" i="7" s="1"/>
  <c r="AG14" i="7" s="1"/>
  <c r="AK15" i="7"/>
  <c r="K15" i="7"/>
  <c r="AJ15" i="7"/>
  <c r="AB15" i="7"/>
  <c r="AE15" i="7"/>
  <c r="AJ11" i="7"/>
  <c r="AK11" i="7"/>
  <c r="AE11" i="7"/>
  <c r="AA8" i="7"/>
  <c r="AG8" i="7" s="1"/>
  <c r="P8" i="7"/>
  <c r="X8" i="7"/>
  <c r="AB11" i="7"/>
  <c r="R8" i="7"/>
  <c r="Z8" i="7"/>
  <c r="AE7" i="7"/>
  <c r="T6" i="7"/>
  <c r="AJ7" i="7"/>
  <c r="K7" i="7"/>
  <c r="AK7" i="7"/>
  <c r="Z5" i="7"/>
  <c r="Z7" i="7" s="1"/>
  <c r="AF7" i="7" s="1"/>
  <c r="R5" i="7"/>
  <c r="P5" i="7"/>
  <c r="X5" i="7"/>
  <c r="P4" i="7"/>
  <c r="AB7" i="7"/>
  <c r="X4" i="7"/>
  <c r="V4" i="7"/>
  <c r="AC4" i="7"/>
  <c r="AA4" i="7" s="1"/>
  <c r="AG4" i="7" s="1"/>
  <c r="L7" i="7"/>
  <c r="T122" i="6"/>
  <c r="Z122" i="6"/>
  <c r="AK123" i="6"/>
  <c r="AE123" i="6"/>
  <c r="N122" i="6"/>
  <c r="AC122" i="6"/>
  <c r="AA122" i="6" s="1"/>
  <c r="AG122" i="6" s="1"/>
  <c r="P121" i="6"/>
  <c r="AB123" i="6"/>
  <c r="Z121" i="6"/>
  <c r="AJ123" i="6"/>
  <c r="T121" i="6"/>
  <c r="L123" i="6"/>
  <c r="N120" i="6"/>
  <c r="R120" i="6"/>
  <c r="R123" i="6" s="1"/>
  <c r="K123" i="6"/>
  <c r="V120" i="6"/>
  <c r="AC120" i="6"/>
  <c r="AA120" i="6" s="1"/>
  <c r="AG120" i="6" s="1"/>
  <c r="P120" i="6"/>
  <c r="Z120" i="6"/>
  <c r="P118" i="6"/>
  <c r="AK119" i="6"/>
  <c r="P117" i="6"/>
  <c r="R117" i="6"/>
  <c r="V117" i="6"/>
  <c r="AC117" i="6"/>
  <c r="AA117" i="6" s="1"/>
  <c r="AG117" i="6" s="1"/>
  <c r="N117" i="6"/>
  <c r="X117" i="6"/>
  <c r="L119" i="6"/>
  <c r="AJ119" i="6"/>
  <c r="T116" i="6"/>
  <c r="T119" i="6" s="1"/>
  <c r="AE119" i="6"/>
  <c r="X116" i="6"/>
  <c r="N116" i="6"/>
  <c r="P116" i="6"/>
  <c r="AD115" i="6"/>
  <c r="AC114" i="6"/>
  <c r="AA114" i="6" s="1"/>
  <c r="AG114" i="6" s="1"/>
  <c r="N114" i="6"/>
  <c r="P114" i="6"/>
  <c r="Z114" i="6"/>
  <c r="V114" i="6"/>
  <c r="V115" i="6" s="1"/>
  <c r="X114" i="6"/>
  <c r="R114" i="6"/>
  <c r="P113" i="6"/>
  <c r="AK115" i="6"/>
  <c r="AE115" i="6"/>
  <c r="R112" i="6"/>
  <c r="T110" i="6"/>
  <c r="X110" i="6"/>
  <c r="N110" i="6"/>
  <c r="P110" i="6"/>
  <c r="AD111" i="6"/>
  <c r="R109" i="6"/>
  <c r="AC109" i="6"/>
  <c r="AA109" i="6" s="1"/>
  <c r="AG109" i="6" s="1"/>
  <c r="T109" i="6"/>
  <c r="Z109" i="6"/>
  <c r="AE111" i="6"/>
  <c r="P108" i="6"/>
  <c r="AB111" i="6"/>
  <c r="L111" i="6"/>
  <c r="AJ111" i="6"/>
  <c r="AK111" i="6"/>
  <c r="P106" i="6"/>
  <c r="AE107" i="6"/>
  <c r="V105" i="6"/>
  <c r="N105" i="6"/>
  <c r="X105" i="6"/>
  <c r="AC105" i="6"/>
  <c r="AA105" i="6" s="1"/>
  <c r="AG105" i="6" s="1"/>
  <c r="P105" i="6"/>
  <c r="Z105" i="6"/>
  <c r="R105" i="6"/>
  <c r="T104" i="6"/>
  <c r="T107" i="6" s="1"/>
  <c r="X104" i="6"/>
  <c r="V102" i="6"/>
  <c r="AC102" i="6"/>
  <c r="AA102" i="6" s="1"/>
  <c r="AG102" i="6" s="1"/>
  <c r="N102" i="6"/>
  <c r="X102" i="6"/>
  <c r="P102" i="6"/>
  <c r="Z102" i="6"/>
  <c r="R102" i="6"/>
  <c r="N101" i="6"/>
  <c r="T101" i="6"/>
  <c r="K103" i="6"/>
  <c r="N100" i="6"/>
  <c r="AC100" i="6"/>
  <c r="AA100" i="6" s="1"/>
  <c r="AG100" i="6" s="1"/>
  <c r="T100" i="6"/>
  <c r="Z100" i="6"/>
  <c r="AE103" i="6"/>
  <c r="AK99" i="6"/>
  <c r="AC94" i="6"/>
  <c r="AA94" i="6" s="1"/>
  <c r="AG94" i="6" s="1"/>
  <c r="N94" i="6"/>
  <c r="Z94" i="6"/>
  <c r="AJ95" i="6"/>
  <c r="L95" i="6"/>
  <c r="P93" i="6"/>
  <c r="T95" i="6"/>
  <c r="Z93" i="6"/>
  <c r="N92" i="6"/>
  <c r="AB95" i="6"/>
  <c r="R92" i="6"/>
  <c r="R95" i="6" s="1"/>
  <c r="K95" i="6"/>
  <c r="AK95" i="6"/>
  <c r="AE95" i="6"/>
  <c r="P92" i="6"/>
  <c r="Z92" i="6"/>
  <c r="V92" i="6"/>
  <c r="AC92" i="6"/>
  <c r="AA92" i="6" s="1"/>
  <c r="AG92" i="6" s="1"/>
  <c r="AK91" i="6"/>
  <c r="Z90" i="6"/>
  <c r="P89" i="6"/>
  <c r="P91" i="6" s="1"/>
  <c r="Z89" i="6"/>
  <c r="R89" i="6"/>
  <c r="V89" i="6"/>
  <c r="AC89" i="6"/>
  <c r="AA89" i="6" s="1"/>
  <c r="AG89" i="6" s="1"/>
  <c r="N89" i="6"/>
  <c r="X89" i="6"/>
  <c r="L91" i="6"/>
  <c r="N88" i="6"/>
  <c r="AC88" i="6"/>
  <c r="AA88" i="6" s="1"/>
  <c r="AG88" i="6" s="1"/>
  <c r="AE91" i="6"/>
  <c r="T91" i="6"/>
  <c r="S91" i="6" s="1"/>
  <c r="N86" i="6"/>
  <c r="R86" i="6"/>
  <c r="X86" i="6"/>
  <c r="V86" i="6"/>
  <c r="AC86" i="6"/>
  <c r="AA86" i="6" s="1"/>
  <c r="AG86" i="6" s="1"/>
  <c r="P86" i="6"/>
  <c r="Z86" i="6"/>
  <c r="K87" i="6"/>
  <c r="AC82" i="6"/>
  <c r="AA82" i="6" s="1"/>
  <c r="AG82" i="6" s="1"/>
  <c r="P82" i="6"/>
  <c r="T82" i="6"/>
  <c r="T83" i="6" s="1"/>
  <c r="X82" i="6"/>
  <c r="L83" i="6"/>
  <c r="Z81" i="6"/>
  <c r="N81" i="6"/>
  <c r="R81" i="6"/>
  <c r="AE83" i="6"/>
  <c r="AJ83" i="6"/>
  <c r="AB83" i="6"/>
  <c r="AD83" i="6"/>
  <c r="AK83" i="6"/>
  <c r="P80" i="6"/>
  <c r="Z80" i="6"/>
  <c r="R80" i="6"/>
  <c r="AK79" i="6"/>
  <c r="AB79" i="6"/>
  <c r="AE79" i="6"/>
  <c r="AJ79" i="6"/>
  <c r="K79" i="6"/>
  <c r="R76" i="6"/>
  <c r="V76" i="6"/>
  <c r="AC76" i="6"/>
  <c r="AA76" i="6" s="1"/>
  <c r="AG76" i="6" s="1"/>
  <c r="N76" i="6"/>
  <c r="X76" i="6"/>
  <c r="P76" i="6"/>
  <c r="Z76" i="6"/>
  <c r="P74" i="6"/>
  <c r="R74" i="6"/>
  <c r="Z74" i="6"/>
  <c r="V74" i="6"/>
  <c r="AC74" i="6"/>
  <c r="AA74" i="6" s="1"/>
  <c r="AG74" i="6" s="1"/>
  <c r="N74" i="6"/>
  <c r="X74" i="6"/>
  <c r="X73" i="6"/>
  <c r="AC73" i="6"/>
  <c r="P73" i="6"/>
  <c r="N72" i="6"/>
  <c r="AC72" i="6"/>
  <c r="AA72" i="6" s="1"/>
  <c r="AG72" i="6" s="1"/>
  <c r="R72" i="6"/>
  <c r="V72" i="6"/>
  <c r="Z72" i="6"/>
  <c r="T71" i="6"/>
  <c r="AK71" i="6"/>
  <c r="N69" i="6"/>
  <c r="R69" i="6"/>
  <c r="AC69" i="6"/>
  <c r="AA69" i="6" s="1"/>
  <c r="AG69" i="6" s="1"/>
  <c r="V69" i="6"/>
  <c r="Z69" i="6"/>
  <c r="AB71" i="6"/>
  <c r="AC66" i="6"/>
  <c r="AA66" i="6" s="1"/>
  <c r="AG66" i="6" s="1"/>
  <c r="N66" i="6"/>
  <c r="R66" i="6"/>
  <c r="V66" i="6"/>
  <c r="Z66" i="6"/>
  <c r="K67" i="6"/>
  <c r="AE67" i="6"/>
  <c r="X64" i="6"/>
  <c r="V64" i="6"/>
  <c r="AC64" i="6"/>
  <c r="AA64" i="6" s="1"/>
  <c r="AG64" i="6" s="1"/>
  <c r="P62" i="6"/>
  <c r="AE63" i="6"/>
  <c r="R61" i="6"/>
  <c r="N61" i="6"/>
  <c r="X61" i="6"/>
  <c r="X63" i="6" s="1"/>
  <c r="V61" i="6"/>
  <c r="AC61" i="6"/>
  <c r="AA61" i="6" s="1"/>
  <c r="AG61" i="6" s="1"/>
  <c r="P63" i="6"/>
  <c r="T60" i="6"/>
  <c r="AC58" i="6"/>
  <c r="AA58" i="6" s="1"/>
  <c r="AG58" i="6" s="1"/>
  <c r="Z58" i="6"/>
  <c r="N58" i="6"/>
  <c r="K59" i="6"/>
  <c r="AK59" i="6"/>
  <c r="P57" i="6"/>
  <c r="V56" i="6"/>
  <c r="AE59" i="6"/>
  <c r="Z56" i="6"/>
  <c r="R56" i="6"/>
  <c r="AC56" i="6"/>
  <c r="AA56" i="6" s="1"/>
  <c r="AG56" i="6" s="1"/>
  <c r="T54" i="6"/>
  <c r="AE55" i="6"/>
  <c r="AB55" i="6"/>
  <c r="V53" i="6"/>
  <c r="AD55" i="6"/>
  <c r="AK55" i="6"/>
  <c r="Z53" i="6"/>
  <c r="N53" i="6"/>
  <c r="R53" i="6"/>
  <c r="AC53" i="6"/>
  <c r="AA53" i="6" s="1"/>
  <c r="AG53" i="6" s="1"/>
  <c r="T52" i="6"/>
  <c r="T55" i="6" s="1"/>
  <c r="L55" i="6"/>
  <c r="N50" i="6"/>
  <c r="AC50" i="6"/>
  <c r="AA50" i="6" s="1"/>
  <c r="AG50" i="6" s="1"/>
  <c r="R50" i="6"/>
  <c r="V50" i="6"/>
  <c r="AK51" i="6"/>
  <c r="Z50" i="6"/>
  <c r="K51" i="6"/>
  <c r="AE51" i="6"/>
  <c r="P48" i="6"/>
  <c r="Z48" i="6"/>
  <c r="R48" i="6"/>
  <c r="V48" i="6"/>
  <c r="AC48" i="6"/>
  <c r="AA48" i="6" s="1"/>
  <c r="AG48" i="6" s="1"/>
  <c r="N48" i="6"/>
  <c r="X48" i="6"/>
  <c r="L47" i="6"/>
  <c r="X46" i="6"/>
  <c r="AE47" i="6"/>
  <c r="AC45" i="6"/>
  <c r="AA45" i="6" s="1"/>
  <c r="AG45" i="6" s="1"/>
  <c r="Z45" i="6"/>
  <c r="N45" i="6"/>
  <c r="P44" i="6"/>
  <c r="X44" i="6"/>
  <c r="AK43" i="6"/>
  <c r="Z42" i="6"/>
  <c r="N42" i="6"/>
  <c r="R42" i="6"/>
  <c r="AC42" i="6"/>
  <c r="AA42" i="6" s="1"/>
  <c r="AG42" i="6" s="1"/>
  <c r="V42" i="6"/>
  <c r="T41" i="6"/>
  <c r="X41" i="6"/>
  <c r="K43" i="6"/>
  <c r="AC40" i="6"/>
  <c r="AA40" i="6" s="1"/>
  <c r="AG40" i="6" s="1"/>
  <c r="P40" i="6"/>
  <c r="AE43" i="6"/>
  <c r="V40" i="6"/>
  <c r="N40" i="6"/>
  <c r="Z40" i="6"/>
  <c r="AA37" i="6"/>
  <c r="AG37" i="6" s="1"/>
  <c r="AE39" i="6"/>
  <c r="Z37" i="6"/>
  <c r="N37" i="6"/>
  <c r="V37" i="6"/>
  <c r="AD39" i="6"/>
  <c r="P36" i="6"/>
  <c r="T36" i="6"/>
  <c r="AE35" i="6"/>
  <c r="N34" i="6"/>
  <c r="AC34" i="6"/>
  <c r="AA34" i="6" s="1"/>
  <c r="AG34" i="6" s="1"/>
  <c r="Z34" i="6"/>
  <c r="AK35" i="6"/>
  <c r="K35" i="6"/>
  <c r="Z30" i="6"/>
  <c r="R30" i="6"/>
  <c r="AC30" i="6"/>
  <c r="AA30" i="6" s="1"/>
  <c r="AG30" i="6" s="1"/>
  <c r="AK31" i="6"/>
  <c r="K31" i="6"/>
  <c r="AJ31" i="6"/>
  <c r="AB31" i="6"/>
  <c r="AE31" i="6"/>
  <c r="V28" i="6"/>
  <c r="AC28" i="6"/>
  <c r="L31" i="6"/>
  <c r="N28" i="6"/>
  <c r="X28" i="6"/>
  <c r="P28" i="6"/>
  <c r="Z28" i="6"/>
  <c r="R28" i="6"/>
  <c r="AE27" i="6"/>
  <c r="P25" i="6"/>
  <c r="AB27" i="6"/>
  <c r="R25" i="6"/>
  <c r="Z25" i="6"/>
  <c r="AJ27" i="6"/>
  <c r="AK27" i="6"/>
  <c r="V25" i="6"/>
  <c r="AC25" i="6"/>
  <c r="AA25" i="6" s="1"/>
  <c r="AG25" i="6" s="1"/>
  <c r="N25" i="6"/>
  <c r="X25" i="6"/>
  <c r="AA24" i="6"/>
  <c r="AG24" i="6" s="1"/>
  <c r="X24" i="6"/>
  <c r="P24" i="6"/>
  <c r="X22" i="6"/>
  <c r="V22" i="6"/>
  <c r="AC22" i="6"/>
  <c r="AA22" i="6" s="1"/>
  <c r="AG22" i="6" s="1"/>
  <c r="AA21" i="6"/>
  <c r="AG21" i="6" s="1"/>
  <c r="AK23" i="6"/>
  <c r="X21" i="6"/>
  <c r="P21" i="6"/>
  <c r="AE23" i="6"/>
  <c r="R20" i="6"/>
  <c r="AC20" i="6"/>
  <c r="AA20" i="6" s="1"/>
  <c r="AG20" i="6" s="1"/>
  <c r="V20" i="6"/>
  <c r="Z20" i="6"/>
  <c r="N20" i="6"/>
  <c r="K23" i="6"/>
  <c r="P18" i="6"/>
  <c r="X18" i="6"/>
  <c r="R17" i="6"/>
  <c r="Z17" i="6"/>
  <c r="AK19" i="6"/>
  <c r="X16" i="6"/>
  <c r="P16" i="6"/>
  <c r="R14" i="6"/>
  <c r="Z14" i="6"/>
  <c r="AB15" i="6"/>
  <c r="P13" i="6"/>
  <c r="P12" i="6"/>
  <c r="K15" i="6"/>
  <c r="AJ15" i="6"/>
  <c r="Z12" i="6"/>
  <c r="AE15" i="6"/>
  <c r="N12" i="6"/>
  <c r="X12" i="6"/>
  <c r="V12" i="6"/>
  <c r="AC12" i="6"/>
  <c r="AA12" i="6" s="1"/>
  <c r="AG12" i="6" s="1"/>
  <c r="L15" i="6"/>
  <c r="P10" i="6"/>
  <c r="X10" i="6"/>
  <c r="AE11" i="6"/>
  <c r="AK11" i="6"/>
  <c r="V9" i="6"/>
  <c r="AC9" i="6"/>
  <c r="N9" i="6"/>
  <c r="X9" i="6"/>
  <c r="P9" i="6"/>
  <c r="Z9" i="6"/>
  <c r="AA8" i="6"/>
  <c r="AG8" i="6" s="1"/>
  <c r="R6" i="6"/>
  <c r="V6" i="6"/>
  <c r="AC6" i="6"/>
  <c r="AA6" i="6" s="1"/>
  <c r="AG6" i="6" s="1"/>
  <c r="P6" i="6"/>
  <c r="Z6" i="6"/>
  <c r="AA5" i="6"/>
  <c r="AG5" i="6" s="1"/>
  <c r="AC7" i="6"/>
  <c r="AK7" i="6"/>
  <c r="R4" i="6"/>
  <c r="AA4" i="6"/>
  <c r="AG4" i="6" s="1"/>
  <c r="K7" i="6"/>
  <c r="F128" i="6"/>
  <c r="Z4" i="6"/>
  <c r="AE7" i="6"/>
  <c r="AA124" i="5"/>
  <c r="AG124" i="5" s="1"/>
  <c r="Z10" i="5"/>
  <c r="V125" i="5"/>
  <c r="AC125" i="5"/>
  <c r="Z126" i="5"/>
  <c r="N10" i="5"/>
  <c r="Z28" i="5"/>
  <c r="L31" i="5"/>
  <c r="R36" i="5"/>
  <c r="Z44" i="5"/>
  <c r="P52" i="5"/>
  <c r="N65" i="5"/>
  <c r="K111" i="5"/>
  <c r="N125" i="5"/>
  <c r="X125" i="5"/>
  <c r="P126" i="5"/>
  <c r="AD127" i="5"/>
  <c r="P10" i="5"/>
  <c r="AB19" i="5"/>
  <c r="N28" i="5"/>
  <c r="T36" i="5"/>
  <c r="P41" i="5"/>
  <c r="R53" i="5"/>
  <c r="Z56" i="5"/>
  <c r="R60" i="5"/>
  <c r="P65" i="5"/>
  <c r="R68" i="5"/>
  <c r="AA80" i="5"/>
  <c r="AG80" i="5" s="1"/>
  <c r="Z89" i="5"/>
  <c r="AA100" i="5"/>
  <c r="AG100" i="5" s="1"/>
  <c r="R104" i="5"/>
  <c r="V112" i="5"/>
  <c r="T124" i="5"/>
  <c r="P125" i="5"/>
  <c r="Z125" i="5"/>
  <c r="R126" i="5"/>
  <c r="N9" i="5"/>
  <c r="R10" i="5"/>
  <c r="N21" i="5"/>
  <c r="V28" i="5"/>
  <c r="T41" i="5"/>
  <c r="K43" i="5"/>
  <c r="T60" i="5"/>
  <c r="T70" i="5"/>
  <c r="T71" i="5" s="1"/>
  <c r="S71" i="5" s="1"/>
  <c r="V80" i="5"/>
  <c r="AJ91" i="5"/>
  <c r="V94" i="5"/>
  <c r="R113" i="5"/>
  <c r="R116" i="5"/>
  <c r="AE123" i="5"/>
  <c r="T121" i="5"/>
  <c r="V124" i="5"/>
  <c r="AK127" i="5"/>
  <c r="R125" i="5"/>
  <c r="X126" i="5"/>
  <c r="AA121" i="5"/>
  <c r="AG121" i="5" s="1"/>
  <c r="AH127" i="5"/>
  <c r="AI127" i="5" s="1"/>
  <c r="AE127" i="5"/>
  <c r="X122" i="5"/>
  <c r="N122" i="5"/>
  <c r="P122" i="5"/>
  <c r="AC122" i="5"/>
  <c r="AA122" i="5" s="1"/>
  <c r="AG122" i="5" s="1"/>
  <c r="V122" i="5"/>
  <c r="AK123" i="5"/>
  <c r="AE119" i="5"/>
  <c r="AC118" i="5"/>
  <c r="AA118" i="5" s="1"/>
  <c r="AG118" i="5" s="1"/>
  <c r="T117" i="5"/>
  <c r="Z117" i="5"/>
  <c r="AK119" i="5"/>
  <c r="X116" i="5"/>
  <c r="AJ119" i="5"/>
  <c r="N116" i="5"/>
  <c r="Z116" i="5"/>
  <c r="K119" i="5"/>
  <c r="P116" i="5"/>
  <c r="AB119" i="5"/>
  <c r="V116" i="5"/>
  <c r="AC116" i="5"/>
  <c r="AA116" i="5" s="1"/>
  <c r="AG116" i="5" s="1"/>
  <c r="AB115" i="5"/>
  <c r="Z114" i="5"/>
  <c r="R114" i="5"/>
  <c r="T115" i="5"/>
  <c r="AE115" i="5"/>
  <c r="AK115" i="5"/>
  <c r="V113" i="5"/>
  <c r="AC113" i="5"/>
  <c r="AA113" i="5" s="1"/>
  <c r="AG113" i="5" s="1"/>
  <c r="N113" i="5"/>
  <c r="X113" i="5"/>
  <c r="P113" i="5"/>
  <c r="Z113" i="5"/>
  <c r="AC112" i="5"/>
  <c r="AA112" i="5" s="1"/>
  <c r="AG112" i="5" s="1"/>
  <c r="P112" i="5"/>
  <c r="K115" i="5"/>
  <c r="AJ115" i="5"/>
  <c r="X112" i="5"/>
  <c r="L115" i="5"/>
  <c r="N112" i="5"/>
  <c r="P110" i="5"/>
  <c r="R110" i="5"/>
  <c r="Z110" i="5"/>
  <c r="V110" i="5"/>
  <c r="AC110" i="5"/>
  <c r="AA110" i="5" s="1"/>
  <c r="AG110" i="5" s="1"/>
  <c r="N110" i="5"/>
  <c r="X110" i="5"/>
  <c r="AC109" i="5"/>
  <c r="AA109" i="5" s="1"/>
  <c r="AG109" i="5" s="1"/>
  <c r="P109" i="5"/>
  <c r="T109" i="5"/>
  <c r="T108" i="5"/>
  <c r="T111" i="5" s="1"/>
  <c r="AC108" i="5"/>
  <c r="R108" i="5"/>
  <c r="AE107" i="5"/>
  <c r="T106" i="5"/>
  <c r="T107" i="5" s="1"/>
  <c r="R105" i="5"/>
  <c r="Z105" i="5"/>
  <c r="P105" i="5"/>
  <c r="X105" i="5"/>
  <c r="AK107" i="5"/>
  <c r="AJ107" i="5"/>
  <c r="AB107" i="5"/>
  <c r="AD107" i="5"/>
  <c r="V104" i="5"/>
  <c r="AC104" i="5"/>
  <c r="AA104" i="5" s="1"/>
  <c r="AG104" i="5" s="1"/>
  <c r="N104" i="5"/>
  <c r="X104" i="5"/>
  <c r="L107" i="5"/>
  <c r="P104" i="5"/>
  <c r="Z104" i="5"/>
  <c r="P102" i="5"/>
  <c r="R102" i="5"/>
  <c r="Z102" i="5"/>
  <c r="X102" i="5"/>
  <c r="AK103" i="5"/>
  <c r="V101" i="5"/>
  <c r="AC101" i="5"/>
  <c r="N101" i="5"/>
  <c r="X101" i="5"/>
  <c r="P101" i="5"/>
  <c r="Z101" i="5"/>
  <c r="R101" i="5"/>
  <c r="T100" i="5"/>
  <c r="T103" i="5" s="1"/>
  <c r="AD103" i="5"/>
  <c r="V100" i="5"/>
  <c r="R98" i="5"/>
  <c r="AA97" i="5"/>
  <c r="AG97" i="5" s="1"/>
  <c r="V98" i="5"/>
  <c r="AC98" i="5"/>
  <c r="AA98" i="5" s="1"/>
  <c r="AG98" i="5" s="1"/>
  <c r="N98" i="5"/>
  <c r="X98" i="5"/>
  <c r="P98" i="5"/>
  <c r="Z98" i="5"/>
  <c r="AE99" i="5"/>
  <c r="AK99" i="5"/>
  <c r="R96" i="5"/>
  <c r="T96" i="5"/>
  <c r="AK95" i="5"/>
  <c r="T94" i="5"/>
  <c r="AB95" i="5"/>
  <c r="R93" i="5"/>
  <c r="T93" i="5"/>
  <c r="K95" i="5"/>
  <c r="AJ95" i="5"/>
  <c r="V92" i="5"/>
  <c r="AC92" i="5"/>
  <c r="AA92" i="5" s="1"/>
  <c r="AG92" i="5" s="1"/>
  <c r="N92" i="5"/>
  <c r="X92" i="5"/>
  <c r="P92" i="5"/>
  <c r="Z92" i="5"/>
  <c r="R92" i="5"/>
  <c r="L95" i="5"/>
  <c r="AA90" i="5"/>
  <c r="AG90" i="5" s="1"/>
  <c r="AE91" i="5"/>
  <c r="R89" i="5"/>
  <c r="AK91" i="5"/>
  <c r="P88" i="5"/>
  <c r="R88" i="5"/>
  <c r="AB91" i="5"/>
  <c r="X88" i="5"/>
  <c r="Z88" i="5"/>
  <c r="T86" i="5"/>
  <c r="T87" i="5" s="1"/>
  <c r="Z86" i="5"/>
  <c r="P85" i="5"/>
  <c r="R85" i="5"/>
  <c r="AE87" i="5"/>
  <c r="AK87" i="5"/>
  <c r="X85" i="5"/>
  <c r="Z85" i="5"/>
  <c r="AJ87" i="5"/>
  <c r="N84" i="5"/>
  <c r="K87" i="5"/>
  <c r="R84" i="5"/>
  <c r="R87" i="5" s="1"/>
  <c r="AB87" i="5"/>
  <c r="X84" i="5"/>
  <c r="V84" i="5"/>
  <c r="AC84" i="5"/>
  <c r="AA84" i="5" s="1"/>
  <c r="AG84" i="5" s="1"/>
  <c r="P84" i="5"/>
  <c r="Z84" i="5"/>
  <c r="Z87" i="5" s="1"/>
  <c r="AF87" i="5" s="1"/>
  <c r="L87" i="5"/>
  <c r="X82" i="5"/>
  <c r="N82" i="5"/>
  <c r="Z82" i="5"/>
  <c r="P82" i="5"/>
  <c r="R82" i="5"/>
  <c r="V82" i="5"/>
  <c r="V81" i="5"/>
  <c r="AE83" i="5"/>
  <c r="X81" i="5"/>
  <c r="N81" i="5"/>
  <c r="P81" i="5"/>
  <c r="AC81" i="5"/>
  <c r="AA81" i="5" s="1"/>
  <c r="AG81" i="5" s="1"/>
  <c r="AD83" i="5"/>
  <c r="T80" i="5"/>
  <c r="V78" i="5"/>
  <c r="X78" i="5"/>
  <c r="N78" i="5"/>
  <c r="P78" i="5"/>
  <c r="AC78" i="5"/>
  <c r="AA78" i="5" s="1"/>
  <c r="AG78" i="5" s="1"/>
  <c r="AE79" i="5"/>
  <c r="P76" i="5"/>
  <c r="Z76" i="5"/>
  <c r="AE75" i="5"/>
  <c r="P72" i="5"/>
  <c r="X72" i="5"/>
  <c r="AB75" i="5"/>
  <c r="Z72" i="5"/>
  <c r="R72" i="5"/>
  <c r="AJ71" i="5"/>
  <c r="AE71" i="5"/>
  <c r="Z69" i="5"/>
  <c r="P69" i="5"/>
  <c r="R69" i="5"/>
  <c r="L71" i="5"/>
  <c r="X69" i="5"/>
  <c r="K71" i="5"/>
  <c r="AB71" i="5"/>
  <c r="P68" i="5"/>
  <c r="Z68" i="5"/>
  <c r="V68" i="5"/>
  <c r="AC68" i="5"/>
  <c r="AA68" i="5" s="1"/>
  <c r="AG68" i="5" s="1"/>
  <c r="N68" i="5"/>
  <c r="X68" i="5"/>
  <c r="X66" i="5"/>
  <c r="Z66" i="5"/>
  <c r="P66" i="5"/>
  <c r="R66" i="5"/>
  <c r="Z65" i="5"/>
  <c r="K67" i="5"/>
  <c r="X65" i="5"/>
  <c r="AK67" i="5"/>
  <c r="V65" i="5"/>
  <c r="AC65" i="5"/>
  <c r="AA65" i="5" s="1"/>
  <c r="AG65" i="5" s="1"/>
  <c r="R65" i="5"/>
  <c r="AA64" i="5"/>
  <c r="AG64" i="5" s="1"/>
  <c r="V64" i="5"/>
  <c r="T64" i="5"/>
  <c r="T67" i="5" s="1"/>
  <c r="N64" i="5"/>
  <c r="AE67" i="5"/>
  <c r="N62" i="5"/>
  <c r="AC62" i="5"/>
  <c r="AA62" i="5" s="1"/>
  <c r="AG62" i="5" s="1"/>
  <c r="X62" i="5"/>
  <c r="AC61" i="5"/>
  <c r="AA61" i="5" s="1"/>
  <c r="AG61" i="5" s="1"/>
  <c r="N61" i="5"/>
  <c r="AK63" i="5"/>
  <c r="AJ59" i="5"/>
  <c r="K59" i="5"/>
  <c r="AB59" i="5"/>
  <c r="AE59" i="5"/>
  <c r="P56" i="5"/>
  <c r="R56" i="5"/>
  <c r="AK59" i="5"/>
  <c r="V56" i="5"/>
  <c r="AC56" i="5"/>
  <c r="AA56" i="5" s="1"/>
  <c r="AG56" i="5" s="1"/>
  <c r="N56" i="5"/>
  <c r="X56" i="5"/>
  <c r="AK55" i="5"/>
  <c r="AB55" i="5"/>
  <c r="AE55" i="5"/>
  <c r="V53" i="5"/>
  <c r="AC53" i="5"/>
  <c r="AA53" i="5" s="1"/>
  <c r="AG53" i="5" s="1"/>
  <c r="N53" i="5"/>
  <c r="X53" i="5"/>
  <c r="P53" i="5"/>
  <c r="Z53" i="5"/>
  <c r="AC52" i="5"/>
  <c r="AA52" i="5" s="1"/>
  <c r="AG52" i="5" s="1"/>
  <c r="AI55" i="5"/>
  <c r="N52" i="5"/>
  <c r="K55" i="5"/>
  <c r="AJ55" i="5"/>
  <c r="V52" i="5"/>
  <c r="X52" i="5"/>
  <c r="R50" i="5"/>
  <c r="V50" i="5"/>
  <c r="AC50" i="5"/>
  <c r="AA50" i="5" s="1"/>
  <c r="AG50" i="5" s="1"/>
  <c r="N50" i="5"/>
  <c r="X50" i="5"/>
  <c r="P50" i="5"/>
  <c r="Z50" i="5"/>
  <c r="V49" i="5"/>
  <c r="X49" i="5"/>
  <c r="N49" i="5"/>
  <c r="P49" i="5"/>
  <c r="AC49" i="5"/>
  <c r="AA49" i="5" s="1"/>
  <c r="AG49" i="5" s="1"/>
  <c r="K51" i="5"/>
  <c r="AE51" i="5"/>
  <c r="V48" i="5"/>
  <c r="N48" i="5"/>
  <c r="AC48" i="5"/>
  <c r="X46" i="5"/>
  <c r="N46" i="5"/>
  <c r="P46" i="5"/>
  <c r="AC46" i="5"/>
  <c r="AA46" i="5" s="1"/>
  <c r="AG46" i="5" s="1"/>
  <c r="V46" i="5"/>
  <c r="T45" i="5"/>
  <c r="V45" i="5"/>
  <c r="AE47" i="5"/>
  <c r="N45" i="5"/>
  <c r="P44" i="5"/>
  <c r="AC42" i="5"/>
  <c r="AA42" i="5" s="1"/>
  <c r="AG42" i="5" s="1"/>
  <c r="N42" i="5"/>
  <c r="R42" i="5"/>
  <c r="T42" i="5"/>
  <c r="T43" i="5" s="1"/>
  <c r="AK43" i="5"/>
  <c r="Z41" i="5"/>
  <c r="AJ43" i="5"/>
  <c r="AE43" i="5"/>
  <c r="V40" i="5"/>
  <c r="AC40" i="5"/>
  <c r="AA40" i="5" s="1"/>
  <c r="AG40" i="5" s="1"/>
  <c r="L43" i="5"/>
  <c r="N40" i="5"/>
  <c r="X40" i="5"/>
  <c r="P40" i="5"/>
  <c r="Z40" i="5"/>
  <c r="R40" i="5"/>
  <c r="N38" i="5"/>
  <c r="V38" i="5"/>
  <c r="AE39" i="5"/>
  <c r="X38" i="5"/>
  <c r="P38" i="5"/>
  <c r="AC38" i="5"/>
  <c r="AA38" i="5" s="1"/>
  <c r="AG38" i="5" s="1"/>
  <c r="T34" i="5"/>
  <c r="V34" i="5"/>
  <c r="AK35" i="5"/>
  <c r="AE35" i="5"/>
  <c r="N34" i="5"/>
  <c r="Z33" i="5"/>
  <c r="AJ35" i="5"/>
  <c r="K35" i="5"/>
  <c r="AB35" i="5"/>
  <c r="V32" i="5"/>
  <c r="AC32" i="5"/>
  <c r="AA32" i="5" s="1"/>
  <c r="AG32" i="5" s="1"/>
  <c r="N32" i="5"/>
  <c r="X32" i="5"/>
  <c r="P32" i="5"/>
  <c r="Z32" i="5"/>
  <c r="Z30" i="5"/>
  <c r="K31" i="5"/>
  <c r="AE31" i="5"/>
  <c r="AB31" i="5"/>
  <c r="AK31" i="5"/>
  <c r="V29" i="5"/>
  <c r="AC29" i="5"/>
  <c r="AA29" i="5" s="1"/>
  <c r="AG29" i="5" s="1"/>
  <c r="N29" i="5"/>
  <c r="X29" i="5"/>
  <c r="P29" i="5"/>
  <c r="Z29" i="5"/>
  <c r="R29" i="5"/>
  <c r="P28" i="5"/>
  <c r="AC28" i="5"/>
  <c r="AA28" i="5" s="1"/>
  <c r="AG28" i="5" s="1"/>
  <c r="X28" i="5"/>
  <c r="V22" i="5"/>
  <c r="P26" i="5"/>
  <c r="R26" i="5"/>
  <c r="Z26" i="5"/>
  <c r="V26" i="5"/>
  <c r="AC26" i="5"/>
  <c r="AA26" i="5" s="1"/>
  <c r="AG26" i="5" s="1"/>
  <c r="N26" i="5"/>
  <c r="X26" i="5"/>
  <c r="AC25" i="5"/>
  <c r="AA25" i="5" s="1"/>
  <c r="AG25" i="5" s="1"/>
  <c r="N25" i="5"/>
  <c r="P25" i="5"/>
  <c r="V25" i="5"/>
  <c r="X25" i="5"/>
  <c r="AE27" i="5"/>
  <c r="T24" i="5"/>
  <c r="AC24" i="5"/>
  <c r="N24" i="5"/>
  <c r="X22" i="5"/>
  <c r="N22" i="5"/>
  <c r="P22" i="5"/>
  <c r="AC22" i="5"/>
  <c r="AA22" i="5" s="1"/>
  <c r="AG22" i="5" s="1"/>
  <c r="AC21" i="5"/>
  <c r="AA21" i="5" s="1"/>
  <c r="AG21" i="5" s="1"/>
  <c r="T21" i="5"/>
  <c r="R20" i="5"/>
  <c r="Z20" i="5"/>
  <c r="AK23" i="5"/>
  <c r="AK19" i="5"/>
  <c r="K19" i="5"/>
  <c r="AE19" i="5"/>
  <c r="AJ19" i="5"/>
  <c r="V16" i="5"/>
  <c r="AC16" i="5"/>
  <c r="AA16" i="5" s="1"/>
  <c r="AG16" i="5" s="1"/>
  <c r="N16" i="5"/>
  <c r="X16" i="5"/>
  <c r="P16" i="5"/>
  <c r="Z16" i="5"/>
  <c r="R16" i="5"/>
  <c r="AK15" i="5"/>
  <c r="V13" i="5"/>
  <c r="AC13" i="5"/>
  <c r="AA13" i="5" s="1"/>
  <c r="AG13" i="5" s="1"/>
  <c r="N13" i="5"/>
  <c r="X13" i="5"/>
  <c r="P13" i="5"/>
  <c r="Z13" i="5"/>
  <c r="R13" i="5"/>
  <c r="AC12" i="5"/>
  <c r="AA12" i="5" s="1"/>
  <c r="AG12" i="5" s="1"/>
  <c r="P12" i="5"/>
  <c r="K15" i="5"/>
  <c r="AJ15" i="5"/>
  <c r="V12" i="5"/>
  <c r="AB15" i="5"/>
  <c r="X12" i="5"/>
  <c r="N12" i="5"/>
  <c r="X10" i="5"/>
  <c r="V10" i="5"/>
  <c r="AC10" i="5"/>
  <c r="AA10" i="5" s="1"/>
  <c r="AG10" i="5" s="1"/>
  <c r="AC9" i="5"/>
  <c r="AA9" i="5" s="1"/>
  <c r="AG9" i="5" s="1"/>
  <c r="K11" i="5"/>
  <c r="X9" i="5"/>
  <c r="V9" i="5"/>
  <c r="AE11" i="5"/>
  <c r="N8" i="5"/>
  <c r="N11" i="5" s="1"/>
  <c r="AC8" i="5"/>
  <c r="T8" i="5"/>
  <c r="AA121" i="14"/>
  <c r="AG121" i="14" s="1"/>
  <c r="AA6" i="5"/>
  <c r="AG6" i="5" s="1"/>
  <c r="AE7" i="5"/>
  <c r="T6" i="5"/>
  <c r="T5" i="5"/>
  <c r="AC5" i="5"/>
  <c r="AA5" i="5" s="1"/>
  <c r="AG5" i="5" s="1"/>
  <c r="AD7" i="5"/>
  <c r="AK7" i="5"/>
  <c r="AE123" i="14"/>
  <c r="P122" i="14"/>
  <c r="V122" i="14"/>
  <c r="AC122" i="14"/>
  <c r="AA122" i="14" s="1"/>
  <c r="AG122" i="14" s="1"/>
  <c r="N122" i="14"/>
  <c r="X122" i="14"/>
  <c r="T121" i="14"/>
  <c r="T123" i="14" s="1"/>
  <c r="AK123" i="14"/>
  <c r="X121" i="14"/>
  <c r="N121" i="14"/>
  <c r="P121" i="14"/>
  <c r="N120" i="14"/>
  <c r="AC120" i="14"/>
  <c r="AA120" i="14" s="1"/>
  <c r="AG120" i="14" s="1"/>
  <c r="R120" i="14"/>
  <c r="AK119" i="14"/>
  <c r="AC114" i="14"/>
  <c r="AA114" i="14" s="1"/>
  <c r="AG114" i="14" s="1"/>
  <c r="N114" i="14"/>
  <c r="T114" i="14"/>
  <c r="R113" i="14"/>
  <c r="K115" i="14"/>
  <c r="P113" i="14"/>
  <c r="AJ115" i="14"/>
  <c r="T113" i="14"/>
  <c r="AB115" i="14"/>
  <c r="AE115" i="14"/>
  <c r="V112" i="14"/>
  <c r="AC112" i="14"/>
  <c r="AA112" i="14" s="1"/>
  <c r="AG112" i="14" s="1"/>
  <c r="L115" i="14"/>
  <c r="N112" i="14"/>
  <c r="X112" i="14"/>
  <c r="P112" i="14"/>
  <c r="Z112" i="14"/>
  <c r="Z115" i="14" s="1"/>
  <c r="AF115" i="14" s="1"/>
  <c r="T110" i="14"/>
  <c r="Z110" i="14"/>
  <c r="R109" i="14"/>
  <c r="P109" i="14"/>
  <c r="V109" i="14"/>
  <c r="AC109" i="14"/>
  <c r="AA109" i="14" s="1"/>
  <c r="AG109" i="14" s="1"/>
  <c r="N109" i="14"/>
  <c r="X109" i="14"/>
  <c r="T108" i="14"/>
  <c r="T111" i="14" s="1"/>
  <c r="L111" i="14"/>
  <c r="V108" i="14"/>
  <c r="AE111" i="14"/>
  <c r="N108" i="14"/>
  <c r="AK107" i="14"/>
  <c r="N106" i="14"/>
  <c r="Z106" i="14"/>
  <c r="R106" i="14"/>
  <c r="AC106" i="14"/>
  <c r="AA106" i="14" s="1"/>
  <c r="AG106" i="14" s="1"/>
  <c r="AD107" i="14"/>
  <c r="R104" i="14"/>
  <c r="AE107" i="14"/>
  <c r="AC104" i="14"/>
  <c r="P104" i="14"/>
  <c r="Z104" i="14"/>
  <c r="Z107" i="14" s="1"/>
  <c r="AF107" i="14" s="1"/>
  <c r="V104" i="14"/>
  <c r="L107" i="14"/>
  <c r="N104" i="14"/>
  <c r="X104" i="14"/>
  <c r="T102" i="14"/>
  <c r="P102" i="14"/>
  <c r="R102" i="14"/>
  <c r="AB103" i="14"/>
  <c r="AD103" i="14"/>
  <c r="AE103" i="14"/>
  <c r="V101" i="14"/>
  <c r="AC101" i="14"/>
  <c r="AA101" i="14" s="1"/>
  <c r="AG101" i="14" s="1"/>
  <c r="N101" i="14"/>
  <c r="X101" i="14"/>
  <c r="P101" i="14"/>
  <c r="Z101" i="14"/>
  <c r="R101" i="14"/>
  <c r="AJ103" i="14"/>
  <c r="R97" i="14"/>
  <c r="AE99" i="14"/>
  <c r="T94" i="14"/>
  <c r="N94" i="14"/>
  <c r="AC94" i="14"/>
  <c r="AA94" i="14" s="1"/>
  <c r="AG94" i="14" s="1"/>
  <c r="R94" i="14"/>
  <c r="AK95" i="14"/>
  <c r="P93" i="14"/>
  <c r="AJ95" i="14"/>
  <c r="R93" i="14"/>
  <c r="K95" i="14"/>
  <c r="T93" i="14"/>
  <c r="T95" i="14" s="1"/>
  <c r="AB95" i="14"/>
  <c r="AE95" i="14"/>
  <c r="R92" i="14"/>
  <c r="V92" i="14"/>
  <c r="AC92" i="14"/>
  <c r="AA92" i="14" s="1"/>
  <c r="AG92" i="14" s="1"/>
  <c r="N92" i="14"/>
  <c r="X92" i="14"/>
  <c r="L95" i="14"/>
  <c r="P92" i="14"/>
  <c r="Z92" i="14"/>
  <c r="Z95" i="14" s="1"/>
  <c r="AF95" i="14" s="1"/>
  <c r="AK91" i="14"/>
  <c r="Z90" i="14"/>
  <c r="N90" i="14"/>
  <c r="R90" i="14"/>
  <c r="R89" i="14"/>
  <c r="T89" i="14"/>
  <c r="T91" i="14" s="1"/>
  <c r="Z89" i="14"/>
  <c r="X88" i="14"/>
  <c r="N88" i="14"/>
  <c r="Z88" i="14"/>
  <c r="P88" i="14"/>
  <c r="AB91" i="14"/>
  <c r="AJ91" i="14"/>
  <c r="R88" i="14"/>
  <c r="AD91" i="14"/>
  <c r="V88" i="14"/>
  <c r="AC88" i="14"/>
  <c r="R86" i="14"/>
  <c r="AJ87" i="14"/>
  <c r="Z86" i="14"/>
  <c r="X85" i="14"/>
  <c r="N85" i="14"/>
  <c r="Z85" i="14"/>
  <c r="P85" i="14"/>
  <c r="AK87" i="14"/>
  <c r="V85" i="14"/>
  <c r="AC85" i="14"/>
  <c r="AA85" i="14" s="1"/>
  <c r="AG85" i="14" s="1"/>
  <c r="AE87" i="14"/>
  <c r="N84" i="14"/>
  <c r="AC84" i="14"/>
  <c r="T84" i="14"/>
  <c r="T87" i="14" s="1"/>
  <c r="S87" i="14" s="1"/>
  <c r="N82" i="14"/>
  <c r="X82" i="14"/>
  <c r="P82" i="14"/>
  <c r="Z82" i="14"/>
  <c r="V82" i="14"/>
  <c r="AC82" i="14"/>
  <c r="AA82" i="14" s="1"/>
  <c r="AG82" i="14" s="1"/>
  <c r="R82" i="14"/>
  <c r="AE83" i="14"/>
  <c r="V80" i="14"/>
  <c r="V83" i="14" s="1"/>
  <c r="N80" i="14"/>
  <c r="AA78" i="14"/>
  <c r="AG78" i="14" s="1"/>
  <c r="T78" i="14"/>
  <c r="V78" i="14"/>
  <c r="AB75" i="14"/>
  <c r="AE75" i="14"/>
  <c r="AK75" i="14"/>
  <c r="K75" i="14"/>
  <c r="AJ75" i="14"/>
  <c r="V72" i="14"/>
  <c r="AC72" i="14"/>
  <c r="AA72" i="14" s="1"/>
  <c r="AG72" i="14" s="1"/>
  <c r="N72" i="14"/>
  <c r="X72" i="14"/>
  <c r="P72" i="14"/>
  <c r="Z72" i="14"/>
  <c r="R72" i="14"/>
  <c r="AE71" i="14"/>
  <c r="V69" i="14"/>
  <c r="AC69" i="14"/>
  <c r="AA69" i="14" s="1"/>
  <c r="AG69" i="14" s="1"/>
  <c r="N69" i="14"/>
  <c r="X69" i="14"/>
  <c r="K71" i="14"/>
  <c r="AD71" i="14"/>
  <c r="L71" i="14"/>
  <c r="AB71" i="14"/>
  <c r="T68" i="14"/>
  <c r="Z66" i="14"/>
  <c r="V66" i="14"/>
  <c r="AC66" i="14"/>
  <c r="AA66" i="14" s="1"/>
  <c r="AG66" i="14" s="1"/>
  <c r="R66" i="14"/>
  <c r="AE67" i="14"/>
  <c r="V64" i="14"/>
  <c r="AC64" i="14"/>
  <c r="AA64" i="14" s="1"/>
  <c r="AG64" i="14" s="1"/>
  <c r="AK67" i="14"/>
  <c r="T62" i="14"/>
  <c r="AE63" i="14"/>
  <c r="R60" i="14"/>
  <c r="T60" i="14"/>
  <c r="AK63" i="14"/>
  <c r="R58" i="14"/>
  <c r="AE59" i="14"/>
  <c r="N57" i="14"/>
  <c r="P57" i="14"/>
  <c r="X57" i="14"/>
  <c r="Z57" i="14"/>
  <c r="V57" i="14"/>
  <c r="AC57" i="14"/>
  <c r="AA57" i="14" s="1"/>
  <c r="AG57" i="14" s="1"/>
  <c r="R57" i="14"/>
  <c r="AB59" i="14"/>
  <c r="X54" i="14"/>
  <c r="R54" i="14"/>
  <c r="N54" i="14"/>
  <c r="Z54" i="14"/>
  <c r="P54" i="14"/>
  <c r="V54" i="14"/>
  <c r="AC54" i="14"/>
  <c r="AA54" i="14" s="1"/>
  <c r="AG54" i="14" s="1"/>
  <c r="AK55" i="14"/>
  <c r="AE55" i="14"/>
  <c r="P53" i="14"/>
  <c r="AC53" i="14"/>
  <c r="AA53" i="14" s="1"/>
  <c r="AG53" i="14" s="1"/>
  <c r="X53" i="14"/>
  <c r="AA52" i="14"/>
  <c r="AG52" i="14" s="1"/>
  <c r="N52" i="14"/>
  <c r="N55" i="14" s="1"/>
  <c r="Z52" i="14"/>
  <c r="R52" i="14"/>
  <c r="AK51" i="14"/>
  <c r="Z46" i="14"/>
  <c r="N46" i="14"/>
  <c r="R46" i="14"/>
  <c r="AC46" i="14"/>
  <c r="AA46" i="14" s="1"/>
  <c r="AG46" i="14" s="1"/>
  <c r="R45" i="14"/>
  <c r="AB47" i="14"/>
  <c r="P45" i="14"/>
  <c r="T47" i="14"/>
  <c r="K47" i="14"/>
  <c r="AJ47" i="14"/>
  <c r="AE47" i="14"/>
  <c r="N44" i="14"/>
  <c r="X44" i="14"/>
  <c r="L47" i="14"/>
  <c r="P44" i="14"/>
  <c r="Z44" i="14"/>
  <c r="V44" i="14"/>
  <c r="AC44" i="14"/>
  <c r="AA44" i="14" s="1"/>
  <c r="AG44" i="14" s="1"/>
  <c r="R44" i="14"/>
  <c r="AD43" i="14"/>
  <c r="R42" i="14"/>
  <c r="L43" i="14"/>
  <c r="T42" i="14"/>
  <c r="Z42" i="14"/>
  <c r="AE43" i="14"/>
  <c r="N41" i="14"/>
  <c r="R41" i="14"/>
  <c r="AB43" i="14"/>
  <c r="AK43" i="14"/>
  <c r="V41" i="14"/>
  <c r="AC41" i="14"/>
  <c r="AA41" i="14" s="1"/>
  <c r="AG41" i="14" s="1"/>
  <c r="P41" i="14"/>
  <c r="Z41" i="14"/>
  <c r="AC40" i="14"/>
  <c r="AA40" i="14" s="1"/>
  <c r="AG40" i="14" s="1"/>
  <c r="T40" i="14"/>
  <c r="T43" i="14" s="1"/>
  <c r="R38" i="14"/>
  <c r="Z38" i="14"/>
  <c r="P38" i="14"/>
  <c r="V38" i="14"/>
  <c r="AC38" i="14"/>
  <c r="AA38" i="14" s="1"/>
  <c r="AG38" i="14" s="1"/>
  <c r="N38" i="14"/>
  <c r="X38" i="14"/>
  <c r="AK39" i="14"/>
  <c r="AE39" i="14"/>
  <c r="AA34" i="14"/>
  <c r="AG34" i="14" s="1"/>
  <c r="T34" i="14"/>
  <c r="AE35" i="14"/>
  <c r="AD35" i="14"/>
  <c r="AJ35" i="14"/>
  <c r="T35" i="14"/>
  <c r="AK35" i="14"/>
  <c r="AK31" i="14"/>
  <c r="AE31" i="14"/>
  <c r="K31" i="14"/>
  <c r="AJ31" i="14"/>
  <c r="AB31" i="14"/>
  <c r="V28" i="14"/>
  <c r="AC28" i="14"/>
  <c r="AA28" i="14" s="1"/>
  <c r="AG28" i="14" s="1"/>
  <c r="N28" i="14"/>
  <c r="X28" i="14"/>
  <c r="P28" i="14"/>
  <c r="Z28" i="14"/>
  <c r="R28" i="14"/>
  <c r="AK27" i="14"/>
  <c r="V25" i="14"/>
  <c r="AC25" i="14"/>
  <c r="AA25" i="14" s="1"/>
  <c r="AG25" i="14" s="1"/>
  <c r="N25" i="14"/>
  <c r="X25" i="14"/>
  <c r="K27" i="14"/>
  <c r="P24" i="14"/>
  <c r="AC24" i="14"/>
  <c r="AA24" i="14" s="1"/>
  <c r="AG24" i="14" s="1"/>
  <c r="P22" i="14"/>
  <c r="V22" i="14"/>
  <c r="AC22" i="14"/>
  <c r="N22" i="14"/>
  <c r="X22" i="14"/>
  <c r="AA21" i="14"/>
  <c r="AG21" i="14" s="1"/>
  <c r="AK23" i="14"/>
  <c r="T21" i="14"/>
  <c r="T23" i="14" s="1"/>
  <c r="AE23" i="14"/>
  <c r="AA20" i="14"/>
  <c r="AG20" i="14" s="1"/>
  <c r="AC18" i="14"/>
  <c r="AA18" i="14" s="1"/>
  <c r="AG18" i="14" s="1"/>
  <c r="P18" i="14"/>
  <c r="AD19" i="14"/>
  <c r="T17" i="14"/>
  <c r="AJ19" i="14"/>
  <c r="AC17" i="14"/>
  <c r="AA17" i="14" s="1"/>
  <c r="AG17" i="14" s="1"/>
  <c r="T16" i="14"/>
  <c r="AA14" i="14"/>
  <c r="AG14" i="14" s="1"/>
  <c r="AK19" i="14"/>
  <c r="T15" i="14"/>
  <c r="AJ15" i="14"/>
  <c r="K15" i="14"/>
  <c r="R12" i="14"/>
  <c r="AB15" i="14"/>
  <c r="AK15" i="14"/>
  <c r="V12" i="14"/>
  <c r="P12" i="14"/>
  <c r="Z12" i="14"/>
  <c r="AC12" i="14"/>
  <c r="AA12" i="14" s="1"/>
  <c r="AG12" i="14" s="1"/>
  <c r="N12" i="14"/>
  <c r="X12" i="14"/>
  <c r="AC9" i="14"/>
  <c r="AA9" i="14" s="1"/>
  <c r="AG9" i="14" s="1"/>
  <c r="X9" i="14"/>
  <c r="P9" i="14"/>
  <c r="Z9" i="14"/>
  <c r="V9" i="14"/>
  <c r="N9" i="14"/>
  <c r="R9" i="14"/>
  <c r="AE11" i="14"/>
  <c r="AK7" i="14"/>
  <c r="P8" i="14"/>
  <c r="AC8" i="14"/>
  <c r="AA8" i="14" s="1"/>
  <c r="AG8" i="14" s="1"/>
  <c r="T8" i="14"/>
  <c r="X8" i="14"/>
  <c r="V6" i="14"/>
  <c r="AC6" i="14"/>
  <c r="AA6" i="14" s="1"/>
  <c r="AG6" i="14" s="1"/>
  <c r="N6" i="14"/>
  <c r="X6" i="14"/>
  <c r="P6" i="14"/>
  <c r="Z6" i="14"/>
  <c r="AA5" i="14"/>
  <c r="AG5" i="14" s="1"/>
  <c r="I128" i="14"/>
  <c r="P5" i="14"/>
  <c r="T5" i="14"/>
  <c r="T7" i="14" s="1"/>
  <c r="K7" i="14"/>
  <c r="AC4" i="14"/>
  <c r="AM128" i="14"/>
  <c r="Z126" i="3"/>
  <c r="P126" i="3"/>
  <c r="AK127" i="3"/>
  <c r="P125" i="3"/>
  <c r="AB127" i="3"/>
  <c r="V125" i="3"/>
  <c r="AC125" i="3"/>
  <c r="AA125" i="3" s="1"/>
  <c r="AG125" i="3" s="1"/>
  <c r="N125" i="3"/>
  <c r="X125" i="3"/>
  <c r="AA124" i="3"/>
  <c r="AG124" i="3" s="1"/>
  <c r="AJ127" i="3"/>
  <c r="K127" i="3"/>
  <c r="X124" i="3"/>
  <c r="L127" i="3"/>
  <c r="N124" i="3"/>
  <c r="T124" i="3"/>
  <c r="P124" i="3"/>
  <c r="AE127" i="3"/>
  <c r="AD123" i="3"/>
  <c r="P122" i="3"/>
  <c r="R122" i="3"/>
  <c r="V122" i="3"/>
  <c r="AC122" i="3"/>
  <c r="AA122" i="3" s="1"/>
  <c r="AG122" i="3" s="1"/>
  <c r="N122" i="3"/>
  <c r="X122" i="3"/>
  <c r="T121" i="3"/>
  <c r="AE123" i="3"/>
  <c r="T120" i="3"/>
  <c r="AD119" i="3"/>
  <c r="AE119" i="3"/>
  <c r="X118" i="3"/>
  <c r="N118" i="3"/>
  <c r="P118" i="3"/>
  <c r="AC118" i="3"/>
  <c r="AA118" i="3" s="1"/>
  <c r="AG118" i="3" s="1"/>
  <c r="N117" i="3"/>
  <c r="AC117" i="3"/>
  <c r="AA117" i="3" s="1"/>
  <c r="AG117" i="3" s="1"/>
  <c r="R117" i="3"/>
  <c r="T119" i="3"/>
  <c r="L119" i="3"/>
  <c r="AJ119" i="3"/>
  <c r="P116" i="3"/>
  <c r="AB119" i="3"/>
  <c r="AB115" i="3"/>
  <c r="K115" i="3"/>
  <c r="AK115" i="3"/>
  <c r="AE115" i="3"/>
  <c r="AJ115" i="3"/>
  <c r="V112" i="3"/>
  <c r="N112" i="3"/>
  <c r="P112" i="3"/>
  <c r="Z112" i="3"/>
  <c r="AC112" i="3"/>
  <c r="AA112" i="3" s="1"/>
  <c r="AG112" i="3" s="1"/>
  <c r="X112" i="3"/>
  <c r="R112" i="3"/>
  <c r="N109" i="3"/>
  <c r="AJ111" i="3"/>
  <c r="P109" i="3"/>
  <c r="Z109" i="3"/>
  <c r="R109" i="3"/>
  <c r="V109" i="3"/>
  <c r="AC109" i="3"/>
  <c r="AA109" i="3" s="1"/>
  <c r="AG109" i="3" s="1"/>
  <c r="K111" i="3"/>
  <c r="AE111" i="3"/>
  <c r="V108" i="3"/>
  <c r="AC105" i="3"/>
  <c r="AA105" i="3" s="1"/>
  <c r="AG105" i="3" s="1"/>
  <c r="N105" i="3"/>
  <c r="V105" i="3"/>
  <c r="AE107" i="3"/>
  <c r="AK107" i="3"/>
  <c r="V102" i="3"/>
  <c r="AK103" i="3"/>
  <c r="K103" i="3"/>
  <c r="AJ103" i="3"/>
  <c r="R100" i="3"/>
  <c r="AB103" i="3"/>
  <c r="V100" i="3"/>
  <c r="AC100" i="3"/>
  <c r="AA100" i="3" s="1"/>
  <c r="AG100" i="3" s="1"/>
  <c r="N100" i="3"/>
  <c r="X100" i="3"/>
  <c r="P100" i="3"/>
  <c r="Z100" i="3"/>
  <c r="AK99" i="3"/>
  <c r="N97" i="3"/>
  <c r="R97" i="3"/>
  <c r="V97" i="3"/>
  <c r="AC97" i="3"/>
  <c r="AA97" i="3" s="1"/>
  <c r="AG97" i="3" s="1"/>
  <c r="P97" i="3"/>
  <c r="Z97" i="3"/>
  <c r="K99" i="3"/>
  <c r="AB99" i="3"/>
  <c r="AD99" i="3"/>
  <c r="R94" i="3"/>
  <c r="V94" i="3"/>
  <c r="AC94" i="3"/>
  <c r="AA94" i="3" s="1"/>
  <c r="AG94" i="3" s="1"/>
  <c r="N94" i="3"/>
  <c r="X94" i="3"/>
  <c r="P94" i="3"/>
  <c r="Z94" i="3"/>
  <c r="AC93" i="3"/>
  <c r="AA93" i="3" s="1"/>
  <c r="AG93" i="3" s="1"/>
  <c r="V93" i="3"/>
  <c r="N93" i="3"/>
  <c r="AK95" i="3"/>
  <c r="AE95" i="3"/>
  <c r="V89" i="3"/>
  <c r="AJ91" i="3"/>
  <c r="R89" i="3"/>
  <c r="AC89" i="3"/>
  <c r="AA89" i="3" s="1"/>
  <c r="AG89" i="3" s="1"/>
  <c r="T88" i="3"/>
  <c r="AK91" i="3"/>
  <c r="V86" i="3"/>
  <c r="N86" i="3"/>
  <c r="AC86" i="3"/>
  <c r="AB87" i="3"/>
  <c r="AE87" i="3"/>
  <c r="P84" i="3"/>
  <c r="R84" i="3"/>
  <c r="AJ87" i="3"/>
  <c r="Z84" i="3"/>
  <c r="K87" i="3"/>
  <c r="AK87" i="3"/>
  <c r="V84" i="3"/>
  <c r="AC84" i="3"/>
  <c r="AA84" i="3" s="1"/>
  <c r="AG84" i="3" s="1"/>
  <c r="N84" i="3"/>
  <c r="X84" i="3"/>
  <c r="AK83" i="3"/>
  <c r="T83" i="3"/>
  <c r="AE83" i="3"/>
  <c r="Z81" i="3"/>
  <c r="V81" i="3"/>
  <c r="AC81" i="3"/>
  <c r="AA81" i="3" s="1"/>
  <c r="AG81" i="3" s="1"/>
  <c r="N81" i="3"/>
  <c r="X81" i="3"/>
  <c r="N80" i="3"/>
  <c r="X80" i="3"/>
  <c r="P80" i="3"/>
  <c r="AC80" i="3"/>
  <c r="AA80" i="3" s="1"/>
  <c r="AG80" i="3" s="1"/>
  <c r="AC78" i="3"/>
  <c r="AA78" i="3" s="1"/>
  <c r="AG78" i="3" s="1"/>
  <c r="X78" i="3"/>
  <c r="R78" i="3"/>
  <c r="V78" i="3"/>
  <c r="V79" i="3" s="1"/>
  <c r="N78" i="3"/>
  <c r="P78" i="3"/>
  <c r="Z78" i="3"/>
  <c r="AK79" i="3"/>
  <c r="AD79" i="3"/>
  <c r="R76" i="3"/>
  <c r="AC76" i="3"/>
  <c r="AA76" i="3" s="1"/>
  <c r="AG76" i="3" s="1"/>
  <c r="T76" i="3"/>
  <c r="X73" i="3"/>
  <c r="N73" i="3"/>
  <c r="Z73" i="3"/>
  <c r="P73" i="3"/>
  <c r="AE75" i="3"/>
  <c r="AK75" i="3"/>
  <c r="V73" i="3"/>
  <c r="AC73" i="3"/>
  <c r="AA73" i="3" s="1"/>
  <c r="AG73" i="3" s="1"/>
  <c r="AC72" i="3"/>
  <c r="AA72" i="3" s="1"/>
  <c r="AG72" i="3" s="1"/>
  <c r="N72" i="3"/>
  <c r="T72" i="3"/>
  <c r="T75" i="3" s="1"/>
  <c r="AK71" i="3"/>
  <c r="AC70" i="3"/>
  <c r="AA70" i="3" s="1"/>
  <c r="AG70" i="3" s="1"/>
  <c r="X70" i="3"/>
  <c r="P70" i="3"/>
  <c r="Z70" i="3"/>
  <c r="V70" i="3"/>
  <c r="N70" i="3"/>
  <c r="R70" i="3"/>
  <c r="P69" i="3"/>
  <c r="T71" i="3"/>
  <c r="AC69" i="3"/>
  <c r="AA69" i="3" s="1"/>
  <c r="AG69" i="3" s="1"/>
  <c r="K71" i="3"/>
  <c r="AE71" i="3"/>
  <c r="AC68" i="3"/>
  <c r="AC66" i="3"/>
  <c r="AA66" i="3" s="1"/>
  <c r="AG66" i="3" s="1"/>
  <c r="X66" i="3"/>
  <c r="T65" i="3"/>
  <c r="T67" i="3" s="1"/>
  <c r="N65" i="3"/>
  <c r="AE67" i="3"/>
  <c r="R65" i="3"/>
  <c r="AC65" i="3"/>
  <c r="AA65" i="3" s="1"/>
  <c r="AG65" i="3" s="1"/>
  <c r="AB67" i="3"/>
  <c r="R64" i="3"/>
  <c r="AD67" i="3"/>
  <c r="L67" i="3"/>
  <c r="AJ67" i="3"/>
  <c r="AK67" i="3"/>
  <c r="R61" i="3"/>
  <c r="R63" i="3" s="1"/>
  <c r="AK63" i="3"/>
  <c r="T63" i="3"/>
  <c r="AI63" i="3"/>
  <c r="K63" i="3"/>
  <c r="AJ63" i="3"/>
  <c r="AB63" i="3"/>
  <c r="V60" i="3"/>
  <c r="AC60" i="3"/>
  <c r="AA60" i="3" s="1"/>
  <c r="AG60" i="3" s="1"/>
  <c r="N60" i="3"/>
  <c r="X60" i="3"/>
  <c r="AE63" i="3"/>
  <c r="AB59" i="3"/>
  <c r="K59" i="3"/>
  <c r="R58" i="3"/>
  <c r="V57" i="3"/>
  <c r="AC57" i="3"/>
  <c r="AA57" i="3" s="1"/>
  <c r="AG57" i="3" s="1"/>
  <c r="N57" i="3"/>
  <c r="X57" i="3"/>
  <c r="P57" i="3"/>
  <c r="Z57" i="3"/>
  <c r="R57" i="3"/>
  <c r="AD59" i="3"/>
  <c r="AE55" i="3"/>
  <c r="V54" i="3"/>
  <c r="AC54" i="3"/>
  <c r="AA54" i="3" s="1"/>
  <c r="AG54" i="3" s="1"/>
  <c r="N54" i="3"/>
  <c r="N55" i="3" s="1"/>
  <c r="X54" i="3"/>
  <c r="P54" i="3"/>
  <c r="Z54" i="3"/>
  <c r="R54" i="3"/>
  <c r="AC53" i="3"/>
  <c r="AA53" i="3" s="1"/>
  <c r="AG53" i="3" s="1"/>
  <c r="P53" i="3"/>
  <c r="T53" i="3"/>
  <c r="T55" i="3" s="1"/>
  <c r="X53" i="3"/>
  <c r="AC52" i="3"/>
  <c r="AA52" i="3" s="1"/>
  <c r="AG52" i="3" s="1"/>
  <c r="T52" i="3"/>
  <c r="Z52" i="3"/>
  <c r="AK51" i="3"/>
  <c r="Z46" i="3"/>
  <c r="N46" i="3"/>
  <c r="R46" i="3"/>
  <c r="AC46" i="3"/>
  <c r="AA46" i="3" s="1"/>
  <c r="AG46" i="3" s="1"/>
  <c r="AB47" i="3"/>
  <c r="Z45" i="3"/>
  <c r="P45" i="3"/>
  <c r="T45" i="3"/>
  <c r="T47" i="3" s="1"/>
  <c r="AK47" i="3"/>
  <c r="K47" i="3"/>
  <c r="AJ47" i="3"/>
  <c r="AE47" i="3"/>
  <c r="V44" i="3"/>
  <c r="AC44" i="3"/>
  <c r="AA44" i="3" s="1"/>
  <c r="AG44" i="3" s="1"/>
  <c r="N44" i="3"/>
  <c r="X44" i="3"/>
  <c r="L47" i="3"/>
  <c r="P44" i="3"/>
  <c r="Z44" i="3"/>
  <c r="R44" i="3"/>
  <c r="AE43" i="3"/>
  <c r="R42" i="3"/>
  <c r="L43" i="3"/>
  <c r="T42" i="3"/>
  <c r="Z42" i="3"/>
  <c r="X41" i="3"/>
  <c r="AK43" i="3"/>
  <c r="V41" i="3"/>
  <c r="AC41" i="3"/>
  <c r="AA41" i="3" s="1"/>
  <c r="AG41" i="3" s="1"/>
  <c r="AB43" i="3"/>
  <c r="AD43" i="3"/>
  <c r="T40" i="3"/>
  <c r="T43" i="3" s="1"/>
  <c r="V38" i="3"/>
  <c r="AC38" i="3"/>
  <c r="AA38" i="3" s="1"/>
  <c r="AG38" i="3" s="1"/>
  <c r="N38" i="3"/>
  <c r="X38" i="3"/>
  <c r="P38" i="3"/>
  <c r="Z38" i="3"/>
  <c r="R38" i="3"/>
  <c r="AE39" i="3"/>
  <c r="AK39" i="3"/>
  <c r="AA34" i="3"/>
  <c r="AG34" i="3" s="1"/>
  <c r="AD35" i="3"/>
  <c r="AC33" i="3"/>
  <c r="AA33" i="3" s="1"/>
  <c r="AG33" i="3" s="1"/>
  <c r="AJ35" i="3"/>
  <c r="AE31" i="3"/>
  <c r="AK31" i="3"/>
  <c r="AJ31" i="3"/>
  <c r="K31" i="3"/>
  <c r="AB31" i="3"/>
  <c r="X28" i="3"/>
  <c r="V28" i="3"/>
  <c r="AC28" i="3"/>
  <c r="AA28" i="3" s="1"/>
  <c r="AG28" i="3" s="1"/>
  <c r="X25" i="3"/>
  <c r="N25" i="3"/>
  <c r="Z25" i="3"/>
  <c r="P25" i="3"/>
  <c r="R25" i="3"/>
  <c r="AE27" i="3"/>
  <c r="AK27" i="3"/>
  <c r="V25" i="3"/>
  <c r="AC25" i="3"/>
  <c r="AA25" i="3" s="1"/>
  <c r="AG25" i="3" s="1"/>
  <c r="AA24" i="3"/>
  <c r="AG24" i="3" s="1"/>
  <c r="K27" i="3"/>
  <c r="T24" i="3"/>
  <c r="AB27" i="3"/>
  <c r="AD27" i="3"/>
  <c r="P24" i="3"/>
  <c r="AC22" i="3"/>
  <c r="AA22" i="3" s="1"/>
  <c r="AG22" i="3" s="1"/>
  <c r="N22" i="3"/>
  <c r="P22" i="3"/>
  <c r="Z22" i="3"/>
  <c r="V22" i="3"/>
  <c r="X22" i="3"/>
  <c r="R22" i="3"/>
  <c r="AA21" i="3"/>
  <c r="AG21" i="3" s="1"/>
  <c r="AK23" i="3"/>
  <c r="AC20" i="3"/>
  <c r="AA20" i="3" s="1"/>
  <c r="AG20" i="3" s="1"/>
  <c r="AC18" i="3"/>
  <c r="AA18" i="3" s="1"/>
  <c r="AG18" i="3" s="1"/>
  <c r="P18" i="3"/>
  <c r="T19" i="3"/>
  <c r="AC17" i="3"/>
  <c r="AA17" i="3" s="1"/>
  <c r="AG17" i="3" s="1"/>
  <c r="R17" i="3"/>
  <c r="AK19" i="3"/>
  <c r="R16" i="3"/>
  <c r="AA14" i="3"/>
  <c r="AG14" i="3" s="1"/>
  <c r="AJ15" i="3"/>
  <c r="N13" i="3"/>
  <c r="AK15" i="3"/>
  <c r="AB15" i="3"/>
  <c r="AE15" i="3"/>
  <c r="AJ11" i="3"/>
  <c r="T10" i="3"/>
  <c r="N10" i="3"/>
  <c r="AE11" i="3"/>
  <c r="AB11" i="3"/>
  <c r="AK11" i="3"/>
  <c r="Z8" i="3"/>
  <c r="P8" i="3"/>
  <c r="R8" i="3"/>
  <c r="X8" i="3"/>
  <c r="AK7" i="3"/>
  <c r="P5" i="3"/>
  <c r="X5" i="3"/>
  <c r="R5" i="3"/>
  <c r="Z5" i="3"/>
  <c r="AN8" i="3"/>
  <c r="AN9" i="3" s="1"/>
  <c r="AN10" i="3" s="1"/>
  <c r="AO11" i="3" s="1"/>
  <c r="AO7" i="3"/>
  <c r="K7" i="3"/>
  <c r="AJ7" i="3"/>
  <c r="AB7" i="3"/>
  <c r="AE7" i="3"/>
  <c r="V4" i="3"/>
  <c r="AC4" i="3"/>
  <c r="AA4" i="3" s="1"/>
  <c r="AG4" i="3" s="1"/>
  <c r="N4" i="3"/>
  <c r="X4" i="3"/>
  <c r="P4" i="3"/>
  <c r="Z4" i="3"/>
  <c r="Z7" i="3" s="1"/>
  <c r="AF7" i="3" s="1"/>
  <c r="R4" i="3"/>
  <c r="K115" i="13"/>
  <c r="AB115" i="13"/>
  <c r="AK115" i="13"/>
  <c r="R112" i="13"/>
  <c r="AJ115" i="13"/>
  <c r="V112" i="13"/>
  <c r="AC112" i="13"/>
  <c r="AA112" i="13" s="1"/>
  <c r="AG112" i="13" s="1"/>
  <c r="N112" i="13"/>
  <c r="X112" i="13"/>
  <c r="P112" i="13"/>
  <c r="Z112" i="13"/>
  <c r="Z109" i="13"/>
  <c r="P109" i="13"/>
  <c r="V109" i="13"/>
  <c r="AC109" i="13"/>
  <c r="AA109" i="13" s="1"/>
  <c r="AG109" i="13" s="1"/>
  <c r="N109" i="13"/>
  <c r="X109" i="13"/>
  <c r="AA108" i="13"/>
  <c r="AG108" i="13" s="1"/>
  <c r="AJ111" i="13"/>
  <c r="K111" i="13"/>
  <c r="AE111" i="13"/>
  <c r="X108" i="13"/>
  <c r="N108" i="13"/>
  <c r="T108" i="13"/>
  <c r="P108" i="13"/>
  <c r="AA106" i="13"/>
  <c r="AG106" i="13" s="1"/>
  <c r="N106" i="13"/>
  <c r="AE107" i="13"/>
  <c r="T105" i="13"/>
  <c r="AD107" i="13"/>
  <c r="P104" i="13"/>
  <c r="R104" i="13"/>
  <c r="V104" i="13"/>
  <c r="AC104" i="13"/>
  <c r="AA104" i="13" s="1"/>
  <c r="AG104" i="13" s="1"/>
  <c r="N104" i="13"/>
  <c r="AE103" i="13"/>
  <c r="AB103" i="13"/>
  <c r="AJ103" i="13"/>
  <c r="K103" i="13"/>
  <c r="AK103" i="13"/>
  <c r="V101" i="13"/>
  <c r="AC101" i="13"/>
  <c r="AA101" i="13" s="1"/>
  <c r="AG101" i="13" s="1"/>
  <c r="N101" i="13"/>
  <c r="X101" i="13"/>
  <c r="P101" i="13"/>
  <c r="Z101" i="13"/>
  <c r="R101" i="13"/>
  <c r="N100" i="13"/>
  <c r="P100" i="13"/>
  <c r="AC100" i="13"/>
  <c r="AA100" i="13" s="1"/>
  <c r="AG100" i="13" s="1"/>
  <c r="L103" i="13"/>
  <c r="T103" i="13"/>
  <c r="Z98" i="13"/>
  <c r="N98" i="13"/>
  <c r="R98" i="13"/>
  <c r="V98" i="13"/>
  <c r="AC98" i="13"/>
  <c r="AA98" i="13" s="1"/>
  <c r="AG98" i="13" s="1"/>
  <c r="AC99" i="13"/>
  <c r="K99" i="13"/>
  <c r="AA96" i="13"/>
  <c r="AG96" i="13" s="1"/>
  <c r="T96" i="13"/>
  <c r="AE99" i="13"/>
  <c r="AK95" i="13"/>
  <c r="R93" i="13"/>
  <c r="AE95" i="13"/>
  <c r="V93" i="13"/>
  <c r="AC93" i="13"/>
  <c r="AA93" i="13" s="1"/>
  <c r="AG93" i="13" s="1"/>
  <c r="N93" i="13"/>
  <c r="X93" i="13"/>
  <c r="P93" i="13"/>
  <c r="Z93" i="13"/>
  <c r="AD95" i="13"/>
  <c r="AJ95" i="13"/>
  <c r="AB95" i="13"/>
  <c r="N92" i="13"/>
  <c r="AC92" i="13"/>
  <c r="AA92" i="13" s="1"/>
  <c r="AG92" i="13" s="1"/>
  <c r="P92" i="13"/>
  <c r="X92" i="13"/>
  <c r="N90" i="13"/>
  <c r="Z90" i="13"/>
  <c r="X90" i="13"/>
  <c r="P90" i="13"/>
  <c r="AE91" i="13"/>
  <c r="V90" i="13"/>
  <c r="AC90" i="13"/>
  <c r="AA90" i="13" s="1"/>
  <c r="AG90" i="13" s="1"/>
  <c r="V89" i="13"/>
  <c r="X89" i="13"/>
  <c r="N89" i="13"/>
  <c r="P89" i="13"/>
  <c r="AC89" i="13"/>
  <c r="AA89" i="13" s="1"/>
  <c r="AG89" i="13" s="1"/>
  <c r="N88" i="13"/>
  <c r="AE87" i="13"/>
  <c r="X86" i="13"/>
  <c r="N86" i="13"/>
  <c r="P86" i="13"/>
  <c r="AC86" i="13"/>
  <c r="AA86" i="13" s="1"/>
  <c r="AG86" i="13" s="1"/>
  <c r="V86" i="13"/>
  <c r="N85" i="13"/>
  <c r="AK87" i="13"/>
  <c r="N82" i="13"/>
  <c r="AC82" i="13"/>
  <c r="AA82" i="13" s="1"/>
  <c r="AG82" i="13" s="1"/>
  <c r="V82" i="13"/>
  <c r="K83" i="13"/>
  <c r="AE83" i="13"/>
  <c r="T81" i="13"/>
  <c r="AB83" i="13"/>
  <c r="AJ83" i="13"/>
  <c r="V80" i="13"/>
  <c r="N80" i="13"/>
  <c r="X80" i="13"/>
  <c r="T83" i="13"/>
  <c r="AC80" i="13"/>
  <c r="AA80" i="13" s="1"/>
  <c r="AG80" i="13" s="1"/>
  <c r="P80" i="13"/>
  <c r="Z80" i="13"/>
  <c r="L83" i="13"/>
  <c r="S83" i="13" s="1"/>
  <c r="T78" i="13"/>
  <c r="AK79" i="13"/>
  <c r="T79" i="13"/>
  <c r="R77" i="13"/>
  <c r="AE79" i="13"/>
  <c r="V77" i="13"/>
  <c r="AC77" i="13"/>
  <c r="AA77" i="13" s="1"/>
  <c r="AG77" i="13" s="1"/>
  <c r="N77" i="13"/>
  <c r="X77" i="13"/>
  <c r="P77" i="13"/>
  <c r="Z77" i="13"/>
  <c r="K79" i="13"/>
  <c r="AJ79" i="13"/>
  <c r="AB79" i="13"/>
  <c r="V76" i="13"/>
  <c r="L79" i="13"/>
  <c r="X76" i="13"/>
  <c r="AK75" i="13"/>
  <c r="V74" i="13"/>
  <c r="AC74" i="13"/>
  <c r="AA74" i="13" s="1"/>
  <c r="AG74" i="13" s="1"/>
  <c r="N74" i="13"/>
  <c r="X74" i="13"/>
  <c r="P74" i="13"/>
  <c r="Z74" i="13"/>
  <c r="P73" i="13"/>
  <c r="AE75" i="13"/>
  <c r="N72" i="13"/>
  <c r="AA70" i="13"/>
  <c r="AG70" i="13" s="1"/>
  <c r="AE71" i="13"/>
  <c r="T70" i="13"/>
  <c r="V70" i="13"/>
  <c r="N70" i="13"/>
  <c r="Z66" i="13"/>
  <c r="AJ67" i="13"/>
  <c r="K67" i="13"/>
  <c r="AB67" i="13"/>
  <c r="AE67" i="13"/>
  <c r="R65" i="13"/>
  <c r="V64" i="13"/>
  <c r="AC64" i="13"/>
  <c r="AA64" i="13" s="1"/>
  <c r="AG64" i="13" s="1"/>
  <c r="N64" i="13"/>
  <c r="X64" i="13"/>
  <c r="P64" i="13"/>
  <c r="Z64" i="13"/>
  <c r="R64" i="13"/>
  <c r="AE63" i="13"/>
  <c r="V61" i="13"/>
  <c r="AC61" i="13"/>
  <c r="AA61" i="13" s="1"/>
  <c r="AG61" i="13" s="1"/>
  <c r="N61" i="13"/>
  <c r="X61" i="13"/>
  <c r="P61" i="13"/>
  <c r="Z61" i="13"/>
  <c r="R61" i="13"/>
  <c r="AC60" i="13"/>
  <c r="AA60" i="13" s="1"/>
  <c r="AG60" i="13" s="1"/>
  <c r="K63" i="13"/>
  <c r="AI63" i="13"/>
  <c r="P60" i="13"/>
  <c r="AB63" i="13"/>
  <c r="V60" i="13"/>
  <c r="AD63" i="13"/>
  <c r="T60" i="13"/>
  <c r="R58" i="13"/>
  <c r="V58" i="13"/>
  <c r="AC58" i="13"/>
  <c r="AA58" i="13" s="1"/>
  <c r="AG58" i="13" s="1"/>
  <c r="N58" i="13"/>
  <c r="X58" i="13"/>
  <c r="P58" i="13"/>
  <c r="Z58" i="13"/>
  <c r="AA57" i="13"/>
  <c r="AG57" i="13" s="1"/>
  <c r="P57" i="13"/>
  <c r="AK59" i="13"/>
  <c r="AE59" i="13"/>
  <c r="AC56" i="13"/>
  <c r="R56" i="13"/>
  <c r="X54" i="13"/>
  <c r="N54" i="13"/>
  <c r="P54" i="13"/>
  <c r="AC54" i="13"/>
  <c r="AA54" i="13" s="1"/>
  <c r="AG54" i="13" s="1"/>
  <c r="AD55" i="13"/>
  <c r="AE55" i="13"/>
  <c r="T55" i="13"/>
  <c r="L55" i="13"/>
  <c r="AJ55" i="13"/>
  <c r="R52" i="13"/>
  <c r="AK55" i="13"/>
  <c r="T50" i="13"/>
  <c r="T51" i="13" s="1"/>
  <c r="AC50" i="13"/>
  <c r="AA50" i="13" s="1"/>
  <c r="AG50" i="13" s="1"/>
  <c r="R49" i="13"/>
  <c r="AJ51" i="13"/>
  <c r="R48" i="13"/>
  <c r="K51" i="13"/>
  <c r="AB51" i="13"/>
  <c r="V48" i="13"/>
  <c r="AC48" i="13"/>
  <c r="AA48" i="13" s="1"/>
  <c r="AG48" i="13" s="1"/>
  <c r="N48" i="13"/>
  <c r="X48" i="13"/>
  <c r="P48" i="13"/>
  <c r="Z48" i="13"/>
  <c r="T46" i="13"/>
  <c r="AE47" i="13"/>
  <c r="P45" i="13"/>
  <c r="Z45" i="13"/>
  <c r="R45" i="13"/>
  <c r="V45" i="13"/>
  <c r="AC45" i="13"/>
  <c r="AA45" i="13" s="1"/>
  <c r="AG45" i="13" s="1"/>
  <c r="N45" i="13"/>
  <c r="X45" i="13"/>
  <c r="V42" i="13"/>
  <c r="AC42" i="13"/>
  <c r="AA42" i="13" s="1"/>
  <c r="AG42" i="13" s="1"/>
  <c r="N42" i="13"/>
  <c r="X42" i="13"/>
  <c r="P42" i="13"/>
  <c r="Z42" i="13"/>
  <c r="R42" i="13"/>
  <c r="AA41" i="13"/>
  <c r="AG41" i="13" s="1"/>
  <c r="T41" i="13"/>
  <c r="X41" i="13"/>
  <c r="N41" i="13"/>
  <c r="P41" i="13"/>
  <c r="AE43" i="13"/>
  <c r="AK43" i="13"/>
  <c r="Z40" i="13"/>
  <c r="N40" i="13"/>
  <c r="R40" i="13"/>
  <c r="P36" i="13"/>
  <c r="X36" i="13"/>
  <c r="Z34" i="13"/>
  <c r="N34" i="13"/>
  <c r="L35" i="13"/>
  <c r="R34" i="13"/>
  <c r="AA33" i="13"/>
  <c r="AG33" i="13" s="1"/>
  <c r="T33" i="13"/>
  <c r="AK35" i="13"/>
  <c r="AE35" i="13"/>
  <c r="K35" i="13"/>
  <c r="AJ35" i="13"/>
  <c r="AB35" i="13"/>
  <c r="Z32" i="13"/>
  <c r="AB31" i="13"/>
  <c r="AK31" i="13"/>
  <c r="AA26" i="13"/>
  <c r="AG26" i="13" s="1"/>
  <c r="R26" i="13"/>
  <c r="Z26" i="13"/>
  <c r="N26" i="13"/>
  <c r="K27" i="13"/>
  <c r="AB27" i="13"/>
  <c r="AK27" i="13"/>
  <c r="AE27" i="13"/>
  <c r="Z25" i="13"/>
  <c r="R24" i="13"/>
  <c r="R27" i="13" s="1"/>
  <c r="AJ27" i="13"/>
  <c r="X24" i="13"/>
  <c r="L27" i="13"/>
  <c r="N24" i="13"/>
  <c r="Z24" i="13"/>
  <c r="P24" i="13"/>
  <c r="V24" i="13"/>
  <c r="AC24" i="13"/>
  <c r="AA24" i="13" s="1"/>
  <c r="AG24" i="13" s="1"/>
  <c r="P22" i="13"/>
  <c r="R22" i="13"/>
  <c r="Z22" i="13"/>
  <c r="AE23" i="13"/>
  <c r="V21" i="13"/>
  <c r="AC21" i="13"/>
  <c r="AA21" i="13" s="1"/>
  <c r="AG21" i="13" s="1"/>
  <c r="N21" i="13"/>
  <c r="X21" i="13"/>
  <c r="P21" i="13"/>
  <c r="Z21" i="13"/>
  <c r="L23" i="13"/>
  <c r="R21" i="13"/>
  <c r="AA20" i="13"/>
  <c r="AG20" i="13" s="1"/>
  <c r="AB23" i="13"/>
  <c r="K23" i="13"/>
  <c r="AD23" i="13"/>
  <c r="T20" i="13"/>
  <c r="T23" i="13" s="1"/>
  <c r="R18" i="13"/>
  <c r="X18" i="13"/>
  <c r="N18" i="13"/>
  <c r="Z18" i="13"/>
  <c r="V18" i="13"/>
  <c r="AC18" i="13"/>
  <c r="AA18" i="13" s="1"/>
  <c r="AG18" i="13" s="1"/>
  <c r="AK19" i="13"/>
  <c r="AE19" i="13"/>
  <c r="P5" i="13"/>
  <c r="AA14" i="13"/>
  <c r="AG14" i="13" s="1"/>
  <c r="T14" i="13"/>
  <c r="AD15" i="13"/>
  <c r="AC13" i="13"/>
  <c r="AA13" i="13" s="1"/>
  <c r="AG13" i="13" s="1"/>
  <c r="AE15" i="13"/>
  <c r="T13" i="13"/>
  <c r="AJ15" i="13"/>
  <c r="AK15" i="13"/>
  <c r="T12" i="13"/>
  <c r="AK11" i="13"/>
  <c r="R8" i="13"/>
  <c r="K11" i="13"/>
  <c r="AJ11" i="13"/>
  <c r="AB11" i="13"/>
  <c r="V8" i="13"/>
  <c r="AC8" i="13"/>
  <c r="AA8" i="13" s="1"/>
  <c r="AG8" i="13" s="1"/>
  <c r="N8" i="13"/>
  <c r="X8" i="13"/>
  <c r="P8" i="13"/>
  <c r="Z8" i="13"/>
  <c r="AK7" i="13"/>
  <c r="X5" i="13"/>
  <c r="N5" i="13"/>
  <c r="Z5" i="13"/>
  <c r="V5" i="13"/>
  <c r="AC5" i="13"/>
  <c r="AA5" i="13" s="1"/>
  <c r="AG5" i="13" s="1"/>
  <c r="K7" i="13"/>
  <c r="AC4" i="13"/>
  <c r="AA4" i="13" s="1"/>
  <c r="AG4" i="13" s="1"/>
  <c r="AB7" i="13"/>
  <c r="I128" i="13"/>
  <c r="AE7" i="13"/>
  <c r="X4" i="13"/>
  <c r="P126" i="1"/>
  <c r="AC126" i="1"/>
  <c r="AA126" i="1" s="1"/>
  <c r="AG126" i="1" s="1"/>
  <c r="T126" i="1"/>
  <c r="N125" i="1"/>
  <c r="AC125" i="1"/>
  <c r="AA125" i="1" s="1"/>
  <c r="AG125" i="1" s="1"/>
  <c r="AE127" i="1"/>
  <c r="AJ127" i="1"/>
  <c r="AB127" i="1"/>
  <c r="AD127" i="1"/>
  <c r="AK127" i="1"/>
  <c r="Z124" i="1"/>
  <c r="P124" i="1"/>
  <c r="L127" i="1"/>
  <c r="R124" i="1"/>
  <c r="AC122" i="1"/>
  <c r="AA122" i="1" s="1"/>
  <c r="AG122" i="1" s="1"/>
  <c r="AE123" i="1"/>
  <c r="K123" i="1"/>
  <c r="AJ123" i="1"/>
  <c r="AB123" i="1"/>
  <c r="V120" i="1"/>
  <c r="P120" i="1"/>
  <c r="Z120" i="1"/>
  <c r="AC120" i="1"/>
  <c r="AA120" i="1" s="1"/>
  <c r="AG120" i="1" s="1"/>
  <c r="N120" i="1"/>
  <c r="X120" i="1"/>
  <c r="R120" i="1"/>
  <c r="R123" i="1" s="1"/>
  <c r="K119" i="1"/>
  <c r="AE119" i="1"/>
  <c r="V117" i="1"/>
  <c r="AC117" i="1"/>
  <c r="AA117" i="1" s="1"/>
  <c r="AG117" i="1" s="1"/>
  <c r="N117" i="1"/>
  <c r="X117" i="1"/>
  <c r="P117" i="1"/>
  <c r="Z117" i="1"/>
  <c r="X114" i="1"/>
  <c r="N114" i="1"/>
  <c r="Z114" i="1"/>
  <c r="V114" i="1"/>
  <c r="AC114" i="1"/>
  <c r="AA114" i="1" s="1"/>
  <c r="AG114" i="1" s="1"/>
  <c r="AK115" i="1"/>
  <c r="X113" i="1"/>
  <c r="P113" i="1"/>
  <c r="AC113" i="1"/>
  <c r="N113" i="1"/>
  <c r="AA112" i="1"/>
  <c r="AG112" i="1" s="1"/>
  <c r="T112" i="1"/>
  <c r="T115" i="1" s="1"/>
  <c r="AE115" i="1"/>
  <c r="Z112" i="1"/>
  <c r="N112" i="1"/>
  <c r="R112" i="1"/>
  <c r="V110" i="1"/>
  <c r="AK111" i="1"/>
  <c r="P110" i="1"/>
  <c r="Z109" i="1"/>
  <c r="V109" i="1"/>
  <c r="P108" i="1"/>
  <c r="L111" i="1"/>
  <c r="X106" i="1"/>
  <c r="N106" i="1"/>
  <c r="Z106" i="1"/>
  <c r="V106" i="1"/>
  <c r="AC106" i="1"/>
  <c r="AA106" i="1" s="1"/>
  <c r="AG106" i="1" s="1"/>
  <c r="AA104" i="1"/>
  <c r="AG104" i="1" s="1"/>
  <c r="AE107" i="1"/>
  <c r="AE103" i="1"/>
  <c r="AK103" i="1"/>
  <c r="X100" i="1"/>
  <c r="N100" i="1"/>
  <c r="Z100" i="1"/>
  <c r="P100" i="1"/>
  <c r="V100" i="1"/>
  <c r="X97" i="1"/>
  <c r="N97" i="1"/>
  <c r="Z97" i="1"/>
  <c r="P97" i="1"/>
  <c r="R97" i="1"/>
  <c r="V97" i="1"/>
  <c r="AC97" i="1"/>
  <c r="AA97" i="1" s="1"/>
  <c r="AG97" i="1" s="1"/>
  <c r="V96" i="1"/>
  <c r="K99" i="1"/>
  <c r="AB99" i="1"/>
  <c r="AD99" i="1"/>
  <c r="V94" i="1"/>
  <c r="AC94" i="1"/>
  <c r="AA94" i="1" s="1"/>
  <c r="AG94" i="1" s="1"/>
  <c r="N94" i="1"/>
  <c r="X94" i="1"/>
  <c r="P94" i="1"/>
  <c r="Z94" i="1"/>
  <c r="R94" i="1"/>
  <c r="T93" i="1"/>
  <c r="X93" i="1"/>
  <c r="N93" i="1"/>
  <c r="AE95" i="1"/>
  <c r="AK95" i="1"/>
  <c r="AJ91" i="1"/>
  <c r="X88" i="1"/>
  <c r="K91" i="1"/>
  <c r="V88" i="1"/>
  <c r="AC88" i="1"/>
  <c r="AA88" i="1" s="1"/>
  <c r="AG88" i="1" s="1"/>
  <c r="AE87" i="1"/>
  <c r="V85" i="1"/>
  <c r="AC85" i="1"/>
  <c r="AA85" i="1" s="1"/>
  <c r="AG85" i="1" s="1"/>
  <c r="N85" i="1"/>
  <c r="X85" i="1"/>
  <c r="P85" i="1"/>
  <c r="Z85" i="1"/>
  <c r="R85" i="1"/>
  <c r="V82" i="1"/>
  <c r="AC82" i="1"/>
  <c r="AA82" i="1" s="1"/>
  <c r="AG82" i="1" s="1"/>
  <c r="N82" i="1"/>
  <c r="X82" i="1"/>
  <c r="P82" i="1"/>
  <c r="Z82" i="1"/>
  <c r="R82" i="1"/>
  <c r="X81" i="1"/>
  <c r="N81" i="1"/>
  <c r="P81" i="1"/>
  <c r="AC81" i="1"/>
  <c r="AA81" i="1" s="1"/>
  <c r="AG81" i="1" s="1"/>
  <c r="AK83" i="1"/>
  <c r="N80" i="1"/>
  <c r="AC80" i="1"/>
  <c r="AA80" i="1" s="1"/>
  <c r="AG80" i="1" s="1"/>
  <c r="R80" i="1"/>
  <c r="AE83" i="1"/>
  <c r="AK79" i="1"/>
  <c r="N78" i="1"/>
  <c r="P76" i="1"/>
  <c r="R74" i="1"/>
  <c r="T74" i="1"/>
  <c r="N74" i="1"/>
  <c r="AC74" i="1"/>
  <c r="AA74" i="1" s="1"/>
  <c r="AG74" i="1" s="1"/>
  <c r="AE75" i="1"/>
  <c r="R73" i="1"/>
  <c r="T73" i="1"/>
  <c r="Z73" i="1"/>
  <c r="R72" i="1"/>
  <c r="K75" i="1"/>
  <c r="AB75" i="1"/>
  <c r="AJ75" i="1"/>
  <c r="V72" i="1"/>
  <c r="AC72" i="1"/>
  <c r="AA72" i="1" s="1"/>
  <c r="AG72" i="1" s="1"/>
  <c r="N72" i="1"/>
  <c r="X72" i="1"/>
  <c r="L75" i="1"/>
  <c r="P72" i="1"/>
  <c r="Z72" i="1"/>
  <c r="AE71" i="1"/>
  <c r="Z70" i="1"/>
  <c r="P70" i="1"/>
  <c r="R70" i="1"/>
  <c r="AA68" i="1"/>
  <c r="AG68" i="1" s="1"/>
  <c r="V69" i="1"/>
  <c r="AC69" i="1"/>
  <c r="AA69" i="1" s="1"/>
  <c r="AG69" i="1" s="1"/>
  <c r="N69" i="1"/>
  <c r="X69" i="1"/>
  <c r="P69" i="1"/>
  <c r="Z69" i="1"/>
  <c r="T68" i="1"/>
  <c r="T71" i="1" s="1"/>
  <c r="X66" i="1"/>
  <c r="N66" i="1"/>
  <c r="Z66" i="1"/>
  <c r="P66" i="1"/>
  <c r="V66" i="1"/>
  <c r="AC66" i="1"/>
  <c r="AA66" i="1" s="1"/>
  <c r="AG66" i="1" s="1"/>
  <c r="K67" i="1"/>
  <c r="AK67" i="1"/>
  <c r="AE67" i="1"/>
  <c r="R64" i="1"/>
  <c r="V64" i="1"/>
  <c r="AC61" i="1"/>
  <c r="AA61" i="1" s="1"/>
  <c r="AG61" i="1" s="1"/>
  <c r="N61" i="1"/>
  <c r="T60" i="1"/>
  <c r="L63" i="1"/>
  <c r="AJ63" i="1"/>
  <c r="AB63" i="1"/>
  <c r="N57" i="1"/>
  <c r="AC57" i="1"/>
  <c r="AA57" i="1" s="1"/>
  <c r="AG57" i="1" s="1"/>
  <c r="T57" i="1"/>
  <c r="AK59" i="1"/>
  <c r="AJ59" i="1"/>
  <c r="AB59" i="1"/>
  <c r="AD59" i="1"/>
  <c r="P56" i="1"/>
  <c r="R54" i="1"/>
  <c r="AK55" i="1"/>
  <c r="AI55" i="1"/>
  <c r="K55" i="1"/>
  <c r="AJ55" i="1"/>
  <c r="AB55" i="1"/>
  <c r="P52" i="1"/>
  <c r="Z52" i="1"/>
  <c r="R52" i="1"/>
  <c r="V52" i="1"/>
  <c r="AC52" i="1"/>
  <c r="AA52" i="1" s="1"/>
  <c r="AG52" i="1" s="1"/>
  <c r="N52" i="1"/>
  <c r="X52" i="1"/>
  <c r="P50" i="1"/>
  <c r="P49" i="1"/>
  <c r="R49" i="1"/>
  <c r="K51" i="1"/>
  <c r="Z49" i="1"/>
  <c r="AB51" i="1"/>
  <c r="V49" i="1"/>
  <c r="AC49" i="1"/>
  <c r="AA49" i="1" s="1"/>
  <c r="AG49" i="1" s="1"/>
  <c r="N49" i="1"/>
  <c r="X49" i="1"/>
  <c r="T46" i="1"/>
  <c r="L47" i="1"/>
  <c r="AD47" i="1"/>
  <c r="AE47" i="1"/>
  <c r="AK47" i="1"/>
  <c r="P45" i="1"/>
  <c r="R45" i="1"/>
  <c r="AA44" i="1"/>
  <c r="AG44" i="1" s="1"/>
  <c r="V45" i="1"/>
  <c r="AC45" i="1"/>
  <c r="AA45" i="1" s="1"/>
  <c r="AG45" i="1" s="1"/>
  <c r="N45" i="1"/>
  <c r="X45" i="1"/>
  <c r="X47" i="1" s="1"/>
  <c r="W47" i="1" s="1"/>
  <c r="X44" i="1"/>
  <c r="AK43" i="1"/>
  <c r="AC42" i="1"/>
  <c r="AA42" i="1" s="1"/>
  <c r="AG42" i="1" s="1"/>
  <c r="N42" i="1"/>
  <c r="P42" i="1"/>
  <c r="Z42" i="1"/>
  <c r="V42" i="1"/>
  <c r="X42" i="1"/>
  <c r="R42" i="1"/>
  <c r="AC41" i="1"/>
  <c r="AA41" i="1" s="1"/>
  <c r="AG41" i="1" s="1"/>
  <c r="V41" i="1"/>
  <c r="V43" i="1" s="1"/>
  <c r="P41" i="1"/>
  <c r="AA40" i="1"/>
  <c r="AG40" i="1" s="1"/>
  <c r="K43" i="1"/>
  <c r="R40" i="1"/>
  <c r="AE39" i="1"/>
  <c r="X38" i="1"/>
  <c r="N38" i="1"/>
  <c r="AC38" i="1"/>
  <c r="AA38" i="1" s="1"/>
  <c r="AG38" i="1" s="1"/>
  <c r="T38" i="1"/>
  <c r="AJ39" i="1"/>
  <c r="AK39" i="1"/>
  <c r="N37" i="1"/>
  <c r="AC37" i="1"/>
  <c r="AA37" i="1" s="1"/>
  <c r="AG37" i="1" s="1"/>
  <c r="T37" i="1"/>
  <c r="Z37" i="1"/>
  <c r="Z36" i="1"/>
  <c r="L39" i="1"/>
  <c r="T36" i="1"/>
  <c r="P36" i="1"/>
  <c r="AA34" i="1"/>
  <c r="AG34" i="1" s="1"/>
  <c r="AE35" i="1"/>
  <c r="AK35" i="1"/>
  <c r="K35" i="1"/>
  <c r="AB35" i="1"/>
  <c r="R32" i="1"/>
  <c r="AJ35" i="1"/>
  <c r="V32" i="1"/>
  <c r="AC32" i="1"/>
  <c r="AA32" i="1" s="1"/>
  <c r="AG32" i="1" s="1"/>
  <c r="N32" i="1"/>
  <c r="X32" i="1"/>
  <c r="P32" i="1"/>
  <c r="Z32" i="1"/>
  <c r="R29" i="1"/>
  <c r="AC29" i="1"/>
  <c r="AA29" i="1" s="1"/>
  <c r="AG29" i="1" s="1"/>
  <c r="AE31" i="1"/>
  <c r="V29" i="1"/>
  <c r="Z29" i="1"/>
  <c r="N29" i="1"/>
  <c r="AB27" i="1"/>
  <c r="Z26" i="1"/>
  <c r="N26" i="1"/>
  <c r="R26" i="1"/>
  <c r="AC26" i="1"/>
  <c r="AA26" i="1" s="1"/>
  <c r="AG26" i="1" s="1"/>
  <c r="V26" i="1"/>
  <c r="AE27" i="1"/>
  <c r="K27" i="1"/>
  <c r="AK27" i="1"/>
  <c r="AJ27" i="1"/>
  <c r="V24" i="1"/>
  <c r="AC24" i="1"/>
  <c r="AA24" i="1" s="1"/>
  <c r="AG24" i="1" s="1"/>
  <c r="L27" i="1"/>
  <c r="N24" i="1"/>
  <c r="X24" i="1"/>
  <c r="P22" i="1"/>
  <c r="X22" i="1"/>
  <c r="AE23" i="1"/>
  <c r="V21" i="1"/>
  <c r="AC21" i="1"/>
  <c r="N21" i="1"/>
  <c r="X21" i="1"/>
  <c r="P21" i="1"/>
  <c r="Z21" i="1"/>
  <c r="R21" i="1"/>
  <c r="AK19" i="1"/>
  <c r="P18" i="1"/>
  <c r="Z18" i="1"/>
  <c r="V18" i="1"/>
  <c r="AC18" i="1"/>
  <c r="AA18" i="1" s="1"/>
  <c r="AG18" i="1" s="1"/>
  <c r="K19" i="1"/>
  <c r="AE19" i="1"/>
  <c r="AA14" i="1"/>
  <c r="AG14" i="1" s="1"/>
  <c r="R16" i="1"/>
  <c r="AC16" i="1"/>
  <c r="V16" i="1"/>
  <c r="Z16" i="1"/>
  <c r="N16" i="1"/>
  <c r="AE15" i="1"/>
  <c r="R13" i="1"/>
  <c r="AC13" i="1"/>
  <c r="AA13" i="1" s="1"/>
  <c r="AG13" i="1" s="1"/>
  <c r="Z13" i="1"/>
  <c r="N13" i="1"/>
  <c r="V13" i="1"/>
  <c r="AK15" i="1"/>
  <c r="AB15" i="1"/>
  <c r="P12" i="1"/>
  <c r="X12" i="1"/>
  <c r="Z10" i="1"/>
  <c r="N10" i="1"/>
  <c r="R10" i="1"/>
  <c r="AC10" i="1"/>
  <c r="AA10" i="1" s="1"/>
  <c r="AG10" i="1" s="1"/>
  <c r="V10" i="1"/>
  <c r="AK11" i="1"/>
  <c r="P9" i="1"/>
  <c r="AE11" i="1"/>
  <c r="K11" i="1"/>
  <c r="AJ11" i="1"/>
  <c r="AB11" i="1"/>
  <c r="R8" i="1"/>
  <c r="V8" i="1"/>
  <c r="AC8" i="1"/>
  <c r="AA8" i="1" s="1"/>
  <c r="AG8" i="1" s="1"/>
  <c r="L11" i="1"/>
  <c r="N8" i="1"/>
  <c r="X8" i="1"/>
  <c r="P8" i="1"/>
  <c r="Z8" i="1"/>
  <c r="P6" i="1"/>
  <c r="AK7" i="1"/>
  <c r="Z5" i="1"/>
  <c r="P5" i="1"/>
  <c r="V5" i="1"/>
  <c r="AC5" i="1"/>
  <c r="AA5" i="1" s="1"/>
  <c r="AG5" i="1" s="1"/>
  <c r="N5" i="1"/>
  <c r="X5" i="1"/>
  <c r="AA4" i="1"/>
  <c r="AG4" i="1" s="1"/>
  <c r="AN8" i="1"/>
  <c r="AN9" i="1" s="1"/>
  <c r="AN10" i="1" s="1"/>
  <c r="AO7" i="1"/>
  <c r="P4" i="1"/>
  <c r="X4" i="1"/>
  <c r="T6" i="1"/>
  <c r="L7" i="1"/>
  <c r="AB7" i="1"/>
  <c r="AJ7" i="1"/>
  <c r="T9" i="1"/>
  <c r="T11" i="1" s="1"/>
  <c r="T12" i="1"/>
  <c r="P14" i="1"/>
  <c r="X14" i="1"/>
  <c r="AD15" i="1"/>
  <c r="P17" i="1"/>
  <c r="X17" i="1"/>
  <c r="P20" i="1"/>
  <c r="X20" i="1"/>
  <c r="T22" i="1"/>
  <c r="L23" i="1"/>
  <c r="AB23" i="1"/>
  <c r="AJ23" i="1"/>
  <c r="T25" i="1"/>
  <c r="T27" i="1" s="1"/>
  <c r="T28" i="1"/>
  <c r="P30" i="1"/>
  <c r="X30" i="1"/>
  <c r="AD31" i="1"/>
  <c r="R33" i="1"/>
  <c r="R34" i="1"/>
  <c r="Z48" i="1"/>
  <c r="Z51" i="1" s="1"/>
  <c r="AF51" i="1" s="1"/>
  <c r="R48" i="1"/>
  <c r="X48" i="1"/>
  <c r="N48" i="1"/>
  <c r="L51" i="1"/>
  <c r="T48" i="1"/>
  <c r="AC48" i="1"/>
  <c r="AA48" i="1" s="1"/>
  <c r="AG48" i="1" s="1"/>
  <c r="P48" i="1"/>
  <c r="Z84" i="1"/>
  <c r="R84" i="1"/>
  <c r="L87" i="1"/>
  <c r="AC84" i="1"/>
  <c r="AA84" i="1" s="1"/>
  <c r="AG84" i="1" s="1"/>
  <c r="T84" i="1"/>
  <c r="T87" i="1" s="1"/>
  <c r="V84" i="1"/>
  <c r="X84" i="1"/>
  <c r="P84" i="1"/>
  <c r="X90" i="1"/>
  <c r="P90" i="1"/>
  <c r="Z90" i="1"/>
  <c r="N90" i="1"/>
  <c r="T90" i="1"/>
  <c r="V90" i="1"/>
  <c r="R90" i="1"/>
  <c r="AC107" i="1"/>
  <c r="Z105" i="1"/>
  <c r="R105" i="1"/>
  <c r="P105" i="1"/>
  <c r="V105" i="1"/>
  <c r="T105" i="1"/>
  <c r="N105" i="1"/>
  <c r="X105" i="1"/>
  <c r="Z116" i="1"/>
  <c r="R116" i="1"/>
  <c r="L119" i="1"/>
  <c r="AC116" i="1"/>
  <c r="AA116" i="1" s="1"/>
  <c r="AG116" i="1" s="1"/>
  <c r="T116" i="1"/>
  <c r="T119" i="1" s="1"/>
  <c r="V116" i="1"/>
  <c r="X116" i="1"/>
  <c r="P116" i="1"/>
  <c r="D128" i="1"/>
  <c r="R4" i="1"/>
  <c r="R7" i="1" s="1"/>
  <c r="Z4" i="1"/>
  <c r="N6" i="1"/>
  <c r="V6" i="1"/>
  <c r="AC6" i="1"/>
  <c r="AA6" i="1" s="1"/>
  <c r="AG6" i="1" s="1"/>
  <c r="N9" i="1"/>
  <c r="V9" i="1"/>
  <c r="AC9" i="1"/>
  <c r="P10" i="1"/>
  <c r="X10" i="1"/>
  <c r="N12" i="1"/>
  <c r="V12" i="1"/>
  <c r="AC12" i="1"/>
  <c r="P13" i="1"/>
  <c r="X13" i="1"/>
  <c r="X15" i="1" s="1"/>
  <c r="R14" i="1"/>
  <c r="Z14" i="1"/>
  <c r="K15" i="1"/>
  <c r="P16" i="1"/>
  <c r="X16" i="1"/>
  <c r="R17" i="1"/>
  <c r="Z17" i="1"/>
  <c r="L19" i="1"/>
  <c r="AB19" i="1"/>
  <c r="AJ19" i="1"/>
  <c r="R20" i="1"/>
  <c r="Z20" i="1"/>
  <c r="N22" i="1"/>
  <c r="V22" i="1"/>
  <c r="AC22" i="1"/>
  <c r="AA22" i="1" s="1"/>
  <c r="AG22" i="1" s="1"/>
  <c r="N25" i="1"/>
  <c r="V25" i="1"/>
  <c r="AC25" i="1"/>
  <c r="AA25" i="1" s="1"/>
  <c r="AG25" i="1" s="1"/>
  <c r="P26" i="1"/>
  <c r="P27" i="1" s="1"/>
  <c r="X26" i="1"/>
  <c r="X27" i="1" s="1"/>
  <c r="N28" i="1"/>
  <c r="V28" i="1"/>
  <c r="AC28" i="1"/>
  <c r="AK31" i="1"/>
  <c r="P29" i="1"/>
  <c r="X29" i="1"/>
  <c r="R30" i="1"/>
  <c r="Z30" i="1"/>
  <c r="K31" i="1"/>
  <c r="T34" i="1"/>
  <c r="T35" i="1" s="1"/>
  <c r="AB39" i="1"/>
  <c r="L43" i="1"/>
  <c r="X40" i="1"/>
  <c r="P40" i="1"/>
  <c r="Z40" i="1"/>
  <c r="N40" i="1"/>
  <c r="AE43" i="1"/>
  <c r="V48" i="1"/>
  <c r="AC56" i="1"/>
  <c r="AA56" i="1" s="1"/>
  <c r="AG56" i="1" s="1"/>
  <c r="V56" i="1"/>
  <c r="N56" i="1"/>
  <c r="R56" i="1"/>
  <c r="X56" i="1"/>
  <c r="T56" i="1"/>
  <c r="L59" i="1"/>
  <c r="AK63" i="1"/>
  <c r="K71" i="1"/>
  <c r="AJ71" i="1"/>
  <c r="AD71" i="1"/>
  <c r="AB71" i="1"/>
  <c r="N84" i="1"/>
  <c r="AB87" i="1"/>
  <c r="AD87" i="1"/>
  <c r="AJ87" i="1"/>
  <c r="K87" i="1"/>
  <c r="AK91" i="1"/>
  <c r="N116" i="1"/>
  <c r="AP128" i="1"/>
  <c r="T4" i="1"/>
  <c r="AD7" i="1"/>
  <c r="T14" i="1"/>
  <c r="L15" i="1"/>
  <c r="T17" i="1"/>
  <c r="T19" i="1" s="1"/>
  <c r="T20" i="1"/>
  <c r="AD23" i="1"/>
  <c r="T30" i="1"/>
  <c r="L31" i="1"/>
  <c r="AC33" i="1"/>
  <c r="AA33" i="1" s="1"/>
  <c r="AG33" i="1" s="1"/>
  <c r="V33" i="1"/>
  <c r="N33" i="1"/>
  <c r="X33" i="1"/>
  <c r="X34" i="1"/>
  <c r="P34" i="1"/>
  <c r="V34" i="1"/>
  <c r="AC53" i="1"/>
  <c r="AA53" i="1" s="1"/>
  <c r="AG53" i="1" s="1"/>
  <c r="V53" i="1"/>
  <c r="N53" i="1"/>
  <c r="T53" i="1"/>
  <c r="X53" i="1"/>
  <c r="R53" i="1"/>
  <c r="R55" i="1" s="1"/>
  <c r="Z58" i="1"/>
  <c r="R58" i="1"/>
  <c r="P58" i="1"/>
  <c r="AC58" i="1"/>
  <c r="AA58" i="1" s="1"/>
  <c r="AG58" i="1" s="1"/>
  <c r="T58" i="1"/>
  <c r="N58" i="1"/>
  <c r="Z62" i="1"/>
  <c r="R62" i="1"/>
  <c r="P62" i="1"/>
  <c r="AC62" i="1"/>
  <c r="AA62" i="1" s="1"/>
  <c r="AG62" i="1" s="1"/>
  <c r="T62" i="1"/>
  <c r="V62" i="1"/>
  <c r="N62" i="1"/>
  <c r="Z65" i="1"/>
  <c r="Z67" i="1" s="1"/>
  <c r="AF67" i="1" s="1"/>
  <c r="R65" i="1"/>
  <c r="AC65" i="1"/>
  <c r="AA65" i="1" s="1"/>
  <c r="AG65" i="1" s="1"/>
  <c r="T65" i="1"/>
  <c r="V65" i="1"/>
  <c r="X65" i="1"/>
  <c r="P65" i="1"/>
  <c r="AJ83" i="1"/>
  <c r="AB83" i="1"/>
  <c r="AD83" i="1"/>
  <c r="AC89" i="1"/>
  <c r="AA89" i="1" s="1"/>
  <c r="AG89" i="1" s="1"/>
  <c r="V89" i="1"/>
  <c r="N89" i="1"/>
  <c r="L91" i="1"/>
  <c r="Z89" i="1"/>
  <c r="P89" i="1"/>
  <c r="X89" i="1"/>
  <c r="T89" i="1"/>
  <c r="R89" i="1"/>
  <c r="AC90" i="1"/>
  <c r="AA90" i="1" s="1"/>
  <c r="AG90" i="1" s="1"/>
  <c r="AC98" i="1"/>
  <c r="AA98" i="1" s="1"/>
  <c r="AG98" i="1" s="1"/>
  <c r="V98" i="1"/>
  <c r="N98" i="1"/>
  <c r="T98" i="1"/>
  <c r="T99" i="1" s="1"/>
  <c r="R98" i="1"/>
  <c r="X98" i="1"/>
  <c r="Z98" i="1"/>
  <c r="N4" i="1"/>
  <c r="V4" i="1"/>
  <c r="R6" i="1"/>
  <c r="R9" i="1"/>
  <c r="Z9" i="1"/>
  <c r="R12" i="1"/>
  <c r="N14" i="1"/>
  <c r="V14" i="1"/>
  <c r="N17" i="1"/>
  <c r="N19" i="1" s="1"/>
  <c r="V17" i="1"/>
  <c r="N20" i="1"/>
  <c r="V20" i="1"/>
  <c r="R22" i="1"/>
  <c r="R25" i="1"/>
  <c r="R27" i="1" s="1"/>
  <c r="Z25" i="1"/>
  <c r="R28" i="1"/>
  <c r="N30" i="1"/>
  <c r="V30" i="1"/>
  <c r="P33" i="1"/>
  <c r="Z33" i="1"/>
  <c r="N34" i="1"/>
  <c r="Z34" i="1"/>
  <c r="L35" i="1"/>
  <c r="AC36" i="1"/>
  <c r="V36" i="1"/>
  <c r="N36" i="1"/>
  <c r="N39" i="1" s="1"/>
  <c r="X36" i="1"/>
  <c r="X37" i="1"/>
  <c r="P37" i="1"/>
  <c r="P39" i="1" s="1"/>
  <c r="V37" i="1"/>
  <c r="Z38" i="1"/>
  <c r="Z39" i="1" s="1"/>
  <c r="AF39" i="1" s="1"/>
  <c r="R38" i="1"/>
  <c r="R39" i="1" s="1"/>
  <c r="V38" i="1"/>
  <c r="AD39" i="1"/>
  <c r="T43" i="1"/>
  <c r="Z41" i="1"/>
  <c r="R41" i="1"/>
  <c r="R43" i="1" s="1"/>
  <c r="X41" i="1"/>
  <c r="N41" i="1"/>
  <c r="AC46" i="1"/>
  <c r="V46" i="1"/>
  <c r="N46" i="1"/>
  <c r="R46" i="1"/>
  <c r="Z46" i="1"/>
  <c r="P46" i="1"/>
  <c r="P47" i="1" s="1"/>
  <c r="O47" i="1" s="1"/>
  <c r="AJ47" i="1"/>
  <c r="AB47" i="1"/>
  <c r="AC50" i="1"/>
  <c r="AA50" i="1" s="1"/>
  <c r="AG50" i="1" s="1"/>
  <c r="V50" i="1"/>
  <c r="N50" i="1"/>
  <c r="T50" i="1"/>
  <c r="X50" i="1"/>
  <c r="R50" i="1"/>
  <c r="P53" i="1"/>
  <c r="L55" i="1"/>
  <c r="V58" i="1"/>
  <c r="X62" i="1"/>
  <c r="N65" i="1"/>
  <c r="Z68" i="1"/>
  <c r="R68" i="1"/>
  <c r="R71" i="1" s="1"/>
  <c r="P68" i="1"/>
  <c r="N68" i="1"/>
  <c r="X68" i="1"/>
  <c r="L71" i="1"/>
  <c r="V68" i="1"/>
  <c r="K79" i="1"/>
  <c r="AJ79" i="1"/>
  <c r="AD79" i="1"/>
  <c r="AB79" i="1"/>
  <c r="K83" i="1"/>
  <c r="P98" i="1"/>
  <c r="X101" i="1"/>
  <c r="P101" i="1"/>
  <c r="Z101" i="1"/>
  <c r="N101" i="1"/>
  <c r="V101" i="1"/>
  <c r="T101" i="1"/>
  <c r="AC101" i="1"/>
  <c r="AA101" i="1" s="1"/>
  <c r="AG101" i="1" s="1"/>
  <c r="T127" i="1"/>
  <c r="T47" i="1"/>
  <c r="S47" i="1" s="1"/>
  <c r="X54" i="1"/>
  <c r="P54" i="1"/>
  <c r="AC54" i="1"/>
  <c r="AA54" i="1" s="1"/>
  <c r="AG54" i="1" s="1"/>
  <c r="T54" i="1"/>
  <c r="Z54" i="1"/>
  <c r="AE59" i="1"/>
  <c r="AC60" i="1"/>
  <c r="V60" i="1"/>
  <c r="N60" i="1"/>
  <c r="N63" i="1" s="1"/>
  <c r="M63" i="1" s="1"/>
  <c r="R60" i="1"/>
  <c r="X60" i="1"/>
  <c r="T83" i="1"/>
  <c r="AC86" i="1"/>
  <c r="AA86" i="1" s="1"/>
  <c r="AG86" i="1" s="1"/>
  <c r="V86" i="1"/>
  <c r="N86" i="1"/>
  <c r="Z86" i="1"/>
  <c r="P86" i="1"/>
  <c r="X86" i="1"/>
  <c r="AE91" i="1"/>
  <c r="L95" i="1"/>
  <c r="X92" i="1"/>
  <c r="P92" i="1"/>
  <c r="R92" i="1"/>
  <c r="N92" i="1"/>
  <c r="AC92" i="1"/>
  <c r="T92" i="1"/>
  <c r="T95" i="1" s="1"/>
  <c r="L107" i="1"/>
  <c r="X104" i="1"/>
  <c r="X107" i="1" s="1"/>
  <c r="P104" i="1"/>
  <c r="R104" i="1"/>
  <c r="R107" i="1" s="1"/>
  <c r="N104" i="1"/>
  <c r="Z104" i="1"/>
  <c r="T104" i="1"/>
  <c r="AM128" i="1"/>
  <c r="I128" i="1"/>
  <c r="AH128" i="1"/>
  <c r="AJ43" i="1"/>
  <c r="AB43" i="1"/>
  <c r="Z44" i="1"/>
  <c r="R44" i="1"/>
  <c r="R47" i="1" s="1"/>
  <c r="Q47" i="1" s="1"/>
  <c r="V44" i="1"/>
  <c r="AE51" i="1"/>
  <c r="N54" i="1"/>
  <c r="X57" i="1"/>
  <c r="P57" i="1"/>
  <c r="R57" i="1"/>
  <c r="Z57" i="1"/>
  <c r="P60" i="1"/>
  <c r="AE63" i="1"/>
  <c r="L67" i="1"/>
  <c r="X64" i="1"/>
  <c r="P64" i="1"/>
  <c r="AC64" i="1"/>
  <c r="T64" i="1"/>
  <c r="T67" i="1" s="1"/>
  <c r="N64" i="1"/>
  <c r="R75" i="1"/>
  <c r="AK75" i="1"/>
  <c r="X77" i="1"/>
  <c r="P77" i="1"/>
  <c r="AC77" i="1"/>
  <c r="AA77" i="1" s="1"/>
  <c r="AG77" i="1" s="1"/>
  <c r="T77" i="1"/>
  <c r="R77" i="1"/>
  <c r="R86" i="1"/>
  <c r="V92" i="1"/>
  <c r="Z96" i="1"/>
  <c r="R96" i="1"/>
  <c r="X96" i="1"/>
  <c r="X99" i="1" s="1"/>
  <c r="N96" i="1"/>
  <c r="AC96" i="1"/>
  <c r="P96" i="1"/>
  <c r="L99" i="1"/>
  <c r="AE99" i="1"/>
  <c r="Z102" i="1"/>
  <c r="R102" i="1"/>
  <c r="R103" i="1" s="1"/>
  <c r="X102" i="1"/>
  <c r="N102" i="1"/>
  <c r="AC102" i="1"/>
  <c r="AA102" i="1" s="1"/>
  <c r="AG102" i="1" s="1"/>
  <c r="P102" i="1"/>
  <c r="T102" i="1"/>
  <c r="V104" i="1"/>
  <c r="AC121" i="1"/>
  <c r="AA121" i="1" s="1"/>
  <c r="AG121" i="1" s="1"/>
  <c r="V121" i="1"/>
  <c r="N121" i="1"/>
  <c r="L123" i="1"/>
  <c r="Z121" i="1"/>
  <c r="P121" i="1"/>
  <c r="X121" i="1"/>
  <c r="T121" i="1"/>
  <c r="X61" i="1"/>
  <c r="P61" i="1"/>
  <c r="R61" i="1"/>
  <c r="Z61" i="1"/>
  <c r="AI63" i="1"/>
  <c r="K63" i="1"/>
  <c r="AJ67" i="1"/>
  <c r="AB67" i="1"/>
  <c r="AK71" i="1"/>
  <c r="AC76" i="1"/>
  <c r="V76" i="1"/>
  <c r="V79" i="1" s="1"/>
  <c r="U79" i="1" s="1"/>
  <c r="N76" i="1"/>
  <c r="N79" i="1" s="1"/>
  <c r="M79" i="1" s="1"/>
  <c r="T76" i="1"/>
  <c r="Z76" i="1"/>
  <c r="Z78" i="1"/>
  <c r="R78" i="1"/>
  <c r="AC78" i="1"/>
  <c r="AA78" i="1" s="1"/>
  <c r="AG78" i="1" s="1"/>
  <c r="T78" i="1"/>
  <c r="X78" i="1"/>
  <c r="Z93" i="1"/>
  <c r="R93" i="1"/>
  <c r="P93" i="1"/>
  <c r="V93" i="1"/>
  <c r="K103" i="1"/>
  <c r="AB103" i="1"/>
  <c r="AD103" i="1"/>
  <c r="AJ103" i="1"/>
  <c r="K111" i="1"/>
  <c r="AJ111" i="1"/>
  <c r="AD111" i="1"/>
  <c r="AB111" i="1"/>
  <c r="AC118" i="1"/>
  <c r="AA118" i="1" s="1"/>
  <c r="AG118" i="1" s="1"/>
  <c r="V118" i="1"/>
  <c r="N118" i="1"/>
  <c r="Z118" i="1"/>
  <c r="P118" i="1"/>
  <c r="X118" i="1"/>
  <c r="R118" i="1"/>
  <c r="J128" i="1"/>
  <c r="AC70" i="1"/>
  <c r="AA70" i="1" s="1"/>
  <c r="AG70" i="1" s="1"/>
  <c r="V70" i="1"/>
  <c r="N70" i="1"/>
  <c r="X70" i="1"/>
  <c r="AC73" i="1"/>
  <c r="AA73" i="1" s="1"/>
  <c r="AG73" i="1" s="1"/>
  <c r="V73" i="1"/>
  <c r="N73" i="1"/>
  <c r="N75" i="1" s="1"/>
  <c r="X73" i="1"/>
  <c r="X74" i="1"/>
  <c r="P74" i="1"/>
  <c r="V74" i="1"/>
  <c r="AE79" i="1"/>
  <c r="L83" i="1"/>
  <c r="X80" i="1"/>
  <c r="P80" i="1"/>
  <c r="V80" i="1"/>
  <c r="Z81" i="1"/>
  <c r="Z83" i="1" s="1"/>
  <c r="AF83" i="1" s="1"/>
  <c r="R81" i="1"/>
  <c r="V81" i="1"/>
  <c r="AK87" i="1"/>
  <c r="AJ95" i="1"/>
  <c r="AB95" i="1"/>
  <c r="K95" i="1"/>
  <c r="AK99" i="1"/>
  <c r="AJ115" i="1"/>
  <c r="AB115" i="1"/>
  <c r="AD115" i="1"/>
  <c r="AB119" i="1"/>
  <c r="AD119" i="1"/>
  <c r="AK123" i="1"/>
  <c r="X122" i="1"/>
  <c r="P122" i="1"/>
  <c r="Z122" i="1"/>
  <c r="N122" i="1"/>
  <c r="T122" i="1"/>
  <c r="V122" i="1"/>
  <c r="L103" i="1"/>
  <c r="AK107" i="1"/>
  <c r="AD107" i="1"/>
  <c r="AJ107" i="1"/>
  <c r="K107" i="1"/>
  <c r="AB107" i="1"/>
  <c r="X109" i="1"/>
  <c r="P109" i="1"/>
  <c r="AC109" i="1"/>
  <c r="AA109" i="1" s="1"/>
  <c r="AG109" i="1" s="1"/>
  <c r="T109" i="1"/>
  <c r="R109" i="1"/>
  <c r="F128" i="1"/>
  <c r="T100" i="1"/>
  <c r="AC108" i="1"/>
  <c r="V108" i="1"/>
  <c r="V111" i="1" s="1"/>
  <c r="N108" i="1"/>
  <c r="N111" i="1" s="1"/>
  <c r="T108" i="1"/>
  <c r="Z108" i="1"/>
  <c r="Z110" i="1"/>
  <c r="R110" i="1"/>
  <c r="AC110" i="1"/>
  <c r="AA110" i="1" s="1"/>
  <c r="AG110" i="1" s="1"/>
  <c r="T110" i="1"/>
  <c r="X110" i="1"/>
  <c r="AE111" i="1"/>
  <c r="L115" i="1"/>
  <c r="X112" i="1"/>
  <c r="P112" i="1"/>
  <c r="P115" i="1" s="1"/>
  <c r="V112" i="1"/>
  <c r="Z113" i="1"/>
  <c r="R113" i="1"/>
  <c r="R115" i="1" s="1"/>
  <c r="V113" i="1"/>
  <c r="AK119" i="1"/>
  <c r="AC124" i="1"/>
  <c r="V124" i="1"/>
  <c r="N124" i="1"/>
  <c r="N127" i="1" s="1"/>
  <c r="X124" i="1"/>
  <c r="X125" i="1"/>
  <c r="P125" i="1"/>
  <c r="P127" i="1" s="1"/>
  <c r="V125" i="1"/>
  <c r="Z126" i="1"/>
  <c r="Z127" i="1" s="1"/>
  <c r="R126" i="1"/>
  <c r="R127" i="1" s="1"/>
  <c r="V126" i="1"/>
  <c r="AN8" i="13"/>
  <c r="AN9" i="13" s="1"/>
  <c r="AN10" i="13" s="1"/>
  <c r="AO7" i="13"/>
  <c r="AC6" i="13"/>
  <c r="AA6" i="13" s="1"/>
  <c r="AG6" i="13" s="1"/>
  <c r="V6" i="13"/>
  <c r="N6" i="13"/>
  <c r="N7" i="13" s="1"/>
  <c r="X6" i="13"/>
  <c r="X7" i="13" s="1"/>
  <c r="AC9" i="13"/>
  <c r="AA9" i="13" s="1"/>
  <c r="AG9" i="13" s="1"/>
  <c r="V9" i="13"/>
  <c r="N9" i="13"/>
  <c r="X9" i="13"/>
  <c r="X10" i="13"/>
  <c r="P10" i="13"/>
  <c r="V10" i="13"/>
  <c r="Z17" i="13"/>
  <c r="R17" i="13"/>
  <c r="R19" i="13" s="1"/>
  <c r="AC28" i="13"/>
  <c r="AA28" i="13" s="1"/>
  <c r="AG28" i="13" s="1"/>
  <c r="V28" i="13"/>
  <c r="N28" i="13"/>
  <c r="AJ43" i="13"/>
  <c r="AB43" i="13"/>
  <c r="AD43" i="13"/>
  <c r="AJ75" i="13"/>
  <c r="AB75" i="13"/>
  <c r="AD75" i="13"/>
  <c r="K75" i="13"/>
  <c r="P6" i="13"/>
  <c r="Z6" i="13"/>
  <c r="L11" i="13"/>
  <c r="Z14" i="13"/>
  <c r="R14" i="13"/>
  <c r="V14" i="13"/>
  <c r="X17" i="13"/>
  <c r="Z20" i="13"/>
  <c r="R20" i="13"/>
  <c r="P28" i="13"/>
  <c r="Z28" i="13"/>
  <c r="N29" i="13"/>
  <c r="X32" i="13"/>
  <c r="P32" i="13"/>
  <c r="AC32" i="13"/>
  <c r="V32" i="13"/>
  <c r="N32" i="13"/>
  <c r="N35" i="13" s="1"/>
  <c r="N37" i="13"/>
  <c r="N38" i="13"/>
  <c r="L39" i="13"/>
  <c r="Z4" i="13"/>
  <c r="R4" i="13"/>
  <c r="V4" i="13"/>
  <c r="R6" i="13"/>
  <c r="AD7" i="13"/>
  <c r="R9" i="13"/>
  <c r="R10" i="13"/>
  <c r="P12" i="13"/>
  <c r="Z12" i="13"/>
  <c r="N13" i="13"/>
  <c r="N14" i="13"/>
  <c r="X14" i="13"/>
  <c r="AB15" i="13"/>
  <c r="P17" i="13"/>
  <c r="N20" i="13"/>
  <c r="X20" i="13"/>
  <c r="T26" i="13"/>
  <c r="T27" i="13" s="1"/>
  <c r="R28" i="13"/>
  <c r="Z30" i="13"/>
  <c r="R30" i="13"/>
  <c r="X30" i="13"/>
  <c r="P30" i="13"/>
  <c r="R32" i="13"/>
  <c r="Z33" i="13"/>
  <c r="R33" i="13"/>
  <c r="X33" i="13"/>
  <c r="P33" i="13"/>
  <c r="Z44" i="13"/>
  <c r="R44" i="13"/>
  <c r="R47" i="13" s="1"/>
  <c r="L47" i="13"/>
  <c r="AC44" i="13"/>
  <c r="AA44" i="13" s="1"/>
  <c r="AG44" i="13" s="1"/>
  <c r="T44" i="13"/>
  <c r="P44" i="13"/>
  <c r="AD47" i="13"/>
  <c r="AK63" i="13"/>
  <c r="X66" i="13"/>
  <c r="P66" i="13"/>
  <c r="AC66" i="13"/>
  <c r="AA66" i="13" s="1"/>
  <c r="AG66" i="13" s="1"/>
  <c r="T66" i="13"/>
  <c r="V66" i="13"/>
  <c r="R66" i="13"/>
  <c r="R67" i="13" s="1"/>
  <c r="L87" i="13"/>
  <c r="X84" i="13"/>
  <c r="P84" i="13"/>
  <c r="AC84" i="13"/>
  <c r="AA84" i="13" s="1"/>
  <c r="AG84" i="13" s="1"/>
  <c r="V84" i="13"/>
  <c r="V87" i="13" s="1"/>
  <c r="N84" i="13"/>
  <c r="N87" i="13" s="1"/>
  <c r="Z84" i="13"/>
  <c r="T84" i="13"/>
  <c r="T87" i="13" s="1"/>
  <c r="X114" i="13"/>
  <c r="P114" i="13"/>
  <c r="Z114" i="13"/>
  <c r="R114" i="13"/>
  <c r="T114" i="13"/>
  <c r="AC114" i="13"/>
  <c r="AA114" i="13" s="1"/>
  <c r="AG114" i="13" s="1"/>
  <c r="N114" i="13"/>
  <c r="L115" i="13"/>
  <c r="L19" i="13"/>
  <c r="X16" i="13"/>
  <c r="P16" i="13"/>
  <c r="V16" i="13"/>
  <c r="V17" i="13"/>
  <c r="X28" i="13"/>
  <c r="X29" i="13"/>
  <c r="P29" i="13"/>
  <c r="AC29" i="13"/>
  <c r="AA29" i="13" s="1"/>
  <c r="AG29" i="13" s="1"/>
  <c r="V29" i="13"/>
  <c r="Z29" i="13"/>
  <c r="L31" i="13"/>
  <c r="X37" i="13"/>
  <c r="P37" i="13"/>
  <c r="AC37" i="13"/>
  <c r="AA37" i="13" s="1"/>
  <c r="AG37" i="13" s="1"/>
  <c r="T37" i="13"/>
  <c r="R37" i="13"/>
  <c r="Z38" i="13"/>
  <c r="R38" i="13"/>
  <c r="AC38" i="13"/>
  <c r="AA38" i="13" s="1"/>
  <c r="AG38" i="13" s="1"/>
  <c r="T38" i="13"/>
  <c r="P38" i="13"/>
  <c r="K39" i="13"/>
  <c r="AJ39" i="13"/>
  <c r="AD39" i="13"/>
  <c r="L7" i="13"/>
  <c r="P9" i="13"/>
  <c r="Z9" i="13"/>
  <c r="N10" i="13"/>
  <c r="Z10" i="13"/>
  <c r="AC12" i="13"/>
  <c r="V12" i="13"/>
  <c r="N12" i="13"/>
  <c r="X12" i="13"/>
  <c r="X13" i="13"/>
  <c r="P13" i="13"/>
  <c r="V13" i="13"/>
  <c r="N16" i="13"/>
  <c r="Z16" i="13"/>
  <c r="N17" i="13"/>
  <c r="AJ19" i="13"/>
  <c r="AB19" i="13"/>
  <c r="V20" i="13"/>
  <c r="K43" i="13"/>
  <c r="T6" i="13"/>
  <c r="T7" i="13" s="1"/>
  <c r="T9" i="13"/>
  <c r="T10" i="13"/>
  <c r="AC10" i="13"/>
  <c r="AA10" i="13" s="1"/>
  <c r="AG10" i="13" s="1"/>
  <c r="R12" i="13"/>
  <c r="R13" i="13"/>
  <c r="P14" i="13"/>
  <c r="T16" i="13"/>
  <c r="AC16" i="13"/>
  <c r="AA16" i="13" s="1"/>
  <c r="AG16" i="13" s="1"/>
  <c r="T17" i="13"/>
  <c r="AC17" i="13"/>
  <c r="AA17" i="13" s="1"/>
  <c r="AG17" i="13" s="1"/>
  <c r="P20" i="13"/>
  <c r="AC22" i="13"/>
  <c r="AA22" i="13" s="1"/>
  <c r="AG22" i="13" s="1"/>
  <c r="V22" i="13"/>
  <c r="N22" i="13"/>
  <c r="X22" i="13"/>
  <c r="AC25" i="13"/>
  <c r="AA25" i="13" s="1"/>
  <c r="AG25" i="13" s="1"/>
  <c r="V25" i="13"/>
  <c r="N25" i="13"/>
  <c r="X25" i="13"/>
  <c r="X26" i="13"/>
  <c r="P26" i="13"/>
  <c r="P27" i="13" s="1"/>
  <c r="V26" i="13"/>
  <c r="T28" i="13"/>
  <c r="T29" i="13"/>
  <c r="T32" i="13"/>
  <c r="T35" i="13" s="1"/>
  <c r="S35" i="13" s="1"/>
  <c r="AC36" i="13"/>
  <c r="V36" i="13"/>
  <c r="V39" i="13" s="1"/>
  <c r="N36" i="13"/>
  <c r="T36" i="13"/>
  <c r="R36" i="13"/>
  <c r="Z37" i="13"/>
  <c r="Z39" i="13" s="1"/>
  <c r="AF39" i="13" s="1"/>
  <c r="X38" i="13"/>
  <c r="X39" i="13" s="1"/>
  <c r="AB39" i="13"/>
  <c r="N43" i="13"/>
  <c r="AB47" i="13"/>
  <c r="K47" i="13"/>
  <c r="T59" i="13"/>
  <c r="X69" i="13"/>
  <c r="P69" i="13"/>
  <c r="R69" i="13"/>
  <c r="AC69" i="13"/>
  <c r="AA69" i="13" s="1"/>
  <c r="AG69" i="13" s="1"/>
  <c r="T69" i="13"/>
  <c r="T71" i="13" s="1"/>
  <c r="N69" i="13"/>
  <c r="K71" i="13"/>
  <c r="AB71" i="13"/>
  <c r="AJ71" i="13"/>
  <c r="L75" i="13"/>
  <c r="X72" i="13"/>
  <c r="P72" i="13"/>
  <c r="P75" i="13" s="1"/>
  <c r="AC72" i="13"/>
  <c r="T72" i="13"/>
  <c r="T75" i="13" s="1"/>
  <c r="V72" i="13"/>
  <c r="V75" i="13" s="1"/>
  <c r="R72" i="13"/>
  <c r="AK99" i="13"/>
  <c r="AJ123" i="13"/>
  <c r="AB123" i="13"/>
  <c r="AD123" i="13"/>
  <c r="K123" i="13"/>
  <c r="J128" i="13"/>
  <c r="AD31" i="13"/>
  <c r="T43" i="13"/>
  <c r="AC46" i="13"/>
  <c r="AA46" i="13" s="1"/>
  <c r="AG46" i="13" s="1"/>
  <c r="V46" i="13"/>
  <c r="N46" i="13"/>
  <c r="N47" i="13" s="1"/>
  <c r="X46" i="13"/>
  <c r="AC49" i="13"/>
  <c r="V49" i="13"/>
  <c r="N49" i="13"/>
  <c r="X49" i="13"/>
  <c r="X50" i="13"/>
  <c r="P50" i="13"/>
  <c r="V50" i="13"/>
  <c r="L59" i="13"/>
  <c r="X56" i="13"/>
  <c r="P56" i="13"/>
  <c r="P59" i="13" s="1"/>
  <c r="V56" i="13"/>
  <c r="Z57" i="13"/>
  <c r="R57" i="13"/>
  <c r="V57" i="13"/>
  <c r="AC62" i="13"/>
  <c r="V62" i="13"/>
  <c r="N62" i="13"/>
  <c r="T62" i="13"/>
  <c r="Z62" i="13"/>
  <c r="AC65" i="13"/>
  <c r="V65" i="13"/>
  <c r="N65" i="13"/>
  <c r="N67" i="13" s="1"/>
  <c r="T65" i="13"/>
  <c r="Z65" i="13"/>
  <c r="Z67" i="13" s="1"/>
  <c r="AF67" i="13" s="1"/>
  <c r="AC68" i="13"/>
  <c r="AA68" i="13" s="1"/>
  <c r="AG68" i="13" s="1"/>
  <c r="V68" i="13"/>
  <c r="N68" i="13"/>
  <c r="R68" i="13"/>
  <c r="Z68" i="13"/>
  <c r="L71" i="13"/>
  <c r="Z73" i="13"/>
  <c r="Z75" i="13" s="1"/>
  <c r="AF75" i="13" s="1"/>
  <c r="R73" i="13"/>
  <c r="AC73" i="13"/>
  <c r="AA73" i="13" s="1"/>
  <c r="AG73" i="13" s="1"/>
  <c r="T73" i="13"/>
  <c r="X73" i="13"/>
  <c r="AJ87" i="13"/>
  <c r="AB87" i="13"/>
  <c r="K87" i="13"/>
  <c r="AD87" i="13"/>
  <c r="Z97" i="13"/>
  <c r="R97" i="13"/>
  <c r="P97" i="13"/>
  <c r="X97" i="13"/>
  <c r="N97" i="13"/>
  <c r="V97" i="13"/>
  <c r="X34" i="13"/>
  <c r="P34" i="13"/>
  <c r="V34" i="13"/>
  <c r="AE39" i="13"/>
  <c r="L43" i="13"/>
  <c r="X40" i="13"/>
  <c r="P40" i="13"/>
  <c r="V40" i="13"/>
  <c r="Z41" i="13"/>
  <c r="R41" i="13"/>
  <c r="V41" i="13"/>
  <c r="AK47" i="13"/>
  <c r="P46" i="13"/>
  <c r="Z46" i="13"/>
  <c r="P49" i="13"/>
  <c r="P51" i="13" s="1"/>
  <c r="Z49" i="13"/>
  <c r="N50" i="13"/>
  <c r="Z50" i="13"/>
  <c r="L51" i="13"/>
  <c r="AC52" i="13"/>
  <c r="V52" i="13"/>
  <c r="N52" i="13"/>
  <c r="N55" i="13" s="1"/>
  <c r="X52" i="13"/>
  <c r="X53" i="13"/>
  <c r="P53" i="13"/>
  <c r="P55" i="13" s="1"/>
  <c r="V53" i="13"/>
  <c r="Z54" i="13"/>
  <c r="Z55" i="13" s="1"/>
  <c r="AF55" i="13" s="1"/>
  <c r="R54" i="13"/>
  <c r="V54" i="13"/>
  <c r="AI55" i="13"/>
  <c r="K55" i="13"/>
  <c r="N56" i="13"/>
  <c r="Z56" i="13"/>
  <c r="N57" i="13"/>
  <c r="X57" i="13"/>
  <c r="AJ59" i="13"/>
  <c r="AB59" i="13"/>
  <c r="AD59" i="13"/>
  <c r="Z60" i="13"/>
  <c r="R60" i="13"/>
  <c r="R63" i="13" s="1"/>
  <c r="Q63" i="13" s="1"/>
  <c r="X60" i="13"/>
  <c r="N60" i="13"/>
  <c r="P62" i="13"/>
  <c r="P65" i="13"/>
  <c r="L67" i="13"/>
  <c r="P68" i="13"/>
  <c r="Z70" i="13"/>
  <c r="R70" i="13"/>
  <c r="P70" i="13"/>
  <c r="X70" i="13"/>
  <c r="N73" i="13"/>
  <c r="X78" i="13"/>
  <c r="P78" i="13"/>
  <c r="AC78" i="13"/>
  <c r="AA78" i="13" s="1"/>
  <c r="AG78" i="13" s="1"/>
  <c r="V78" i="13"/>
  <c r="N78" i="13"/>
  <c r="R78" i="13"/>
  <c r="X81" i="13"/>
  <c r="P81" i="13"/>
  <c r="AC81" i="13"/>
  <c r="V81" i="13"/>
  <c r="N81" i="13"/>
  <c r="N83" i="13" s="1"/>
  <c r="R81" i="13"/>
  <c r="Z85" i="13"/>
  <c r="R85" i="13"/>
  <c r="X85" i="13"/>
  <c r="P85" i="13"/>
  <c r="T85" i="13"/>
  <c r="AC85" i="13"/>
  <c r="AA85" i="13" s="1"/>
  <c r="AG85" i="13" s="1"/>
  <c r="Z88" i="13"/>
  <c r="R88" i="13"/>
  <c r="L91" i="13"/>
  <c r="X88" i="13"/>
  <c r="P88" i="13"/>
  <c r="T88" i="13"/>
  <c r="T91" i="13" s="1"/>
  <c r="AC88" i="13"/>
  <c r="AK91" i="13"/>
  <c r="AJ91" i="13"/>
  <c r="AB91" i="13"/>
  <c r="K91" i="13"/>
  <c r="L99" i="13"/>
  <c r="X96" i="13"/>
  <c r="P96" i="13"/>
  <c r="R96" i="13"/>
  <c r="Z96" i="13"/>
  <c r="N96" i="13"/>
  <c r="V96" i="13"/>
  <c r="T97" i="13"/>
  <c r="AK107" i="13"/>
  <c r="Z106" i="13"/>
  <c r="Z107" i="13" s="1"/>
  <c r="AF107" i="13" s="1"/>
  <c r="R106" i="13"/>
  <c r="R107" i="13" s="1"/>
  <c r="X106" i="13"/>
  <c r="P106" i="13"/>
  <c r="V106" i="13"/>
  <c r="T106" i="13"/>
  <c r="Z82" i="13"/>
  <c r="R82" i="13"/>
  <c r="X82" i="13"/>
  <c r="P82" i="13"/>
  <c r="Z94" i="13"/>
  <c r="X94" i="13"/>
  <c r="P94" i="13"/>
  <c r="V94" i="13"/>
  <c r="N94" i="13"/>
  <c r="AC94" i="13"/>
  <c r="AA94" i="13" s="1"/>
  <c r="AG94" i="13" s="1"/>
  <c r="AH128" i="13"/>
  <c r="AC126" i="13"/>
  <c r="V126" i="13"/>
  <c r="N126" i="13"/>
  <c r="X126" i="13"/>
  <c r="X127" i="13" s="1"/>
  <c r="P126" i="13"/>
  <c r="P127" i="13" s="1"/>
  <c r="L127" i="13"/>
  <c r="T126" i="13"/>
  <c r="T127" i="13" s="1"/>
  <c r="R126" i="13"/>
  <c r="R127" i="13" s="1"/>
  <c r="R76" i="13"/>
  <c r="Z76" i="13"/>
  <c r="R86" i="13"/>
  <c r="Z86" i="13"/>
  <c r="R89" i="13"/>
  <c r="Z89" i="13"/>
  <c r="R92" i="13"/>
  <c r="R95" i="13" s="1"/>
  <c r="Q95" i="13" s="1"/>
  <c r="Z92" i="13"/>
  <c r="AJ99" i="13"/>
  <c r="AB99" i="13"/>
  <c r="Z100" i="13"/>
  <c r="Z103" i="13" s="1"/>
  <c r="AF103" i="13" s="1"/>
  <c r="R100" i="13"/>
  <c r="V100" i="13"/>
  <c r="AC113" i="13"/>
  <c r="V113" i="13"/>
  <c r="V115" i="13" s="1"/>
  <c r="N113" i="13"/>
  <c r="X113" i="13"/>
  <c r="P113" i="13"/>
  <c r="Z113" i="13"/>
  <c r="T113" i="13"/>
  <c r="T92" i="13"/>
  <c r="T95" i="13" s="1"/>
  <c r="S95" i="13" s="1"/>
  <c r="X102" i="13"/>
  <c r="X103" i="13" s="1"/>
  <c r="P102" i="13"/>
  <c r="P103" i="13" s="1"/>
  <c r="AC102" i="13"/>
  <c r="AA102" i="13" s="1"/>
  <c r="AG102" i="13" s="1"/>
  <c r="V102" i="13"/>
  <c r="N102" i="13"/>
  <c r="X105" i="13"/>
  <c r="P105" i="13"/>
  <c r="P107" i="13" s="1"/>
  <c r="AC105" i="13"/>
  <c r="AA105" i="13" s="1"/>
  <c r="AG105" i="13" s="1"/>
  <c r="V105" i="13"/>
  <c r="N105" i="13"/>
  <c r="N107" i="13" s="1"/>
  <c r="AC110" i="13"/>
  <c r="AA110" i="13" s="1"/>
  <c r="AG110" i="13" s="1"/>
  <c r="V110" i="13"/>
  <c r="N110" i="13"/>
  <c r="X110" i="13"/>
  <c r="P110" i="13"/>
  <c r="P111" i="13" s="1"/>
  <c r="Z110" i="13"/>
  <c r="T110" i="13"/>
  <c r="AM128" i="13"/>
  <c r="L107" i="13"/>
  <c r="T104" i="13"/>
  <c r="AJ107" i="13"/>
  <c r="AB107" i="13"/>
  <c r="Z108" i="13"/>
  <c r="R108" i="13"/>
  <c r="R111" i="13" s="1"/>
  <c r="V108" i="13"/>
  <c r="L111" i="13"/>
  <c r="AC116" i="13"/>
  <c r="AC119" i="13" s="1"/>
  <c r="V116" i="13"/>
  <c r="V119" i="13" s="1"/>
  <c r="N116" i="13"/>
  <c r="N119" i="13" s="1"/>
  <c r="L119" i="13"/>
  <c r="X116" i="13"/>
  <c r="P116" i="13"/>
  <c r="D128" i="13"/>
  <c r="AE119" i="13"/>
  <c r="X117" i="13"/>
  <c r="P117" i="13"/>
  <c r="Z117" i="13"/>
  <c r="Z119" i="13" s="1"/>
  <c r="AF119" i="13" s="1"/>
  <c r="R117" i="13"/>
  <c r="R119" i="13" s="1"/>
  <c r="K119" i="13"/>
  <c r="AJ119" i="13"/>
  <c r="AB119" i="13"/>
  <c r="L123" i="13"/>
  <c r="X120" i="13"/>
  <c r="X123" i="13" s="1"/>
  <c r="P120" i="13"/>
  <c r="P123" i="13" s="1"/>
  <c r="Z120" i="13"/>
  <c r="Z123" i="13" s="1"/>
  <c r="AF123" i="13" s="1"/>
  <c r="R120" i="13"/>
  <c r="F128" i="13"/>
  <c r="AP128" i="13"/>
  <c r="T118" i="13"/>
  <c r="T119" i="13" s="1"/>
  <c r="T121" i="13"/>
  <c r="T123" i="13" s="1"/>
  <c r="N122" i="13"/>
  <c r="N123" i="13" s="1"/>
  <c r="V122" i="13"/>
  <c r="V123" i="13" s="1"/>
  <c r="AC122" i="13"/>
  <c r="AC123" i="13" s="1"/>
  <c r="N125" i="13"/>
  <c r="V125" i="13"/>
  <c r="V127" i="13" s="1"/>
  <c r="AC125" i="13"/>
  <c r="R118" i="13"/>
  <c r="R121" i="13"/>
  <c r="AN12" i="3"/>
  <c r="AN13" i="3" s="1"/>
  <c r="AN14" i="3" s="1"/>
  <c r="X9" i="3"/>
  <c r="P9" i="3"/>
  <c r="AC9" i="3"/>
  <c r="V9" i="3"/>
  <c r="N9" i="3"/>
  <c r="R9" i="3"/>
  <c r="AC26" i="3"/>
  <c r="AA26" i="3" s="1"/>
  <c r="AG26" i="3" s="1"/>
  <c r="V26" i="3"/>
  <c r="N26" i="3"/>
  <c r="T26" i="3"/>
  <c r="T27" i="3" s="1"/>
  <c r="R26" i="3"/>
  <c r="L27" i="3"/>
  <c r="Z26" i="3"/>
  <c r="P26" i="3"/>
  <c r="X26" i="3"/>
  <c r="X49" i="3"/>
  <c r="P49" i="3"/>
  <c r="AC49" i="3"/>
  <c r="AA49" i="3" s="1"/>
  <c r="AG49" i="3" s="1"/>
  <c r="T49" i="3"/>
  <c r="R49" i="3"/>
  <c r="Z49" i="3"/>
  <c r="N49" i="3"/>
  <c r="T9" i="3"/>
  <c r="L11" i="3"/>
  <c r="AC23" i="3"/>
  <c r="X30" i="3"/>
  <c r="P30" i="3"/>
  <c r="AC30" i="3"/>
  <c r="AA30" i="3" s="1"/>
  <c r="AG30" i="3" s="1"/>
  <c r="T30" i="3"/>
  <c r="R30" i="3"/>
  <c r="R31" i="3" s="1"/>
  <c r="Z30" i="3"/>
  <c r="N30" i="3"/>
  <c r="V30" i="3"/>
  <c r="L39" i="3"/>
  <c r="X36" i="3"/>
  <c r="P36" i="3"/>
  <c r="AC36" i="3"/>
  <c r="T36" i="3"/>
  <c r="R36" i="3"/>
  <c r="Z36" i="3"/>
  <c r="N36" i="3"/>
  <c r="V36" i="3"/>
  <c r="V49" i="3"/>
  <c r="X6" i="3"/>
  <c r="P6" i="3"/>
  <c r="P7" i="3" s="1"/>
  <c r="AC6" i="3"/>
  <c r="AA6" i="3" s="1"/>
  <c r="AG6" i="3" s="1"/>
  <c r="V6" i="3"/>
  <c r="N6" i="3"/>
  <c r="L7" i="3"/>
  <c r="T6" i="3"/>
  <c r="Z9" i="3"/>
  <c r="X12" i="3"/>
  <c r="P12" i="3"/>
  <c r="L15" i="3"/>
  <c r="AC12" i="3"/>
  <c r="AA12" i="3" s="1"/>
  <c r="AG12" i="3" s="1"/>
  <c r="V12" i="3"/>
  <c r="N12" i="3"/>
  <c r="R12" i="3"/>
  <c r="T35" i="3"/>
  <c r="AK35" i="3"/>
  <c r="Z37" i="3"/>
  <c r="R37" i="3"/>
  <c r="AC37" i="3"/>
  <c r="AA37" i="3" s="1"/>
  <c r="AG37" i="3" s="1"/>
  <c r="T37" i="3"/>
  <c r="P37" i="3"/>
  <c r="X37" i="3"/>
  <c r="N37" i="3"/>
  <c r="AC48" i="3"/>
  <c r="AA48" i="3" s="1"/>
  <c r="AG48" i="3" s="1"/>
  <c r="V48" i="3"/>
  <c r="N48" i="3"/>
  <c r="T48" i="3"/>
  <c r="R48" i="3"/>
  <c r="L51" i="3"/>
  <c r="Z48" i="3"/>
  <c r="P48" i="3"/>
  <c r="X48" i="3"/>
  <c r="AJ55" i="3"/>
  <c r="AB55" i="3"/>
  <c r="AI55" i="3"/>
  <c r="AD55" i="3"/>
  <c r="K55" i="3"/>
  <c r="AD75" i="3"/>
  <c r="AB75" i="3"/>
  <c r="K75" i="3"/>
  <c r="AJ75" i="3"/>
  <c r="AC98" i="3"/>
  <c r="AA98" i="3" s="1"/>
  <c r="AG98" i="3" s="1"/>
  <c r="V98" i="3"/>
  <c r="N98" i="3"/>
  <c r="T98" i="3"/>
  <c r="X98" i="3"/>
  <c r="R98" i="3"/>
  <c r="P98" i="3"/>
  <c r="AC101" i="3"/>
  <c r="AA101" i="3" s="1"/>
  <c r="AG101" i="3" s="1"/>
  <c r="V101" i="3"/>
  <c r="N101" i="3"/>
  <c r="T101" i="3"/>
  <c r="X101" i="3"/>
  <c r="R101" i="3"/>
  <c r="R103" i="3" s="1"/>
  <c r="L103" i="3"/>
  <c r="P101" i="3"/>
  <c r="R6" i="3"/>
  <c r="T12" i="3"/>
  <c r="T15" i="3" s="1"/>
  <c r="V37" i="3"/>
  <c r="K51" i="3"/>
  <c r="AJ51" i="3"/>
  <c r="AD51" i="3"/>
  <c r="AB51" i="3"/>
  <c r="Z98" i="3"/>
  <c r="Z101" i="3"/>
  <c r="Z50" i="3"/>
  <c r="R50" i="3"/>
  <c r="AC50" i="3"/>
  <c r="AA50" i="3" s="1"/>
  <c r="AG50" i="3" s="1"/>
  <c r="T50" i="3"/>
  <c r="P50" i="3"/>
  <c r="X50" i="3"/>
  <c r="N50" i="3"/>
  <c r="Z56" i="3"/>
  <c r="R56" i="3"/>
  <c r="R59" i="3" s="1"/>
  <c r="L59" i="3"/>
  <c r="AC56" i="3"/>
  <c r="AA56" i="3" s="1"/>
  <c r="AG56" i="3" s="1"/>
  <c r="T56" i="3"/>
  <c r="T59" i="3" s="1"/>
  <c r="P56" i="3"/>
  <c r="X56" i="3"/>
  <c r="N56" i="3"/>
  <c r="AC85" i="3"/>
  <c r="AA85" i="3" s="1"/>
  <c r="AG85" i="3" s="1"/>
  <c r="V85" i="3"/>
  <c r="N85" i="3"/>
  <c r="R85" i="3"/>
  <c r="X85" i="3"/>
  <c r="L87" i="3"/>
  <c r="T85" i="3"/>
  <c r="T87" i="3" s="1"/>
  <c r="P85" i="3"/>
  <c r="AC104" i="3"/>
  <c r="AA104" i="3" s="1"/>
  <c r="AG104" i="3" s="1"/>
  <c r="V104" i="3"/>
  <c r="V107" i="3" s="1"/>
  <c r="N104" i="3"/>
  <c r="R104" i="3"/>
  <c r="X104" i="3"/>
  <c r="T104" i="3"/>
  <c r="P104" i="3"/>
  <c r="L107" i="3"/>
  <c r="Z10" i="3"/>
  <c r="R10" i="3"/>
  <c r="X10" i="3"/>
  <c r="P10" i="3"/>
  <c r="AC13" i="3"/>
  <c r="AA13" i="3" s="1"/>
  <c r="AG13" i="3" s="1"/>
  <c r="V13" i="3"/>
  <c r="R13" i="3"/>
  <c r="Z13" i="3"/>
  <c r="P13" i="3"/>
  <c r="T23" i="3"/>
  <c r="AC29" i="3"/>
  <c r="AA29" i="3" s="1"/>
  <c r="AG29" i="3" s="1"/>
  <c r="V29" i="3"/>
  <c r="N29" i="3"/>
  <c r="T29" i="3"/>
  <c r="T31" i="3" s="1"/>
  <c r="R29" i="3"/>
  <c r="L31" i="3"/>
  <c r="Z29" i="3"/>
  <c r="P29" i="3"/>
  <c r="P31" i="3" s="1"/>
  <c r="V50" i="3"/>
  <c r="AC55" i="3"/>
  <c r="V56" i="3"/>
  <c r="AD83" i="3"/>
  <c r="AJ83" i="3"/>
  <c r="AB83" i="3"/>
  <c r="K83" i="3"/>
  <c r="J128" i="3"/>
  <c r="Z85" i="3"/>
  <c r="Z104" i="3"/>
  <c r="F128" i="3"/>
  <c r="AC110" i="3"/>
  <c r="AA110" i="3" s="1"/>
  <c r="AG110" i="3" s="1"/>
  <c r="V110" i="3"/>
  <c r="V111" i="3" s="1"/>
  <c r="N110" i="3"/>
  <c r="Z110" i="3"/>
  <c r="P110" i="3"/>
  <c r="T110" i="3"/>
  <c r="AC113" i="3"/>
  <c r="AA113" i="3" s="1"/>
  <c r="AG113" i="3" s="1"/>
  <c r="V113" i="3"/>
  <c r="N113" i="3"/>
  <c r="L115" i="3"/>
  <c r="Z113" i="3"/>
  <c r="P113" i="3"/>
  <c r="T113" i="3"/>
  <c r="X114" i="3"/>
  <c r="P114" i="3"/>
  <c r="Z114" i="3"/>
  <c r="N114" i="3"/>
  <c r="AC114" i="3"/>
  <c r="AA114" i="3" s="1"/>
  <c r="AG114" i="3" s="1"/>
  <c r="R114" i="3"/>
  <c r="D128" i="3"/>
  <c r="X14" i="3"/>
  <c r="P14" i="3"/>
  <c r="V14" i="3"/>
  <c r="L23" i="3"/>
  <c r="X20" i="3"/>
  <c r="P20" i="3"/>
  <c r="V20" i="3"/>
  <c r="Z21" i="3"/>
  <c r="R21" i="3"/>
  <c r="V21" i="3"/>
  <c r="AC27" i="3"/>
  <c r="Z31" i="3"/>
  <c r="AF31" i="3" s="1"/>
  <c r="AC32" i="3"/>
  <c r="V32" i="3"/>
  <c r="N32" i="3"/>
  <c r="X32" i="3"/>
  <c r="X33" i="3"/>
  <c r="P33" i="3"/>
  <c r="V33" i="3"/>
  <c r="Z34" i="3"/>
  <c r="R34" i="3"/>
  <c r="V34" i="3"/>
  <c r="AJ39" i="3"/>
  <c r="AB39" i="3"/>
  <c r="Z40" i="3"/>
  <c r="R40" i="3"/>
  <c r="V40" i="3"/>
  <c r="AJ59" i="3"/>
  <c r="AC74" i="3"/>
  <c r="AA74" i="3" s="1"/>
  <c r="AG74" i="3" s="1"/>
  <c r="V74" i="3"/>
  <c r="N74" i="3"/>
  <c r="N75" i="3" s="1"/>
  <c r="X74" i="3"/>
  <c r="Z77" i="3"/>
  <c r="R77" i="3"/>
  <c r="R79" i="3" s="1"/>
  <c r="X77" i="3"/>
  <c r="N77" i="3"/>
  <c r="Z90" i="3"/>
  <c r="R90" i="3"/>
  <c r="X90" i="3"/>
  <c r="N90" i="3"/>
  <c r="L95" i="3"/>
  <c r="X92" i="3"/>
  <c r="P92" i="3"/>
  <c r="R92" i="3"/>
  <c r="Z92" i="3"/>
  <c r="Z96" i="3"/>
  <c r="R96" i="3"/>
  <c r="X96" i="3"/>
  <c r="N96" i="3"/>
  <c r="Z106" i="3"/>
  <c r="R106" i="3"/>
  <c r="P106" i="3"/>
  <c r="X106" i="3"/>
  <c r="R110" i="3"/>
  <c r="R113" i="3"/>
  <c r="T114" i="3"/>
  <c r="T5" i="3"/>
  <c r="T8" i="3"/>
  <c r="AD11" i="3"/>
  <c r="N14" i="3"/>
  <c r="Z14" i="3"/>
  <c r="AC16" i="3"/>
  <c r="V16" i="3"/>
  <c r="N16" i="3"/>
  <c r="X16" i="3"/>
  <c r="X17" i="3"/>
  <c r="P17" i="3"/>
  <c r="V17" i="3"/>
  <c r="Z18" i="3"/>
  <c r="R18" i="3"/>
  <c r="V18" i="3"/>
  <c r="N20" i="3"/>
  <c r="Z20" i="3"/>
  <c r="N21" i="3"/>
  <c r="X21" i="3"/>
  <c r="AJ23" i="3"/>
  <c r="AB23" i="3"/>
  <c r="Z24" i="3"/>
  <c r="R24" i="3"/>
  <c r="V24" i="3"/>
  <c r="P32" i="3"/>
  <c r="Z32" i="3"/>
  <c r="N33" i="3"/>
  <c r="Z33" i="3"/>
  <c r="N34" i="3"/>
  <c r="X34" i="3"/>
  <c r="L35" i="3"/>
  <c r="AB35" i="3"/>
  <c r="K39" i="3"/>
  <c r="N40" i="3"/>
  <c r="X40" i="3"/>
  <c r="AJ43" i="3"/>
  <c r="AC58" i="3"/>
  <c r="AA58" i="3" s="1"/>
  <c r="AG58" i="3" s="1"/>
  <c r="V58" i="3"/>
  <c r="N58" i="3"/>
  <c r="X58" i="3"/>
  <c r="AC61" i="3"/>
  <c r="AA61" i="3" s="1"/>
  <c r="AG61" i="3" s="1"/>
  <c r="V61" i="3"/>
  <c r="N61" i="3"/>
  <c r="X61" i="3"/>
  <c r="X62" i="3"/>
  <c r="P62" i="3"/>
  <c r="V62" i="3"/>
  <c r="L71" i="3"/>
  <c r="X68" i="3"/>
  <c r="P68" i="3"/>
  <c r="V68" i="3"/>
  <c r="Z69" i="3"/>
  <c r="R69" i="3"/>
  <c r="V69" i="3"/>
  <c r="P74" i="3"/>
  <c r="Z74" i="3"/>
  <c r="L75" i="3"/>
  <c r="P77" i="3"/>
  <c r="AC77" i="3"/>
  <c r="AA77" i="3" s="1"/>
  <c r="AG77" i="3" s="1"/>
  <c r="AC82" i="3"/>
  <c r="AA82" i="3" s="1"/>
  <c r="AG82" i="3" s="1"/>
  <c r="V82" i="3"/>
  <c r="N82" i="3"/>
  <c r="R82" i="3"/>
  <c r="Z82" i="3"/>
  <c r="L83" i="3"/>
  <c r="AC88" i="3"/>
  <c r="V88" i="3"/>
  <c r="V91" i="3" s="1"/>
  <c r="N88" i="3"/>
  <c r="L91" i="3"/>
  <c r="Z88" i="3"/>
  <c r="P88" i="3"/>
  <c r="P90" i="3"/>
  <c r="AC90" i="3"/>
  <c r="AA90" i="3" s="1"/>
  <c r="AG90" i="3" s="1"/>
  <c r="N92" i="3"/>
  <c r="AJ95" i="3"/>
  <c r="AB95" i="3"/>
  <c r="K95" i="3"/>
  <c r="P96" i="3"/>
  <c r="AC96" i="3"/>
  <c r="X102" i="3"/>
  <c r="P102" i="3"/>
  <c r="AC102" i="3"/>
  <c r="AA102" i="3" s="1"/>
  <c r="AG102" i="3" s="1"/>
  <c r="T102" i="3"/>
  <c r="Z102" i="3"/>
  <c r="N106" i="3"/>
  <c r="Z108" i="3"/>
  <c r="R108" i="3"/>
  <c r="L111" i="3"/>
  <c r="AC108" i="3"/>
  <c r="T108" i="3"/>
  <c r="P108" i="3"/>
  <c r="X110" i="3"/>
  <c r="X111" i="3" s="1"/>
  <c r="X113" i="3"/>
  <c r="V114" i="3"/>
  <c r="AK119" i="3"/>
  <c r="AH128" i="3"/>
  <c r="N5" i="3"/>
  <c r="V5" i="3"/>
  <c r="V7" i="3" s="1"/>
  <c r="N8" i="3"/>
  <c r="N11" i="3" s="1"/>
  <c r="V8" i="3"/>
  <c r="R14" i="3"/>
  <c r="P16" i="3"/>
  <c r="Z16" i="3"/>
  <c r="N17" i="3"/>
  <c r="Z17" i="3"/>
  <c r="N18" i="3"/>
  <c r="X18" i="3"/>
  <c r="L19" i="3"/>
  <c r="AB19" i="3"/>
  <c r="R20" i="3"/>
  <c r="P21" i="3"/>
  <c r="K23" i="3"/>
  <c r="N24" i="3"/>
  <c r="X24" i="3"/>
  <c r="X27" i="3" s="1"/>
  <c r="R32" i="3"/>
  <c r="R33" i="3"/>
  <c r="P34" i="3"/>
  <c r="P40" i="3"/>
  <c r="P43" i="3" s="1"/>
  <c r="O43" i="3" s="1"/>
  <c r="AC42" i="3"/>
  <c r="AA42" i="3" s="1"/>
  <c r="AG42" i="3" s="1"/>
  <c r="V42" i="3"/>
  <c r="N42" i="3"/>
  <c r="X42" i="3"/>
  <c r="AC45" i="3"/>
  <c r="V45" i="3"/>
  <c r="N45" i="3"/>
  <c r="X45" i="3"/>
  <c r="X46" i="3"/>
  <c r="P46" i="3"/>
  <c r="V46" i="3"/>
  <c r="AE51" i="3"/>
  <c r="L55" i="3"/>
  <c r="X52" i="3"/>
  <c r="P52" i="3"/>
  <c r="V52" i="3"/>
  <c r="Z53" i="3"/>
  <c r="Z55" i="3" s="1"/>
  <c r="AF55" i="3" s="1"/>
  <c r="R53" i="3"/>
  <c r="V53" i="3"/>
  <c r="AK59" i="3"/>
  <c r="P58" i="3"/>
  <c r="Z58" i="3"/>
  <c r="P61" i="3"/>
  <c r="Z61" i="3"/>
  <c r="N62" i="3"/>
  <c r="N63" i="3" s="1"/>
  <c r="Z62" i="3"/>
  <c r="L63" i="3"/>
  <c r="AC64" i="3"/>
  <c r="V64" i="3"/>
  <c r="N64" i="3"/>
  <c r="X64" i="3"/>
  <c r="X65" i="3"/>
  <c r="P65" i="3"/>
  <c r="P67" i="3" s="1"/>
  <c r="V65" i="3"/>
  <c r="Z66" i="3"/>
  <c r="Z67" i="3" s="1"/>
  <c r="AF67" i="3" s="1"/>
  <c r="R66" i="3"/>
  <c r="V66" i="3"/>
  <c r="N68" i="3"/>
  <c r="Z68" i="3"/>
  <c r="N69" i="3"/>
  <c r="X69" i="3"/>
  <c r="AJ71" i="3"/>
  <c r="AB71" i="3"/>
  <c r="Z72" i="3"/>
  <c r="R72" i="3"/>
  <c r="V72" i="3"/>
  <c r="R74" i="3"/>
  <c r="L79" i="3"/>
  <c r="X76" i="3"/>
  <c r="P76" i="3"/>
  <c r="Z76" i="3"/>
  <c r="N76" i="3"/>
  <c r="T77" i="3"/>
  <c r="AE79" i="3"/>
  <c r="P82" i="3"/>
  <c r="X86" i="3"/>
  <c r="P86" i="3"/>
  <c r="R86" i="3"/>
  <c r="Z86" i="3"/>
  <c r="R88" i="3"/>
  <c r="X89" i="3"/>
  <c r="X91" i="3" s="1"/>
  <c r="P89" i="3"/>
  <c r="Z89" i="3"/>
  <c r="N89" i="3"/>
  <c r="T90" i="3"/>
  <c r="T91" i="3" s="1"/>
  <c r="K91" i="3"/>
  <c r="AB91" i="3"/>
  <c r="T92" i="3"/>
  <c r="T95" i="3" s="1"/>
  <c r="AC92" i="3"/>
  <c r="Z93" i="3"/>
  <c r="R93" i="3"/>
  <c r="P93" i="3"/>
  <c r="X93" i="3"/>
  <c r="T96" i="3"/>
  <c r="T99" i="3" s="1"/>
  <c r="AE99" i="3"/>
  <c r="L99" i="3"/>
  <c r="N102" i="3"/>
  <c r="X105" i="3"/>
  <c r="P105" i="3"/>
  <c r="R105" i="3"/>
  <c r="Z105" i="3"/>
  <c r="T106" i="3"/>
  <c r="AC106" i="3"/>
  <c r="AA106" i="3" s="1"/>
  <c r="AG106" i="3" s="1"/>
  <c r="AJ107" i="3"/>
  <c r="AB107" i="3"/>
  <c r="AD107" i="3"/>
  <c r="K107" i="3"/>
  <c r="N108" i="3"/>
  <c r="AD111" i="3"/>
  <c r="L123" i="3"/>
  <c r="X120" i="3"/>
  <c r="P120" i="3"/>
  <c r="Z120" i="3"/>
  <c r="N120" i="3"/>
  <c r="AC120" i="3"/>
  <c r="AA120" i="3" s="1"/>
  <c r="AG120" i="3" s="1"/>
  <c r="R120" i="3"/>
  <c r="Z121" i="3"/>
  <c r="R121" i="3"/>
  <c r="X121" i="3"/>
  <c r="N121" i="3"/>
  <c r="V121" i="3"/>
  <c r="AC121" i="3"/>
  <c r="AA121" i="3" s="1"/>
  <c r="AG121" i="3" s="1"/>
  <c r="I128" i="3"/>
  <c r="AC126" i="3"/>
  <c r="V126" i="3"/>
  <c r="N126" i="3"/>
  <c r="R126" i="3"/>
  <c r="T126" i="3"/>
  <c r="AJ79" i="3"/>
  <c r="AB79" i="3"/>
  <c r="Z80" i="3"/>
  <c r="R80" i="3"/>
  <c r="V80" i="3"/>
  <c r="AK123" i="3"/>
  <c r="AM128" i="3"/>
  <c r="AK111" i="3"/>
  <c r="AC116" i="3"/>
  <c r="V116" i="3"/>
  <c r="N116" i="3"/>
  <c r="N119" i="3" s="1"/>
  <c r="X116" i="3"/>
  <c r="X117" i="3"/>
  <c r="P117" i="3"/>
  <c r="V117" i="3"/>
  <c r="Z118" i="3"/>
  <c r="Z119" i="3" s="1"/>
  <c r="AF119" i="3" s="1"/>
  <c r="R118" i="3"/>
  <c r="V118" i="3"/>
  <c r="AJ123" i="3"/>
  <c r="AB123" i="3"/>
  <c r="Z124" i="3"/>
  <c r="Z127" i="3" s="1"/>
  <c r="R124" i="3"/>
  <c r="V124" i="3"/>
  <c r="AP128" i="3"/>
  <c r="AE7" i="14"/>
  <c r="T11" i="14"/>
  <c r="AD11" i="14"/>
  <c r="AB11" i="14"/>
  <c r="K11" i="14"/>
  <c r="AJ11" i="14"/>
  <c r="AC26" i="14"/>
  <c r="AA26" i="14" s="1"/>
  <c r="AG26" i="14" s="1"/>
  <c r="V26" i="14"/>
  <c r="N26" i="14"/>
  <c r="X26" i="14"/>
  <c r="AC29" i="14"/>
  <c r="AA29" i="14" s="1"/>
  <c r="AG29" i="14" s="1"/>
  <c r="V29" i="14"/>
  <c r="N29" i="14"/>
  <c r="X29" i="14"/>
  <c r="X30" i="14"/>
  <c r="P30" i="14"/>
  <c r="V30" i="14"/>
  <c r="L39" i="14"/>
  <c r="X36" i="14"/>
  <c r="P36" i="14"/>
  <c r="V36" i="14"/>
  <c r="Z37" i="14"/>
  <c r="R37" i="14"/>
  <c r="V37" i="14"/>
  <c r="AC48" i="14"/>
  <c r="AA48" i="14" s="1"/>
  <c r="AG48" i="14" s="1"/>
  <c r="V48" i="14"/>
  <c r="N48" i="14"/>
  <c r="X48" i="14"/>
  <c r="X49" i="14"/>
  <c r="P49" i="14"/>
  <c r="V49" i="14"/>
  <c r="Z50" i="14"/>
  <c r="R50" i="14"/>
  <c r="V50" i="14"/>
  <c r="AJ55" i="14"/>
  <c r="AB55" i="14"/>
  <c r="Z56" i="14"/>
  <c r="R56" i="14"/>
  <c r="V56" i="14"/>
  <c r="X61" i="14"/>
  <c r="P61" i="14"/>
  <c r="Z61" i="14"/>
  <c r="N61" i="14"/>
  <c r="AI63" i="14"/>
  <c r="K63" i="14"/>
  <c r="AB63" i="14"/>
  <c r="Z65" i="14"/>
  <c r="R65" i="14"/>
  <c r="P65" i="14"/>
  <c r="X65" i="14"/>
  <c r="X77" i="14"/>
  <c r="P77" i="14"/>
  <c r="R77" i="14"/>
  <c r="Z77" i="14"/>
  <c r="AJ83" i="14"/>
  <c r="AB83" i="14"/>
  <c r="AJ123" i="14"/>
  <c r="AB123" i="14"/>
  <c r="AD123" i="14"/>
  <c r="K123" i="14"/>
  <c r="L7" i="14"/>
  <c r="X4" i="14"/>
  <c r="P4" i="14"/>
  <c r="P7" i="14" s="1"/>
  <c r="V4" i="14"/>
  <c r="AC10" i="14"/>
  <c r="V10" i="14"/>
  <c r="N10" i="14"/>
  <c r="N11" i="14" s="1"/>
  <c r="X10" i="14"/>
  <c r="AC13" i="14"/>
  <c r="V13" i="14"/>
  <c r="N13" i="14"/>
  <c r="X13" i="14"/>
  <c r="X14" i="14"/>
  <c r="P14" i="14"/>
  <c r="V14" i="14"/>
  <c r="L23" i="14"/>
  <c r="X20" i="14"/>
  <c r="P20" i="14"/>
  <c r="V20" i="14"/>
  <c r="Z21" i="14"/>
  <c r="R21" i="14"/>
  <c r="V21" i="14"/>
  <c r="AC27" i="14"/>
  <c r="P26" i="14"/>
  <c r="P27" i="14" s="1"/>
  <c r="Z26" i="14"/>
  <c r="L27" i="14"/>
  <c r="P29" i="14"/>
  <c r="Z29" i="14"/>
  <c r="N30" i="14"/>
  <c r="Z30" i="14"/>
  <c r="L31" i="14"/>
  <c r="AC32" i="14"/>
  <c r="V32" i="14"/>
  <c r="N32" i="14"/>
  <c r="X32" i="14"/>
  <c r="X33" i="14"/>
  <c r="P33" i="14"/>
  <c r="V33" i="14"/>
  <c r="Z34" i="14"/>
  <c r="R34" i="14"/>
  <c r="V34" i="14"/>
  <c r="N36" i="14"/>
  <c r="Z36" i="14"/>
  <c r="N37" i="14"/>
  <c r="X37" i="14"/>
  <c r="AJ39" i="14"/>
  <c r="AB39" i="14"/>
  <c r="Z40" i="14"/>
  <c r="R40" i="14"/>
  <c r="R43" i="14" s="1"/>
  <c r="V40" i="14"/>
  <c r="P48" i="14"/>
  <c r="Z48" i="14"/>
  <c r="N49" i="14"/>
  <c r="Z49" i="14"/>
  <c r="N50" i="14"/>
  <c r="X50" i="14"/>
  <c r="L51" i="14"/>
  <c r="AB51" i="14"/>
  <c r="K55" i="14"/>
  <c r="N56" i="14"/>
  <c r="X56" i="14"/>
  <c r="R61" i="14"/>
  <c r="AC61" i="14"/>
  <c r="AA61" i="14" s="1"/>
  <c r="AG61" i="14" s="1"/>
  <c r="N65" i="14"/>
  <c r="AC70" i="14"/>
  <c r="AA70" i="14" s="1"/>
  <c r="AG70" i="14" s="1"/>
  <c r="V70" i="14"/>
  <c r="V71" i="14" s="1"/>
  <c r="N70" i="14"/>
  <c r="T70" i="14"/>
  <c r="T71" i="14" s="1"/>
  <c r="S71" i="14" s="1"/>
  <c r="Z70" i="14"/>
  <c r="AC73" i="14"/>
  <c r="AA73" i="14" s="1"/>
  <c r="AG73" i="14" s="1"/>
  <c r="V73" i="14"/>
  <c r="V75" i="14" s="1"/>
  <c r="N73" i="14"/>
  <c r="T73" i="14"/>
  <c r="Z73" i="14"/>
  <c r="AC76" i="14"/>
  <c r="AA76" i="14" s="1"/>
  <c r="AG76" i="14" s="1"/>
  <c r="V76" i="14"/>
  <c r="N76" i="14"/>
  <c r="R76" i="14"/>
  <c r="Z76" i="14"/>
  <c r="N77" i="14"/>
  <c r="L79" i="14"/>
  <c r="Z81" i="14"/>
  <c r="R81" i="14"/>
  <c r="R83" i="14" s="1"/>
  <c r="AC81" i="14"/>
  <c r="AA81" i="14" s="1"/>
  <c r="AG81" i="14" s="1"/>
  <c r="T81" i="14"/>
  <c r="X81" i="14"/>
  <c r="K83" i="14"/>
  <c r="N4" i="14"/>
  <c r="Z4" i="14"/>
  <c r="Z5" i="14"/>
  <c r="R5" i="14"/>
  <c r="V5" i="14"/>
  <c r="P10" i="14"/>
  <c r="P11" i="14" s="1"/>
  <c r="Z10" i="14"/>
  <c r="L11" i="14"/>
  <c r="P13" i="14"/>
  <c r="Z13" i="14"/>
  <c r="N14" i="14"/>
  <c r="Z14" i="14"/>
  <c r="L15" i="14"/>
  <c r="AC16" i="14"/>
  <c r="V16" i="14"/>
  <c r="N16" i="14"/>
  <c r="X16" i="14"/>
  <c r="X17" i="14"/>
  <c r="P17" i="14"/>
  <c r="V17" i="14"/>
  <c r="Z18" i="14"/>
  <c r="R18" i="14"/>
  <c r="R19" i="14" s="1"/>
  <c r="V18" i="14"/>
  <c r="N20" i="14"/>
  <c r="Z20" i="14"/>
  <c r="N21" i="14"/>
  <c r="X21" i="14"/>
  <c r="AJ23" i="14"/>
  <c r="AB23" i="14"/>
  <c r="Z24" i="14"/>
  <c r="R24" i="14"/>
  <c r="V24" i="14"/>
  <c r="R26" i="14"/>
  <c r="R29" i="14"/>
  <c r="R30" i="14"/>
  <c r="P32" i="14"/>
  <c r="Z32" i="14"/>
  <c r="N33" i="14"/>
  <c r="Z33" i="14"/>
  <c r="N34" i="14"/>
  <c r="X34" i="14"/>
  <c r="L35" i="14"/>
  <c r="AB35" i="14"/>
  <c r="R36" i="14"/>
  <c r="P37" i="14"/>
  <c r="K39" i="14"/>
  <c r="N40" i="14"/>
  <c r="X40" i="14"/>
  <c r="AJ43" i="14"/>
  <c r="R48" i="14"/>
  <c r="R49" i="14"/>
  <c r="P50" i="14"/>
  <c r="T55" i="14"/>
  <c r="P56" i="14"/>
  <c r="AC58" i="14"/>
  <c r="AA58" i="14" s="1"/>
  <c r="AG58" i="14" s="1"/>
  <c r="V58" i="14"/>
  <c r="N58" i="14"/>
  <c r="X58" i="14"/>
  <c r="K59" i="14"/>
  <c r="AJ59" i="14"/>
  <c r="T61" i="14"/>
  <c r="Z62" i="14"/>
  <c r="R62" i="14"/>
  <c r="X62" i="14"/>
  <c r="N62" i="14"/>
  <c r="AJ63" i="14"/>
  <c r="L67" i="14"/>
  <c r="X64" i="14"/>
  <c r="P64" i="14"/>
  <c r="R64" i="14"/>
  <c r="Z64" i="14"/>
  <c r="T65" i="14"/>
  <c r="T67" i="14" s="1"/>
  <c r="AC65" i="14"/>
  <c r="AA65" i="14" s="1"/>
  <c r="AG65" i="14" s="1"/>
  <c r="Z68" i="14"/>
  <c r="R68" i="14"/>
  <c r="X68" i="14"/>
  <c r="N68" i="14"/>
  <c r="P70" i="14"/>
  <c r="P73" i="14"/>
  <c r="L75" i="14"/>
  <c r="P76" i="14"/>
  <c r="T77" i="14"/>
  <c r="AC77" i="14"/>
  <c r="AA77" i="14" s="1"/>
  <c r="AG77" i="14" s="1"/>
  <c r="Z78" i="14"/>
  <c r="R78" i="14"/>
  <c r="P78" i="14"/>
  <c r="X78" i="14"/>
  <c r="AB79" i="14"/>
  <c r="N81" i="14"/>
  <c r="AC96" i="14"/>
  <c r="AA96" i="14" s="1"/>
  <c r="AG96" i="14" s="1"/>
  <c r="V96" i="14"/>
  <c r="N96" i="14"/>
  <c r="T96" i="14"/>
  <c r="R96" i="14"/>
  <c r="P96" i="14"/>
  <c r="Z98" i="14"/>
  <c r="R98" i="14"/>
  <c r="AC98" i="14"/>
  <c r="AA98" i="14" s="1"/>
  <c r="AG98" i="14" s="1"/>
  <c r="T98" i="14"/>
  <c r="P98" i="14"/>
  <c r="N98" i="14"/>
  <c r="L99" i="14"/>
  <c r="Z100" i="14"/>
  <c r="Z103" i="14" s="1"/>
  <c r="AF103" i="14" s="1"/>
  <c r="R100" i="14"/>
  <c r="P100" i="14"/>
  <c r="AC100" i="14"/>
  <c r="AA100" i="14" s="1"/>
  <c r="AG100" i="14" s="1"/>
  <c r="T100" i="14"/>
  <c r="T103" i="14" s="1"/>
  <c r="L103" i="14"/>
  <c r="X100" i="14"/>
  <c r="V100" i="14"/>
  <c r="R107" i="14"/>
  <c r="AC116" i="14"/>
  <c r="V116" i="14"/>
  <c r="N116" i="14"/>
  <c r="T116" i="14"/>
  <c r="L119" i="14"/>
  <c r="X116" i="14"/>
  <c r="P116" i="14"/>
  <c r="Z116" i="14"/>
  <c r="Z118" i="14"/>
  <c r="R118" i="14"/>
  <c r="AC118" i="14"/>
  <c r="AA118" i="14" s="1"/>
  <c r="AG118" i="14" s="1"/>
  <c r="T118" i="14"/>
  <c r="V118" i="14"/>
  <c r="X118" i="14"/>
  <c r="P118" i="14"/>
  <c r="N118" i="14"/>
  <c r="J128" i="14"/>
  <c r="AB127" i="14"/>
  <c r="AD127" i="14"/>
  <c r="K127" i="14"/>
  <c r="R4" i="14"/>
  <c r="N5" i="14"/>
  <c r="X5" i="14"/>
  <c r="AJ7" i="14"/>
  <c r="AB7" i="14"/>
  <c r="Z8" i="14"/>
  <c r="R8" i="14"/>
  <c r="R11" i="14" s="1"/>
  <c r="V8" i="14"/>
  <c r="R10" i="14"/>
  <c r="R13" i="14"/>
  <c r="R14" i="14"/>
  <c r="P16" i="14"/>
  <c r="P19" i="14" s="1"/>
  <c r="Z16" i="14"/>
  <c r="N17" i="14"/>
  <c r="Z17" i="14"/>
  <c r="N18" i="14"/>
  <c r="X18" i="14"/>
  <c r="L19" i="14"/>
  <c r="AB19" i="14"/>
  <c r="R20" i="14"/>
  <c r="P21" i="14"/>
  <c r="K23" i="14"/>
  <c r="N24" i="14"/>
  <c r="X24" i="14"/>
  <c r="T26" i="14"/>
  <c r="T27" i="14" s="1"/>
  <c r="V31" i="14"/>
  <c r="T29" i="14"/>
  <c r="T30" i="14"/>
  <c r="AC30" i="14"/>
  <c r="AA30" i="14" s="1"/>
  <c r="AG30" i="14" s="1"/>
  <c r="R32" i="14"/>
  <c r="R33" i="14"/>
  <c r="P34" i="14"/>
  <c r="T36" i="14"/>
  <c r="AC36" i="14"/>
  <c r="T37" i="14"/>
  <c r="AC37" i="14"/>
  <c r="AA37" i="14" s="1"/>
  <c r="AG37" i="14" s="1"/>
  <c r="P40" i="14"/>
  <c r="AC42" i="14"/>
  <c r="AA42" i="14" s="1"/>
  <c r="AG42" i="14" s="1"/>
  <c r="V42" i="14"/>
  <c r="N42" i="14"/>
  <c r="X42" i="14"/>
  <c r="AA43" i="14"/>
  <c r="AG43" i="14" s="1"/>
  <c r="AC45" i="14"/>
  <c r="V45" i="14"/>
  <c r="N45" i="14"/>
  <c r="X45" i="14"/>
  <c r="X46" i="14"/>
  <c r="P46" i="14"/>
  <c r="V46" i="14"/>
  <c r="T48" i="14"/>
  <c r="AE51" i="14"/>
  <c r="T49" i="14"/>
  <c r="AC49" i="14"/>
  <c r="AA49" i="14" s="1"/>
  <c r="AG49" i="14" s="1"/>
  <c r="T50" i="14"/>
  <c r="AC50" i="14"/>
  <c r="AA50" i="14" s="1"/>
  <c r="AG50" i="14" s="1"/>
  <c r="AD51" i="14"/>
  <c r="AJ51" i="14"/>
  <c r="L55" i="14"/>
  <c r="X52" i="14"/>
  <c r="P52" i="14"/>
  <c r="P55" i="14" s="1"/>
  <c r="V52" i="14"/>
  <c r="Z53" i="14"/>
  <c r="R53" i="14"/>
  <c r="V53" i="14"/>
  <c r="AD55" i="14"/>
  <c r="AI55" i="14"/>
  <c r="T56" i="14"/>
  <c r="T59" i="14" s="1"/>
  <c r="AC56" i="14"/>
  <c r="P58" i="14"/>
  <c r="Z58" i="14"/>
  <c r="L59" i="14"/>
  <c r="AC60" i="14"/>
  <c r="AA60" i="14" s="1"/>
  <c r="AG60" i="14" s="1"/>
  <c r="V60" i="14"/>
  <c r="N60" i="14"/>
  <c r="L63" i="14"/>
  <c r="Z60" i="14"/>
  <c r="P60" i="14"/>
  <c r="V61" i="14"/>
  <c r="P62" i="14"/>
  <c r="AC62" i="14"/>
  <c r="AA62" i="14" s="1"/>
  <c r="AG62" i="14" s="1"/>
  <c r="AD63" i="14"/>
  <c r="N64" i="14"/>
  <c r="V65" i="14"/>
  <c r="V67" i="14" s="1"/>
  <c r="AJ67" i="14"/>
  <c r="AB67" i="14"/>
  <c r="K67" i="14"/>
  <c r="P68" i="14"/>
  <c r="AC68" i="14"/>
  <c r="AK71" i="14"/>
  <c r="R70" i="14"/>
  <c r="R73" i="14"/>
  <c r="R75" i="14" s="1"/>
  <c r="X74" i="14"/>
  <c r="X75" i="14" s="1"/>
  <c r="P74" i="14"/>
  <c r="AC74" i="14"/>
  <c r="AA74" i="14" s="1"/>
  <c r="AG74" i="14" s="1"/>
  <c r="T74" i="14"/>
  <c r="Z74" i="14"/>
  <c r="T76" i="14"/>
  <c r="AE79" i="14"/>
  <c r="V77" i="14"/>
  <c r="N78" i="14"/>
  <c r="AD79" i="14"/>
  <c r="AJ79" i="14"/>
  <c r="L83" i="14"/>
  <c r="X80" i="14"/>
  <c r="P80" i="14"/>
  <c r="AC80" i="14"/>
  <c r="AA80" i="14" s="1"/>
  <c r="AG80" i="14" s="1"/>
  <c r="T80" i="14"/>
  <c r="Z80" i="14"/>
  <c r="P81" i="14"/>
  <c r="AD83" i="14"/>
  <c r="Z84" i="14"/>
  <c r="Z87" i="14" s="1"/>
  <c r="AF87" i="14" s="1"/>
  <c r="R84" i="14"/>
  <c r="R87" i="14" s="1"/>
  <c r="Q87" i="14" s="1"/>
  <c r="P84" i="14"/>
  <c r="X84" i="14"/>
  <c r="AB87" i="14"/>
  <c r="AE91" i="14"/>
  <c r="X96" i="14"/>
  <c r="V98" i="14"/>
  <c r="N100" i="14"/>
  <c r="F128" i="14"/>
  <c r="R116" i="14"/>
  <c r="R119" i="14" s="1"/>
  <c r="K119" i="14"/>
  <c r="AJ119" i="14"/>
  <c r="AD119" i="14"/>
  <c r="T107" i="14"/>
  <c r="S107" i="14" s="1"/>
  <c r="D128" i="14"/>
  <c r="AC86" i="14"/>
  <c r="AA86" i="14" s="1"/>
  <c r="AG86" i="14" s="1"/>
  <c r="V86" i="14"/>
  <c r="V87" i="14" s="1"/>
  <c r="U87" i="14" s="1"/>
  <c r="N86" i="14"/>
  <c r="X86" i="14"/>
  <c r="AC89" i="14"/>
  <c r="AA89" i="14" s="1"/>
  <c r="AG89" i="14" s="1"/>
  <c r="V89" i="14"/>
  <c r="N89" i="14"/>
  <c r="X89" i="14"/>
  <c r="AC90" i="14"/>
  <c r="AA90" i="14" s="1"/>
  <c r="AG90" i="14" s="1"/>
  <c r="X90" i="14"/>
  <c r="P90" i="14"/>
  <c r="V90" i="14"/>
  <c r="L91" i="14"/>
  <c r="X97" i="14"/>
  <c r="P97" i="14"/>
  <c r="AC97" i="14"/>
  <c r="AA97" i="14" s="1"/>
  <c r="AG97" i="14" s="1"/>
  <c r="T97" i="14"/>
  <c r="AJ99" i="14"/>
  <c r="AB99" i="14"/>
  <c r="K99" i="14"/>
  <c r="AC126" i="14"/>
  <c r="V126" i="14"/>
  <c r="V127" i="14" s="1"/>
  <c r="N126" i="14"/>
  <c r="N127" i="14" s="1"/>
  <c r="Z126" i="14"/>
  <c r="P126" i="14"/>
  <c r="T126" i="14"/>
  <c r="X126" i="14"/>
  <c r="X127" i="14" s="1"/>
  <c r="AC93" i="14"/>
  <c r="AA93" i="14" s="1"/>
  <c r="AG93" i="14" s="1"/>
  <c r="V93" i="14"/>
  <c r="N93" i="14"/>
  <c r="X93" i="14"/>
  <c r="X94" i="14"/>
  <c r="P94" i="14"/>
  <c r="P95" i="14" s="1"/>
  <c r="V94" i="14"/>
  <c r="AK111" i="14"/>
  <c r="K111" i="14"/>
  <c r="AB111" i="14"/>
  <c r="AD111" i="14"/>
  <c r="X117" i="14"/>
  <c r="P117" i="14"/>
  <c r="AC117" i="14"/>
  <c r="AA117" i="14" s="1"/>
  <c r="AG117" i="14" s="1"/>
  <c r="T117" i="14"/>
  <c r="N117" i="14"/>
  <c r="AI123" i="14"/>
  <c r="AH128" i="14"/>
  <c r="Z124" i="14"/>
  <c r="R124" i="14"/>
  <c r="R127" i="14" s="1"/>
  <c r="L127" i="14"/>
  <c r="AC124" i="14"/>
  <c r="T124" i="14"/>
  <c r="T127" i="14" s="1"/>
  <c r="P124" i="14"/>
  <c r="AC102" i="14"/>
  <c r="AA102" i="14" s="1"/>
  <c r="AG102" i="14" s="1"/>
  <c r="V102" i="14"/>
  <c r="N102" i="14"/>
  <c r="X102" i="14"/>
  <c r="AC105" i="14"/>
  <c r="AA105" i="14" s="1"/>
  <c r="AG105" i="14" s="1"/>
  <c r="V105" i="14"/>
  <c r="N105" i="14"/>
  <c r="X105" i="14"/>
  <c r="X106" i="14"/>
  <c r="P106" i="14"/>
  <c r="V106" i="14"/>
  <c r="Z108" i="14"/>
  <c r="R108" i="14"/>
  <c r="R111" i="14" s="1"/>
  <c r="P108" i="14"/>
  <c r="P111" i="14" s="1"/>
  <c r="X108" i="14"/>
  <c r="R115" i="14"/>
  <c r="AP128" i="14"/>
  <c r="AJ107" i="14"/>
  <c r="AB107" i="14"/>
  <c r="AC110" i="14"/>
  <c r="AA110" i="14" s="1"/>
  <c r="AG110" i="14" s="1"/>
  <c r="V110" i="14"/>
  <c r="N110" i="14"/>
  <c r="N111" i="14" s="1"/>
  <c r="X110" i="14"/>
  <c r="AC113" i="14"/>
  <c r="AA113" i="14" s="1"/>
  <c r="AG113" i="14" s="1"/>
  <c r="V113" i="14"/>
  <c r="N113" i="14"/>
  <c r="X113" i="14"/>
  <c r="X114" i="14"/>
  <c r="P114" i="14"/>
  <c r="V114" i="14"/>
  <c r="AE119" i="14"/>
  <c r="L123" i="14"/>
  <c r="X120" i="14"/>
  <c r="P120" i="14"/>
  <c r="V120" i="14"/>
  <c r="Z121" i="14"/>
  <c r="Z123" i="14" s="1"/>
  <c r="AF123" i="14" s="1"/>
  <c r="R121" i="14"/>
  <c r="V121" i="14"/>
  <c r="AK127" i="14"/>
  <c r="AE15" i="5"/>
  <c r="AC17" i="5"/>
  <c r="AA17" i="5" s="1"/>
  <c r="AG17" i="5" s="1"/>
  <c r="V17" i="5"/>
  <c r="N17" i="5"/>
  <c r="X17" i="5"/>
  <c r="P17" i="5"/>
  <c r="Z17" i="5"/>
  <c r="R17" i="5"/>
  <c r="T17" i="5"/>
  <c r="L19" i="5"/>
  <c r="AN8" i="5"/>
  <c r="AN9" i="5" s="1"/>
  <c r="AN10" i="5" s="1"/>
  <c r="AN12" i="5" s="1"/>
  <c r="AO7" i="5"/>
  <c r="AC14" i="5"/>
  <c r="AA14" i="5" s="1"/>
  <c r="AG14" i="5" s="1"/>
  <c r="V14" i="5"/>
  <c r="N14" i="5"/>
  <c r="X14" i="5"/>
  <c r="P14" i="5"/>
  <c r="Z14" i="5"/>
  <c r="L15" i="5"/>
  <c r="T14" i="5"/>
  <c r="R14" i="5"/>
  <c r="K39" i="5"/>
  <c r="AB39" i="5"/>
  <c r="AC57" i="5"/>
  <c r="AA57" i="5" s="1"/>
  <c r="AG57" i="5" s="1"/>
  <c r="V57" i="5"/>
  <c r="N57" i="5"/>
  <c r="X57" i="5"/>
  <c r="P57" i="5"/>
  <c r="T57" i="5"/>
  <c r="Z57" i="5"/>
  <c r="AC4" i="5"/>
  <c r="V4" i="5"/>
  <c r="N4" i="5"/>
  <c r="Z6" i="5"/>
  <c r="R6" i="5"/>
  <c r="X18" i="5"/>
  <c r="P18" i="5"/>
  <c r="Z18" i="5"/>
  <c r="R18" i="5"/>
  <c r="L35" i="5"/>
  <c r="N37" i="5"/>
  <c r="AC37" i="5"/>
  <c r="AA37" i="5" s="1"/>
  <c r="AG37" i="5" s="1"/>
  <c r="AC54" i="5"/>
  <c r="AA54" i="5" s="1"/>
  <c r="AG54" i="5" s="1"/>
  <c r="V54" i="5"/>
  <c r="N54" i="5"/>
  <c r="X54" i="5"/>
  <c r="P54" i="5"/>
  <c r="P55" i="5" s="1"/>
  <c r="L55" i="5"/>
  <c r="T54" i="5"/>
  <c r="Z54" i="5"/>
  <c r="R57" i="5"/>
  <c r="X74" i="5"/>
  <c r="P74" i="5"/>
  <c r="Z74" i="5"/>
  <c r="R74" i="5"/>
  <c r="AC74" i="5"/>
  <c r="AA74" i="5" s="1"/>
  <c r="AG74" i="5" s="1"/>
  <c r="N74" i="5"/>
  <c r="T74" i="5"/>
  <c r="X77" i="5"/>
  <c r="X79" i="5" s="1"/>
  <c r="P77" i="5"/>
  <c r="P79" i="5" s="1"/>
  <c r="R77" i="5"/>
  <c r="AC77" i="5"/>
  <c r="AA77" i="5" s="1"/>
  <c r="AG77" i="5" s="1"/>
  <c r="T77" i="5"/>
  <c r="V77" i="5"/>
  <c r="Z77" i="5"/>
  <c r="P4" i="5"/>
  <c r="Z4" i="5"/>
  <c r="N5" i="5"/>
  <c r="N6" i="5"/>
  <c r="X6" i="5"/>
  <c r="L7" i="5"/>
  <c r="L11" i="5"/>
  <c r="X8" i="5"/>
  <c r="P8" i="5"/>
  <c r="P11" i="5" s="1"/>
  <c r="Z8" i="5"/>
  <c r="Z11" i="5" s="1"/>
  <c r="AF11" i="5" s="1"/>
  <c r="R8" i="5"/>
  <c r="N18" i="5"/>
  <c r="AC18" i="5"/>
  <c r="AA18" i="5" s="1"/>
  <c r="AG18" i="5" s="1"/>
  <c r="AC20" i="5"/>
  <c r="V20" i="5"/>
  <c r="V23" i="5" s="1"/>
  <c r="N20" i="5"/>
  <c r="L23" i="5"/>
  <c r="X20" i="5"/>
  <c r="P20" i="5"/>
  <c r="X34" i="5"/>
  <c r="P34" i="5"/>
  <c r="Z34" i="5"/>
  <c r="R34" i="5"/>
  <c r="AK47" i="5"/>
  <c r="R54" i="5"/>
  <c r="X58" i="5"/>
  <c r="X59" i="5" s="1"/>
  <c r="P58" i="5"/>
  <c r="Z58" i="5"/>
  <c r="R58" i="5"/>
  <c r="AC58" i="5"/>
  <c r="AA58" i="5" s="1"/>
  <c r="AG58" i="5" s="1"/>
  <c r="N58" i="5"/>
  <c r="T58" i="5"/>
  <c r="L59" i="5"/>
  <c r="V74" i="5"/>
  <c r="N77" i="5"/>
  <c r="AJ27" i="5"/>
  <c r="AB27" i="5"/>
  <c r="X37" i="5"/>
  <c r="P37" i="5"/>
  <c r="Z37" i="5"/>
  <c r="Z39" i="5" s="1"/>
  <c r="AF39" i="5" s="1"/>
  <c r="R37" i="5"/>
  <c r="Z47" i="5"/>
  <c r="AF47" i="5" s="1"/>
  <c r="X4" i="5"/>
  <c r="X5" i="5"/>
  <c r="P5" i="5"/>
  <c r="V5" i="5"/>
  <c r="V6" i="5"/>
  <c r="K7" i="5"/>
  <c r="AJ7" i="5"/>
  <c r="K27" i="5"/>
  <c r="AC30" i="5"/>
  <c r="AA30" i="5" s="1"/>
  <c r="AG30" i="5" s="1"/>
  <c r="V30" i="5"/>
  <c r="N30" i="5"/>
  <c r="X30" i="5"/>
  <c r="P30" i="5"/>
  <c r="AC33" i="5"/>
  <c r="V33" i="5"/>
  <c r="N33" i="5"/>
  <c r="X33" i="5"/>
  <c r="P33" i="5"/>
  <c r="R4" i="5"/>
  <c r="R5" i="5"/>
  <c r="P6" i="5"/>
  <c r="AK11" i="5"/>
  <c r="AJ11" i="5"/>
  <c r="AB11" i="5"/>
  <c r="T18" i="5"/>
  <c r="AE23" i="5"/>
  <c r="X21" i="5"/>
  <c r="P21" i="5"/>
  <c r="Z21" i="5"/>
  <c r="Z23" i="5" s="1"/>
  <c r="AF23" i="5" s="1"/>
  <c r="R21" i="5"/>
  <c r="K23" i="5"/>
  <c r="AJ23" i="5"/>
  <c r="AB23" i="5"/>
  <c r="L27" i="5"/>
  <c r="X24" i="5"/>
  <c r="P24" i="5"/>
  <c r="Z24" i="5"/>
  <c r="R24" i="5"/>
  <c r="T30" i="5"/>
  <c r="R35" i="5"/>
  <c r="T33" i="5"/>
  <c r="AC36" i="5"/>
  <c r="AA36" i="5" s="1"/>
  <c r="AG36" i="5" s="1"/>
  <c r="V36" i="5"/>
  <c r="N36" i="5"/>
  <c r="L39" i="5"/>
  <c r="X36" i="5"/>
  <c r="P36" i="5"/>
  <c r="V37" i="5"/>
  <c r="AD39" i="5"/>
  <c r="AJ39" i="5"/>
  <c r="AC73" i="5"/>
  <c r="AA73" i="5" s="1"/>
  <c r="AG73" i="5" s="1"/>
  <c r="V73" i="5"/>
  <c r="N73" i="5"/>
  <c r="X73" i="5"/>
  <c r="P73" i="5"/>
  <c r="T73" i="5"/>
  <c r="T75" i="5" s="1"/>
  <c r="L75" i="5"/>
  <c r="Z73" i="5"/>
  <c r="X90" i="5"/>
  <c r="P90" i="5"/>
  <c r="Z90" i="5"/>
  <c r="Z91" i="5" s="1"/>
  <c r="AF91" i="5" s="1"/>
  <c r="R90" i="5"/>
  <c r="L91" i="5"/>
  <c r="T90" i="5"/>
  <c r="T91" i="5" s="1"/>
  <c r="V90" i="5"/>
  <c r="N90" i="5"/>
  <c r="T9" i="5"/>
  <c r="T12" i="5"/>
  <c r="T22" i="5"/>
  <c r="T25" i="5"/>
  <c r="T28" i="5"/>
  <c r="T31" i="5" s="1"/>
  <c r="T38" i="5"/>
  <c r="T39" i="5" s="1"/>
  <c r="AC44" i="5"/>
  <c r="V44" i="5"/>
  <c r="N44" i="5"/>
  <c r="L47" i="5"/>
  <c r="X44" i="5"/>
  <c r="AK51" i="5"/>
  <c r="AJ51" i="5"/>
  <c r="AB51" i="5"/>
  <c r="AE63" i="5"/>
  <c r="X61" i="5"/>
  <c r="P61" i="5"/>
  <c r="Z61" i="5"/>
  <c r="Z63" i="5" s="1"/>
  <c r="AF63" i="5" s="1"/>
  <c r="R61" i="5"/>
  <c r="AI63" i="5"/>
  <c r="K63" i="5"/>
  <c r="AJ63" i="5"/>
  <c r="AB63" i="5"/>
  <c r="L67" i="5"/>
  <c r="X64" i="5"/>
  <c r="P64" i="5"/>
  <c r="P67" i="5" s="1"/>
  <c r="Z64" i="5"/>
  <c r="R64" i="5"/>
  <c r="AJ67" i="5"/>
  <c r="AB67" i="5"/>
  <c r="AC70" i="5"/>
  <c r="AA70" i="5" s="1"/>
  <c r="AG70" i="5" s="1"/>
  <c r="V70" i="5"/>
  <c r="N70" i="5"/>
  <c r="X70" i="5"/>
  <c r="P70" i="5"/>
  <c r="AC76" i="5"/>
  <c r="AA76" i="5" s="1"/>
  <c r="AG76" i="5" s="1"/>
  <c r="V76" i="5"/>
  <c r="V79" i="5" s="1"/>
  <c r="N76" i="5"/>
  <c r="L79" i="5"/>
  <c r="R76" i="5"/>
  <c r="T76" i="5"/>
  <c r="AK79" i="5"/>
  <c r="X97" i="5"/>
  <c r="P97" i="5"/>
  <c r="Z97" i="5"/>
  <c r="R97" i="5"/>
  <c r="T97" i="5"/>
  <c r="V97" i="5"/>
  <c r="N97" i="5"/>
  <c r="R9" i="5"/>
  <c r="R12" i="5"/>
  <c r="R22" i="5"/>
  <c r="R25" i="5"/>
  <c r="R28" i="5"/>
  <c r="R31" i="5" s="1"/>
  <c r="AK39" i="5"/>
  <c r="R38" i="5"/>
  <c r="AC41" i="5"/>
  <c r="AA41" i="5" s="1"/>
  <c r="AG41" i="5" s="1"/>
  <c r="V41" i="5"/>
  <c r="N41" i="5"/>
  <c r="X41" i="5"/>
  <c r="X42" i="5"/>
  <c r="P42" i="5"/>
  <c r="V42" i="5"/>
  <c r="T44" i="5"/>
  <c r="X45" i="5"/>
  <c r="P45" i="5"/>
  <c r="Z45" i="5"/>
  <c r="R45" i="5"/>
  <c r="K47" i="5"/>
  <c r="AJ47" i="5"/>
  <c r="AB47" i="5"/>
  <c r="L51" i="5"/>
  <c r="X48" i="5"/>
  <c r="X51" i="5" s="1"/>
  <c r="P48" i="5"/>
  <c r="Z48" i="5"/>
  <c r="Z51" i="5" s="1"/>
  <c r="AF51" i="5" s="1"/>
  <c r="R48" i="5"/>
  <c r="AC60" i="5"/>
  <c r="V60" i="5"/>
  <c r="N60" i="5"/>
  <c r="L63" i="5"/>
  <c r="X60" i="5"/>
  <c r="P60" i="5"/>
  <c r="V61" i="5"/>
  <c r="AM128" i="5"/>
  <c r="T46" i="5"/>
  <c r="T49" i="5"/>
  <c r="T51" i="5" s="1"/>
  <c r="T52" i="5"/>
  <c r="T62" i="5"/>
  <c r="T63" i="5" s="1"/>
  <c r="N66" i="5"/>
  <c r="N67" i="5" s="1"/>
  <c r="V66" i="5"/>
  <c r="AC66" i="5"/>
  <c r="AA66" i="5" s="1"/>
  <c r="AG66" i="5" s="1"/>
  <c r="N69" i="5"/>
  <c r="V69" i="5"/>
  <c r="AC69" i="5"/>
  <c r="N72" i="5"/>
  <c r="V72" i="5"/>
  <c r="AC72" i="5"/>
  <c r="K75" i="5"/>
  <c r="AJ75" i="5"/>
  <c r="N80" i="5"/>
  <c r="N83" i="5" s="1"/>
  <c r="AK83" i="5"/>
  <c r="AC89" i="5"/>
  <c r="AA89" i="5" s="1"/>
  <c r="AG89" i="5" s="1"/>
  <c r="V89" i="5"/>
  <c r="N89" i="5"/>
  <c r="X89" i="5"/>
  <c r="P89" i="5"/>
  <c r="I128" i="5"/>
  <c r="R46" i="5"/>
  <c r="R49" i="5"/>
  <c r="R52" i="5"/>
  <c r="R62" i="5"/>
  <c r="K79" i="5"/>
  <c r="AJ79" i="5"/>
  <c r="AB79" i="5"/>
  <c r="L83" i="5"/>
  <c r="X80" i="5"/>
  <c r="P80" i="5"/>
  <c r="Z80" i="5"/>
  <c r="R80" i="5"/>
  <c r="AJ83" i="5"/>
  <c r="AB83" i="5"/>
  <c r="AC86" i="5"/>
  <c r="AA86" i="5" s="1"/>
  <c r="AG86" i="5" s="1"/>
  <c r="V86" i="5"/>
  <c r="N86" i="5"/>
  <c r="X86" i="5"/>
  <c r="P86" i="5"/>
  <c r="T78" i="5"/>
  <c r="T81" i="5"/>
  <c r="AC82" i="5"/>
  <c r="AA82" i="5" s="1"/>
  <c r="AG82" i="5" s="1"/>
  <c r="N85" i="5"/>
  <c r="V85" i="5"/>
  <c r="AC85" i="5"/>
  <c r="AA85" i="5" s="1"/>
  <c r="AG85" i="5" s="1"/>
  <c r="N88" i="5"/>
  <c r="V88" i="5"/>
  <c r="AC88" i="5"/>
  <c r="K91" i="5"/>
  <c r="P93" i="5"/>
  <c r="N94" i="5"/>
  <c r="AC96" i="5"/>
  <c r="V96" i="5"/>
  <c r="N96" i="5"/>
  <c r="L99" i="5"/>
  <c r="X96" i="5"/>
  <c r="P96" i="5"/>
  <c r="N100" i="5"/>
  <c r="R106" i="5"/>
  <c r="AE111" i="5"/>
  <c r="F128" i="5"/>
  <c r="L123" i="5"/>
  <c r="X120" i="5"/>
  <c r="P120" i="5"/>
  <c r="AC120" i="5"/>
  <c r="V120" i="5"/>
  <c r="N120" i="5"/>
  <c r="R120" i="5"/>
  <c r="T120" i="5"/>
  <c r="R78" i="5"/>
  <c r="R81" i="5"/>
  <c r="AE95" i="5"/>
  <c r="AC93" i="5"/>
  <c r="AA93" i="5" s="1"/>
  <c r="AG93" i="5" s="1"/>
  <c r="V93" i="5"/>
  <c r="N93" i="5"/>
  <c r="X93" i="5"/>
  <c r="X94" i="5"/>
  <c r="P94" i="5"/>
  <c r="Z94" i="5"/>
  <c r="R94" i="5"/>
  <c r="K99" i="5"/>
  <c r="AJ99" i="5"/>
  <c r="AB99" i="5"/>
  <c r="L103" i="5"/>
  <c r="X100" i="5"/>
  <c r="P100" i="5"/>
  <c r="Z100" i="5"/>
  <c r="R100" i="5"/>
  <c r="R103" i="5" s="1"/>
  <c r="AJ103" i="5"/>
  <c r="AB103" i="5"/>
  <c r="AC106" i="5"/>
  <c r="AA106" i="5" s="1"/>
  <c r="AG106" i="5" s="1"/>
  <c r="V106" i="5"/>
  <c r="N106" i="5"/>
  <c r="X106" i="5"/>
  <c r="P106" i="5"/>
  <c r="Z118" i="5"/>
  <c r="Z119" i="5" s="1"/>
  <c r="AF119" i="5" s="1"/>
  <c r="R118" i="5"/>
  <c r="R119" i="5" s="1"/>
  <c r="X118" i="5"/>
  <c r="P118" i="5"/>
  <c r="T118" i="5"/>
  <c r="T119" i="5" s="1"/>
  <c r="V118" i="5"/>
  <c r="N102" i="5"/>
  <c r="V102" i="5"/>
  <c r="V103" i="5" s="1"/>
  <c r="AC102" i="5"/>
  <c r="AA102" i="5" s="1"/>
  <c r="AG102" i="5" s="1"/>
  <c r="N105" i="5"/>
  <c r="V105" i="5"/>
  <c r="AC105" i="5"/>
  <c r="AA105" i="5" s="1"/>
  <c r="AG105" i="5" s="1"/>
  <c r="N108" i="5"/>
  <c r="N109" i="5"/>
  <c r="AJ111" i="5"/>
  <c r="AB111" i="5"/>
  <c r="X114" i="5"/>
  <c r="P114" i="5"/>
  <c r="AC114" i="5"/>
  <c r="AA114" i="5" s="1"/>
  <c r="AG114" i="5" s="1"/>
  <c r="V114" i="5"/>
  <c r="N114" i="5"/>
  <c r="X117" i="5"/>
  <c r="P117" i="5"/>
  <c r="AC117" i="5"/>
  <c r="V117" i="5"/>
  <c r="N117" i="5"/>
  <c r="L119" i="5"/>
  <c r="N121" i="5"/>
  <c r="N124" i="5"/>
  <c r="D128" i="5"/>
  <c r="L111" i="5"/>
  <c r="X108" i="5"/>
  <c r="P108" i="5"/>
  <c r="V108" i="5"/>
  <c r="Z109" i="5"/>
  <c r="R109" i="5"/>
  <c r="V109" i="5"/>
  <c r="Z121" i="5"/>
  <c r="R121" i="5"/>
  <c r="X121" i="5"/>
  <c r="P121" i="5"/>
  <c r="AJ123" i="5"/>
  <c r="AB123" i="5"/>
  <c r="K123" i="5"/>
  <c r="Z124" i="5"/>
  <c r="R124" i="5"/>
  <c r="L127" i="5"/>
  <c r="X124" i="5"/>
  <c r="P124" i="5"/>
  <c r="J128" i="5"/>
  <c r="AJ127" i="5"/>
  <c r="AB127" i="5"/>
  <c r="AP128" i="5"/>
  <c r="R112" i="5"/>
  <c r="Z112" i="5"/>
  <c r="R122" i="5"/>
  <c r="Z122" i="5"/>
  <c r="T126" i="5"/>
  <c r="N126" i="5"/>
  <c r="V126" i="5"/>
  <c r="AC23" i="6"/>
  <c r="AN8" i="6"/>
  <c r="AN9" i="6" s="1"/>
  <c r="AN10" i="6" s="1"/>
  <c r="AO7" i="6"/>
  <c r="P5" i="6"/>
  <c r="X5" i="6"/>
  <c r="P8" i="6"/>
  <c r="X8" i="6"/>
  <c r="T10" i="6"/>
  <c r="L11" i="6"/>
  <c r="AB11" i="6"/>
  <c r="AJ11" i="6"/>
  <c r="T13" i="6"/>
  <c r="T15" i="6" s="1"/>
  <c r="T16" i="6"/>
  <c r="AD19" i="6"/>
  <c r="T26" i="6"/>
  <c r="L27" i="6"/>
  <c r="T29" i="6"/>
  <c r="T31" i="6" s="1"/>
  <c r="T32" i="6"/>
  <c r="T35" i="6" s="1"/>
  <c r="Z49" i="6"/>
  <c r="Z51" i="6" s="1"/>
  <c r="AF51" i="6" s="1"/>
  <c r="R49" i="6"/>
  <c r="AC49" i="6"/>
  <c r="V49" i="6"/>
  <c r="N49" i="6"/>
  <c r="T65" i="6"/>
  <c r="Z68" i="6"/>
  <c r="R68" i="6"/>
  <c r="AC68" i="6"/>
  <c r="V68" i="6"/>
  <c r="N68" i="6"/>
  <c r="AC70" i="6"/>
  <c r="AA70" i="6" s="1"/>
  <c r="AG70" i="6" s="1"/>
  <c r="V70" i="6"/>
  <c r="N70" i="6"/>
  <c r="Z70" i="6"/>
  <c r="R70" i="6"/>
  <c r="AB75" i="6"/>
  <c r="AJ75" i="6"/>
  <c r="K75" i="6"/>
  <c r="P4" i="6"/>
  <c r="X4" i="6"/>
  <c r="R5" i="6"/>
  <c r="Z5" i="6"/>
  <c r="L7" i="6"/>
  <c r="AB7" i="6"/>
  <c r="AJ7" i="6"/>
  <c r="R8" i="6"/>
  <c r="Z8" i="6"/>
  <c r="N10" i="6"/>
  <c r="V10" i="6"/>
  <c r="AC10" i="6"/>
  <c r="AA10" i="6" s="1"/>
  <c r="AG10" i="6" s="1"/>
  <c r="N13" i="6"/>
  <c r="V13" i="6"/>
  <c r="AC13" i="6"/>
  <c r="P14" i="6"/>
  <c r="P15" i="6" s="1"/>
  <c r="X14" i="6"/>
  <c r="X15" i="6" s="1"/>
  <c r="N16" i="6"/>
  <c r="V16" i="6"/>
  <c r="AC16" i="6"/>
  <c r="P17" i="6"/>
  <c r="X17" i="6"/>
  <c r="X19" i="6" s="1"/>
  <c r="R18" i="6"/>
  <c r="Z18" i="6"/>
  <c r="Z19" i="6" s="1"/>
  <c r="AF19" i="6" s="1"/>
  <c r="K19" i="6"/>
  <c r="P20" i="6"/>
  <c r="P23" i="6" s="1"/>
  <c r="X20" i="6"/>
  <c r="R21" i="6"/>
  <c r="R23" i="6" s="1"/>
  <c r="Z21" i="6"/>
  <c r="L23" i="6"/>
  <c r="AB23" i="6"/>
  <c r="AJ23" i="6"/>
  <c r="R24" i="6"/>
  <c r="Z24" i="6"/>
  <c r="Z27" i="6" s="1"/>
  <c r="AF27" i="6" s="1"/>
  <c r="N26" i="6"/>
  <c r="V26" i="6"/>
  <c r="AC26" i="6"/>
  <c r="AA26" i="6" s="1"/>
  <c r="AG26" i="6" s="1"/>
  <c r="N29" i="6"/>
  <c r="V29" i="6"/>
  <c r="AC29" i="6"/>
  <c r="AA29" i="6" s="1"/>
  <c r="AG29" i="6" s="1"/>
  <c r="P30" i="6"/>
  <c r="X30" i="6"/>
  <c r="N32" i="6"/>
  <c r="V32" i="6"/>
  <c r="AC32" i="6"/>
  <c r="Z36" i="6"/>
  <c r="R36" i="6"/>
  <c r="AC36" i="6"/>
  <c r="AA36" i="6" s="1"/>
  <c r="AG36" i="6" s="1"/>
  <c r="V36" i="6"/>
  <c r="N36" i="6"/>
  <c r="AK39" i="6"/>
  <c r="AC38" i="6"/>
  <c r="AA38" i="6" s="1"/>
  <c r="AG38" i="6" s="1"/>
  <c r="V38" i="6"/>
  <c r="N38" i="6"/>
  <c r="Z38" i="6"/>
  <c r="R38" i="6"/>
  <c r="AC41" i="6"/>
  <c r="V41" i="6"/>
  <c r="N41" i="6"/>
  <c r="Z41" i="6"/>
  <c r="Z43" i="6" s="1"/>
  <c r="AF43" i="6" s="1"/>
  <c r="R41" i="6"/>
  <c r="T44" i="6"/>
  <c r="AB47" i="6"/>
  <c r="AJ47" i="6"/>
  <c r="P49" i="6"/>
  <c r="AC57" i="6"/>
  <c r="AA57" i="6" s="1"/>
  <c r="AG57" i="6" s="1"/>
  <c r="V57" i="6"/>
  <c r="N57" i="6"/>
  <c r="Z57" i="6"/>
  <c r="R57" i="6"/>
  <c r="Z62" i="6"/>
  <c r="R62" i="6"/>
  <c r="AC62" i="6"/>
  <c r="AA62" i="6" s="1"/>
  <c r="AG62" i="6" s="1"/>
  <c r="V62" i="6"/>
  <c r="N62" i="6"/>
  <c r="P68" i="6"/>
  <c r="P70" i="6"/>
  <c r="AC77" i="6"/>
  <c r="AA77" i="6" s="1"/>
  <c r="AG77" i="6" s="1"/>
  <c r="V77" i="6"/>
  <c r="N77" i="6"/>
  <c r="T77" i="6"/>
  <c r="L79" i="6"/>
  <c r="Z77" i="6"/>
  <c r="P77" i="6"/>
  <c r="R77" i="6"/>
  <c r="Z85" i="6"/>
  <c r="R85" i="6"/>
  <c r="AC85" i="6"/>
  <c r="AA85" i="6" s="1"/>
  <c r="AG85" i="6" s="1"/>
  <c r="T85" i="6"/>
  <c r="X85" i="6"/>
  <c r="N85" i="6"/>
  <c r="P85" i="6"/>
  <c r="K99" i="6"/>
  <c r="AJ99" i="6"/>
  <c r="AD99" i="6"/>
  <c r="AB99" i="6"/>
  <c r="AH128" i="6"/>
  <c r="T5" i="6"/>
  <c r="T7" i="6" s="1"/>
  <c r="T8" i="6"/>
  <c r="T11" i="6" s="1"/>
  <c r="AD11" i="6"/>
  <c r="T18" i="6"/>
  <c r="L19" i="6"/>
  <c r="AB19" i="6"/>
  <c r="T21" i="6"/>
  <c r="T23" i="6" s="1"/>
  <c r="T24" i="6"/>
  <c r="P26" i="6"/>
  <c r="X26" i="6"/>
  <c r="AD27" i="6"/>
  <c r="P29" i="6"/>
  <c r="X29" i="6"/>
  <c r="P32" i="6"/>
  <c r="X32" i="6"/>
  <c r="Z33" i="6"/>
  <c r="AC33" i="6"/>
  <c r="AA33" i="6" s="1"/>
  <c r="AG33" i="6" s="1"/>
  <c r="V33" i="6"/>
  <c r="N33" i="6"/>
  <c r="X33" i="6"/>
  <c r="AD47" i="6"/>
  <c r="T49" i="6"/>
  <c r="Z52" i="6"/>
  <c r="R52" i="6"/>
  <c r="AC52" i="6"/>
  <c r="AA52" i="6" s="1"/>
  <c r="AG52" i="6" s="1"/>
  <c r="V52" i="6"/>
  <c r="N52" i="6"/>
  <c r="AC54" i="6"/>
  <c r="AA54" i="6" s="1"/>
  <c r="AG54" i="6" s="1"/>
  <c r="V54" i="6"/>
  <c r="N54" i="6"/>
  <c r="Z54" i="6"/>
  <c r="R54" i="6"/>
  <c r="AI63" i="6"/>
  <c r="K63" i="6"/>
  <c r="Z65" i="6"/>
  <c r="Z67" i="6" s="1"/>
  <c r="AF67" i="6" s="1"/>
  <c r="R65" i="6"/>
  <c r="AC65" i="6"/>
  <c r="V65" i="6"/>
  <c r="N65" i="6"/>
  <c r="N67" i="6" s="1"/>
  <c r="M67" i="6" s="1"/>
  <c r="L71" i="6"/>
  <c r="L87" i="6"/>
  <c r="X84" i="6"/>
  <c r="P84" i="6"/>
  <c r="AC84" i="6"/>
  <c r="T84" i="6"/>
  <c r="Z84" i="6"/>
  <c r="N84" i="6"/>
  <c r="R84" i="6"/>
  <c r="K91" i="6"/>
  <c r="AD91" i="6"/>
  <c r="AB91" i="6"/>
  <c r="Z98" i="6"/>
  <c r="R98" i="6"/>
  <c r="AC98" i="6"/>
  <c r="AA98" i="6" s="1"/>
  <c r="AG98" i="6" s="1"/>
  <c r="T98" i="6"/>
  <c r="X98" i="6"/>
  <c r="N98" i="6"/>
  <c r="P98" i="6"/>
  <c r="N5" i="6"/>
  <c r="N7" i="6" s="1"/>
  <c r="V5" i="6"/>
  <c r="V7" i="6" s="1"/>
  <c r="N8" i="6"/>
  <c r="V8" i="6"/>
  <c r="R10" i="6"/>
  <c r="R13" i="6"/>
  <c r="Z13" i="6"/>
  <c r="R16" i="6"/>
  <c r="N18" i="6"/>
  <c r="V18" i="6"/>
  <c r="N21" i="6"/>
  <c r="V21" i="6"/>
  <c r="N24" i="6"/>
  <c r="V24" i="6"/>
  <c r="R26" i="6"/>
  <c r="R29" i="6"/>
  <c r="Z29" i="6"/>
  <c r="R32" i="6"/>
  <c r="Z32" i="6"/>
  <c r="P33" i="6"/>
  <c r="L39" i="6"/>
  <c r="AB39" i="6"/>
  <c r="AJ39" i="6"/>
  <c r="AC44" i="6"/>
  <c r="AA44" i="6" s="1"/>
  <c r="AG44" i="6" s="1"/>
  <c r="V44" i="6"/>
  <c r="N44" i="6"/>
  <c r="Z44" i="6"/>
  <c r="R44" i="6"/>
  <c r="AK47" i="6"/>
  <c r="Z46" i="6"/>
  <c r="R46" i="6"/>
  <c r="AC46" i="6"/>
  <c r="AA46" i="6" s="1"/>
  <c r="AG46" i="6" s="1"/>
  <c r="V46" i="6"/>
  <c r="N46" i="6"/>
  <c r="X49" i="6"/>
  <c r="P52" i="6"/>
  <c r="P54" i="6"/>
  <c r="AI55" i="6"/>
  <c r="T57" i="6"/>
  <c r="AC60" i="6"/>
  <c r="V60" i="6"/>
  <c r="N60" i="6"/>
  <c r="Z60" i="6"/>
  <c r="R60" i="6"/>
  <c r="AK63" i="6"/>
  <c r="T62" i="6"/>
  <c r="L63" i="6"/>
  <c r="AB63" i="6"/>
  <c r="AJ63" i="6"/>
  <c r="P65" i="6"/>
  <c r="X68" i="6"/>
  <c r="X70" i="6"/>
  <c r="AD71" i="6"/>
  <c r="Z73" i="6"/>
  <c r="V73" i="6"/>
  <c r="N73" i="6"/>
  <c r="R73" i="6"/>
  <c r="AD75" i="6"/>
  <c r="V84" i="6"/>
  <c r="X97" i="6"/>
  <c r="P97" i="6"/>
  <c r="AC97" i="6"/>
  <c r="AA97" i="6" s="1"/>
  <c r="AG97" i="6" s="1"/>
  <c r="T97" i="6"/>
  <c r="Z97" i="6"/>
  <c r="N97" i="6"/>
  <c r="R97" i="6"/>
  <c r="V98" i="6"/>
  <c r="P34" i="6"/>
  <c r="X34" i="6"/>
  <c r="AD35" i="6"/>
  <c r="P37" i="6"/>
  <c r="X37" i="6"/>
  <c r="X39" i="6" s="1"/>
  <c r="X40" i="6"/>
  <c r="T42" i="6"/>
  <c r="T43" i="6" s="1"/>
  <c r="L43" i="6"/>
  <c r="AB43" i="6"/>
  <c r="AJ43" i="6"/>
  <c r="T45" i="6"/>
  <c r="T48" i="6"/>
  <c r="P50" i="6"/>
  <c r="X50" i="6"/>
  <c r="AD51" i="6"/>
  <c r="P53" i="6"/>
  <c r="X53" i="6"/>
  <c r="X55" i="6" s="1"/>
  <c r="P56" i="6"/>
  <c r="X56" i="6"/>
  <c r="X59" i="6" s="1"/>
  <c r="T58" i="6"/>
  <c r="L59" i="6"/>
  <c r="AB59" i="6"/>
  <c r="AJ59" i="6"/>
  <c r="T64" i="6"/>
  <c r="P66" i="6"/>
  <c r="X66" i="6"/>
  <c r="AD67" i="6"/>
  <c r="P69" i="6"/>
  <c r="X69" i="6"/>
  <c r="P72" i="6"/>
  <c r="X78" i="6"/>
  <c r="X79" i="6" s="1"/>
  <c r="P78" i="6"/>
  <c r="AC78" i="6"/>
  <c r="AA78" i="6" s="1"/>
  <c r="AG78" i="6" s="1"/>
  <c r="T78" i="6"/>
  <c r="Z78" i="6"/>
  <c r="N78" i="6"/>
  <c r="AC96" i="6"/>
  <c r="V96" i="6"/>
  <c r="N96" i="6"/>
  <c r="T96" i="6"/>
  <c r="L99" i="6"/>
  <c r="Z96" i="6"/>
  <c r="P96" i="6"/>
  <c r="AD107" i="6"/>
  <c r="K107" i="6"/>
  <c r="AB107" i="6"/>
  <c r="AB35" i="6"/>
  <c r="P42" i="6"/>
  <c r="P45" i="6"/>
  <c r="AB51" i="6"/>
  <c r="P58" i="6"/>
  <c r="AB67" i="6"/>
  <c r="L75" i="6"/>
  <c r="T72" i="6"/>
  <c r="T75" i="6" s="1"/>
  <c r="AK87" i="6"/>
  <c r="X96" i="6"/>
  <c r="AM128" i="6"/>
  <c r="AC80" i="6"/>
  <c r="V80" i="6"/>
  <c r="N80" i="6"/>
  <c r="X80" i="6"/>
  <c r="X81" i="6"/>
  <c r="P81" i="6"/>
  <c r="V81" i="6"/>
  <c r="Z82" i="6"/>
  <c r="R82" i="6"/>
  <c r="V82" i="6"/>
  <c r="AJ87" i="6"/>
  <c r="AB87" i="6"/>
  <c r="Z88" i="6"/>
  <c r="R88" i="6"/>
  <c r="V88" i="6"/>
  <c r="AC104" i="6"/>
  <c r="V104" i="6"/>
  <c r="N104" i="6"/>
  <c r="Z104" i="6"/>
  <c r="R104" i="6"/>
  <c r="AK107" i="6"/>
  <c r="L107" i="6"/>
  <c r="K119" i="6"/>
  <c r="AD119" i="6"/>
  <c r="AC90" i="6"/>
  <c r="AA90" i="6" s="1"/>
  <c r="AG90" i="6" s="1"/>
  <c r="V90" i="6"/>
  <c r="N90" i="6"/>
  <c r="X90" i="6"/>
  <c r="AC93" i="6"/>
  <c r="AA93" i="6" s="1"/>
  <c r="AG93" i="6" s="1"/>
  <c r="V93" i="6"/>
  <c r="N93" i="6"/>
  <c r="X93" i="6"/>
  <c r="X94" i="6"/>
  <c r="P94" i="6"/>
  <c r="V94" i="6"/>
  <c r="AE99" i="6"/>
  <c r="L103" i="6"/>
  <c r="X100" i="6"/>
  <c r="X103" i="6" s="1"/>
  <c r="P100" i="6"/>
  <c r="V100" i="6"/>
  <c r="AC101" i="6"/>
  <c r="Z101" i="6"/>
  <c r="R101" i="6"/>
  <c r="V101" i="6"/>
  <c r="Z106" i="6"/>
  <c r="R106" i="6"/>
  <c r="AC106" i="6"/>
  <c r="AA106" i="6" s="1"/>
  <c r="AG106" i="6" s="1"/>
  <c r="V106" i="6"/>
  <c r="N106" i="6"/>
  <c r="L115" i="6"/>
  <c r="X112" i="6"/>
  <c r="P112" i="6"/>
  <c r="AC112" i="6"/>
  <c r="AA112" i="6" s="1"/>
  <c r="AG112" i="6" s="1"/>
  <c r="T112" i="6"/>
  <c r="Z112" i="6"/>
  <c r="N112" i="6"/>
  <c r="Z113" i="6"/>
  <c r="R113" i="6"/>
  <c r="R115" i="6" s="1"/>
  <c r="AC113" i="6"/>
  <c r="AA113" i="6" s="1"/>
  <c r="AG113" i="6" s="1"/>
  <c r="T113" i="6"/>
  <c r="X113" i="6"/>
  <c r="N113" i="6"/>
  <c r="D128" i="6"/>
  <c r="J128" i="6"/>
  <c r="AP128" i="6"/>
  <c r="AB103" i="6"/>
  <c r="AJ103" i="6"/>
  <c r="AC108" i="6"/>
  <c r="V108" i="6"/>
  <c r="N108" i="6"/>
  <c r="X108" i="6"/>
  <c r="X109" i="6"/>
  <c r="P109" i="6"/>
  <c r="P111" i="6" s="1"/>
  <c r="V109" i="6"/>
  <c r="Z110" i="6"/>
  <c r="Z111" i="6" s="1"/>
  <c r="AF111" i="6" s="1"/>
  <c r="R110" i="6"/>
  <c r="R111" i="6" s="1"/>
  <c r="V110" i="6"/>
  <c r="AJ115" i="6"/>
  <c r="AB115" i="6"/>
  <c r="Z116" i="6"/>
  <c r="Z119" i="6" s="1"/>
  <c r="AF119" i="6" s="1"/>
  <c r="R116" i="6"/>
  <c r="R119" i="6" s="1"/>
  <c r="V116" i="6"/>
  <c r="AC118" i="6"/>
  <c r="AA118" i="6" s="1"/>
  <c r="AG118" i="6" s="1"/>
  <c r="V118" i="6"/>
  <c r="N118" i="6"/>
  <c r="N119" i="6" s="1"/>
  <c r="X118" i="6"/>
  <c r="AC121" i="6"/>
  <c r="V121" i="6"/>
  <c r="N121" i="6"/>
  <c r="N123" i="6" s="1"/>
  <c r="X121" i="6"/>
  <c r="X122" i="6"/>
  <c r="P122" i="6"/>
  <c r="V122" i="6"/>
  <c r="I128" i="6"/>
  <c r="AN8" i="7"/>
  <c r="AN9" i="7" s="1"/>
  <c r="AN10" i="7" s="1"/>
  <c r="X9" i="7"/>
  <c r="P9" i="7"/>
  <c r="AC9" i="7"/>
  <c r="V9" i="7"/>
  <c r="N9" i="7"/>
  <c r="X12" i="7"/>
  <c r="P12" i="7"/>
  <c r="L15" i="7"/>
  <c r="AC12" i="7"/>
  <c r="AA12" i="7" s="1"/>
  <c r="AG12" i="7" s="1"/>
  <c r="V12" i="7"/>
  <c r="N12" i="7"/>
  <c r="AC29" i="7"/>
  <c r="V29" i="7"/>
  <c r="N29" i="7"/>
  <c r="T29" i="7"/>
  <c r="R29" i="7"/>
  <c r="L31" i="7"/>
  <c r="Z29" i="7"/>
  <c r="P29" i="7"/>
  <c r="AD83" i="7"/>
  <c r="AJ83" i="7"/>
  <c r="AB83" i="7"/>
  <c r="K83" i="7"/>
  <c r="AC113" i="7"/>
  <c r="AA113" i="7" s="1"/>
  <c r="AG113" i="7" s="1"/>
  <c r="V113" i="7"/>
  <c r="N113" i="7"/>
  <c r="L115" i="7"/>
  <c r="Z113" i="7"/>
  <c r="P113" i="7"/>
  <c r="T113" i="7"/>
  <c r="X113" i="7"/>
  <c r="R113" i="7"/>
  <c r="R9" i="7"/>
  <c r="Z10" i="7"/>
  <c r="R10" i="7"/>
  <c r="X10" i="7"/>
  <c r="P10" i="7"/>
  <c r="R12" i="7"/>
  <c r="AC13" i="7"/>
  <c r="AA13" i="7" s="1"/>
  <c r="AG13" i="7" s="1"/>
  <c r="V13" i="7"/>
  <c r="R13" i="7"/>
  <c r="Z13" i="7"/>
  <c r="P13" i="7"/>
  <c r="X13" i="7"/>
  <c r="AK23" i="7"/>
  <c r="X29" i="7"/>
  <c r="Z37" i="7"/>
  <c r="R37" i="7"/>
  <c r="AC37" i="7"/>
  <c r="AA37" i="7" s="1"/>
  <c r="AG37" i="7" s="1"/>
  <c r="T37" i="7"/>
  <c r="P37" i="7"/>
  <c r="X37" i="7"/>
  <c r="N37" i="7"/>
  <c r="X49" i="7"/>
  <c r="P49" i="7"/>
  <c r="AC49" i="7"/>
  <c r="AA49" i="7" s="1"/>
  <c r="AG49" i="7" s="1"/>
  <c r="T49" i="7"/>
  <c r="R49" i="7"/>
  <c r="Z49" i="7"/>
  <c r="N49" i="7"/>
  <c r="K51" i="7"/>
  <c r="AD51" i="7"/>
  <c r="AB51" i="7"/>
  <c r="AD75" i="7"/>
  <c r="AB75" i="7"/>
  <c r="K75" i="7"/>
  <c r="V79" i="7"/>
  <c r="AC98" i="7"/>
  <c r="AA98" i="7" s="1"/>
  <c r="AG98" i="7" s="1"/>
  <c r="V98" i="7"/>
  <c r="N98" i="7"/>
  <c r="T98" i="7"/>
  <c r="X98" i="7"/>
  <c r="R98" i="7"/>
  <c r="P98" i="7"/>
  <c r="AC101" i="7"/>
  <c r="AA101" i="7" s="1"/>
  <c r="AG101" i="7" s="1"/>
  <c r="V101" i="7"/>
  <c r="N101" i="7"/>
  <c r="T101" i="7"/>
  <c r="X101" i="7"/>
  <c r="R101" i="7"/>
  <c r="R103" i="7" s="1"/>
  <c r="L103" i="7"/>
  <c r="P101" i="7"/>
  <c r="X114" i="7"/>
  <c r="P114" i="7"/>
  <c r="Z114" i="7"/>
  <c r="N114" i="7"/>
  <c r="AC114" i="7"/>
  <c r="AA114" i="7" s="1"/>
  <c r="AG114" i="7" s="1"/>
  <c r="R114" i="7"/>
  <c r="V114" i="7"/>
  <c r="T114" i="7"/>
  <c r="T9" i="7"/>
  <c r="N10" i="7"/>
  <c r="AC10" i="7"/>
  <c r="AA10" i="7" s="1"/>
  <c r="AG10" i="7" s="1"/>
  <c r="T12" i="7"/>
  <c r="N13" i="7"/>
  <c r="V37" i="7"/>
  <c r="V39" i="7" s="1"/>
  <c r="AC48" i="7"/>
  <c r="AA48" i="7" s="1"/>
  <c r="AG48" i="7" s="1"/>
  <c r="V48" i="7"/>
  <c r="N48" i="7"/>
  <c r="T48" i="7"/>
  <c r="R48" i="7"/>
  <c r="L51" i="7"/>
  <c r="Z48" i="7"/>
  <c r="P48" i="7"/>
  <c r="V49" i="7"/>
  <c r="AJ55" i="7"/>
  <c r="AB55" i="7"/>
  <c r="AI55" i="7"/>
  <c r="AD55" i="7"/>
  <c r="K55" i="7"/>
  <c r="Z98" i="7"/>
  <c r="Z101" i="7"/>
  <c r="D128" i="7"/>
  <c r="J128" i="7"/>
  <c r="R7" i="7"/>
  <c r="X6" i="7"/>
  <c r="P6" i="7"/>
  <c r="AC6" i="7"/>
  <c r="V6" i="7"/>
  <c r="N6" i="7"/>
  <c r="Z9" i="7"/>
  <c r="Z11" i="7" s="1"/>
  <c r="AF11" i="7" s="1"/>
  <c r="T10" i="7"/>
  <c r="L11" i="7"/>
  <c r="Z12" i="7"/>
  <c r="T13" i="7"/>
  <c r="AE27" i="7"/>
  <c r="AC26" i="7"/>
  <c r="AA26" i="7" s="1"/>
  <c r="AG26" i="7" s="1"/>
  <c r="V26" i="7"/>
  <c r="N26" i="7"/>
  <c r="T26" i="7"/>
  <c r="T27" i="7" s="1"/>
  <c r="R26" i="7"/>
  <c r="L27" i="7"/>
  <c r="Z26" i="7"/>
  <c r="P26" i="7"/>
  <c r="P27" i="7" s="1"/>
  <c r="X30" i="7"/>
  <c r="P30" i="7"/>
  <c r="AC30" i="7"/>
  <c r="AA30" i="7" s="1"/>
  <c r="AG30" i="7" s="1"/>
  <c r="T30" i="7"/>
  <c r="R30" i="7"/>
  <c r="Z30" i="7"/>
  <c r="N30" i="7"/>
  <c r="AK35" i="7"/>
  <c r="L39" i="7"/>
  <c r="X36" i="7"/>
  <c r="P36" i="7"/>
  <c r="AC36" i="7"/>
  <c r="T36" i="7"/>
  <c r="R36" i="7"/>
  <c r="Z36" i="7"/>
  <c r="N36" i="7"/>
  <c r="X48" i="7"/>
  <c r="Z50" i="7"/>
  <c r="R50" i="7"/>
  <c r="AC50" i="7"/>
  <c r="AA50" i="7" s="1"/>
  <c r="AG50" i="7" s="1"/>
  <c r="T50" i="7"/>
  <c r="P50" i="7"/>
  <c r="X50" i="7"/>
  <c r="N50" i="7"/>
  <c r="Z56" i="7"/>
  <c r="R56" i="7"/>
  <c r="R59" i="7" s="1"/>
  <c r="L59" i="7"/>
  <c r="AC56" i="7"/>
  <c r="AA56" i="7" s="1"/>
  <c r="AG56" i="7" s="1"/>
  <c r="T56" i="7"/>
  <c r="T59" i="7" s="1"/>
  <c r="P56" i="7"/>
  <c r="X56" i="7"/>
  <c r="N56" i="7"/>
  <c r="AJ75" i="7"/>
  <c r="AC85" i="7"/>
  <c r="V85" i="7"/>
  <c r="N85" i="7"/>
  <c r="R85" i="7"/>
  <c r="X85" i="7"/>
  <c r="L87" i="7"/>
  <c r="T85" i="7"/>
  <c r="T87" i="7" s="1"/>
  <c r="P85" i="7"/>
  <c r="AC104" i="7"/>
  <c r="AA104" i="7" s="1"/>
  <c r="AG104" i="7" s="1"/>
  <c r="V104" i="7"/>
  <c r="V107" i="7" s="1"/>
  <c r="U107" i="7" s="1"/>
  <c r="N104" i="7"/>
  <c r="R104" i="7"/>
  <c r="X104" i="7"/>
  <c r="T104" i="7"/>
  <c r="P104" i="7"/>
  <c r="AC110" i="7"/>
  <c r="AA110" i="7" s="1"/>
  <c r="AG110" i="7" s="1"/>
  <c r="V110" i="7"/>
  <c r="N110" i="7"/>
  <c r="Z110" i="7"/>
  <c r="P110" i="7"/>
  <c r="T110" i="7"/>
  <c r="X110" i="7"/>
  <c r="R110" i="7"/>
  <c r="F128" i="7"/>
  <c r="X14" i="7"/>
  <c r="P14" i="7"/>
  <c r="V14" i="7"/>
  <c r="L23" i="7"/>
  <c r="X20" i="7"/>
  <c r="P20" i="7"/>
  <c r="V20" i="7"/>
  <c r="Z21" i="7"/>
  <c r="R21" i="7"/>
  <c r="V21" i="7"/>
  <c r="AC32" i="7"/>
  <c r="V32" i="7"/>
  <c r="N32" i="7"/>
  <c r="X32" i="7"/>
  <c r="X33" i="7"/>
  <c r="P33" i="7"/>
  <c r="V33" i="7"/>
  <c r="Z34" i="7"/>
  <c r="R34" i="7"/>
  <c r="V34" i="7"/>
  <c r="AJ39" i="7"/>
  <c r="AB39" i="7"/>
  <c r="Z40" i="7"/>
  <c r="R40" i="7"/>
  <c r="R43" i="7" s="1"/>
  <c r="V40" i="7"/>
  <c r="AJ59" i="7"/>
  <c r="AC74" i="7"/>
  <c r="AA74" i="7" s="1"/>
  <c r="AG74" i="7" s="1"/>
  <c r="V74" i="7"/>
  <c r="N74" i="7"/>
  <c r="N75" i="7" s="1"/>
  <c r="X74" i="7"/>
  <c r="Z77" i="7"/>
  <c r="R77" i="7"/>
  <c r="X77" i="7"/>
  <c r="N77" i="7"/>
  <c r="Z90" i="7"/>
  <c r="R90" i="7"/>
  <c r="X90" i="7"/>
  <c r="N90" i="7"/>
  <c r="L95" i="7"/>
  <c r="X92" i="7"/>
  <c r="P92" i="7"/>
  <c r="R92" i="7"/>
  <c r="Z92" i="7"/>
  <c r="Z96" i="7"/>
  <c r="R96" i="7"/>
  <c r="X96" i="7"/>
  <c r="N96" i="7"/>
  <c r="N99" i="7" s="1"/>
  <c r="Z106" i="7"/>
  <c r="R106" i="7"/>
  <c r="P106" i="7"/>
  <c r="X106" i="7"/>
  <c r="P127" i="7"/>
  <c r="T5" i="7"/>
  <c r="T7" i="7" s="1"/>
  <c r="T8" i="7"/>
  <c r="AD11" i="7"/>
  <c r="N14" i="7"/>
  <c r="Z14" i="7"/>
  <c r="AC16" i="7"/>
  <c r="V16" i="7"/>
  <c r="N16" i="7"/>
  <c r="X16" i="7"/>
  <c r="X17" i="7"/>
  <c r="P17" i="7"/>
  <c r="V17" i="7"/>
  <c r="Z18" i="7"/>
  <c r="R18" i="7"/>
  <c r="R19" i="7" s="1"/>
  <c r="V18" i="7"/>
  <c r="N20" i="7"/>
  <c r="Z20" i="7"/>
  <c r="N21" i="7"/>
  <c r="X21" i="7"/>
  <c r="AJ23" i="7"/>
  <c r="AB23" i="7"/>
  <c r="Z24" i="7"/>
  <c r="R24" i="7"/>
  <c r="V24" i="7"/>
  <c r="P32" i="7"/>
  <c r="Z32" i="7"/>
  <c r="N33" i="7"/>
  <c r="Z33" i="7"/>
  <c r="N34" i="7"/>
  <c r="X34" i="7"/>
  <c r="L35" i="7"/>
  <c r="AB35" i="7"/>
  <c r="K39" i="7"/>
  <c r="N40" i="7"/>
  <c r="X40" i="7"/>
  <c r="AJ43" i="7"/>
  <c r="T55" i="7"/>
  <c r="AC58" i="7"/>
  <c r="AA58" i="7" s="1"/>
  <c r="AG58" i="7" s="1"/>
  <c r="V58" i="7"/>
  <c r="N58" i="7"/>
  <c r="X58" i="7"/>
  <c r="K59" i="7"/>
  <c r="AC61" i="7"/>
  <c r="AA61" i="7" s="1"/>
  <c r="AG61" i="7" s="1"/>
  <c r="V61" i="7"/>
  <c r="N61" i="7"/>
  <c r="X61" i="7"/>
  <c r="X62" i="7"/>
  <c r="P62" i="7"/>
  <c r="V62" i="7"/>
  <c r="L71" i="7"/>
  <c r="X68" i="7"/>
  <c r="P68" i="7"/>
  <c r="P71" i="7" s="1"/>
  <c r="V68" i="7"/>
  <c r="Z69" i="7"/>
  <c r="R69" i="7"/>
  <c r="V69" i="7"/>
  <c r="P74" i="7"/>
  <c r="Z74" i="7"/>
  <c r="L75" i="7"/>
  <c r="P77" i="7"/>
  <c r="AC77" i="7"/>
  <c r="AA77" i="7" s="1"/>
  <c r="AG77" i="7" s="1"/>
  <c r="AC82" i="7"/>
  <c r="AA82" i="7" s="1"/>
  <c r="AG82" i="7" s="1"/>
  <c r="V82" i="7"/>
  <c r="N82" i="7"/>
  <c r="R82" i="7"/>
  <c r="Z82" i="7"/>
  <c r="L83" i="7"/>
  <c r="AC88" i="7"/>
  <c r="AA88" i="7" s="1"/>
  <c r="AG88" i="7" s="1"/>
  <c r="V88" i="7"/>
  <c r="N88" i="7"/>
  <c r="L91" i="7"/>
  <c r="Z88" i="7"/>
  <c r="P88" i="7"/>
  <c r="P90" i="7"/>
  <c r="AC90" i="7"/>
  <c r="AA90" i="7" s="1"/>
  <c r="AG90" i="7" s="1"/>
  <c r="N92" i="7"/>
  <c r="AJ95" i="7"/>
  <c r="AB95" i="7"/>
  <c r="K95" i="7"/>
  <c r="P96" i="7"/>
  <c r="AC96" i="7"/>
  <c r="AA96" i="7" s="1"/>
  <c r="AG96" i="7" s="1"/>
  <c r="X102" i="7"/>
  <c r="P102" i="7"/>
  <c r="AC102" i="7"/>
  <c r="AA102" i="7" s="1"/>
  <c r="AG102" i="7" s="1"/>
  <c r="T102" i="7"/>
  <c r="Z102" i="7"/>
  <c r="N106" i="7"/>
  <c r="Z108" i="7"/>
  <c r="Z111" i="7" s="1"/>
  <c r="AF111" i="7" s="1"/>
  <c r="R108" i="7"/>
  <c r="L111" i="7"/>
  <c r="AC108" i="7"/>
  <c r="T108" i="7"/>
  <c r="P108" i="7"/>
  <c r="AK119" i="7"/>
  <c r="AH128" i="7"/>
  <c r="N5" i="7"/>
  <c r="V5" i="7"/>
  <c r="N8" i="7"/>
  <c r="V8" i="7"/>
  <c r="R14" i="7"/>
  <c r="P16" i="7"/>
  <c r="Z16" i="7"/>
  <c r="N17" i="7"/>
  <c r="Z17" i="7"/>
  <c r="N18" i="7"/>
  <c r="X18" i="7"/>
  <c r="L19" i="7"/>
  <c r="AB19" i="7"/>
  <c r="R20" i="7"/>
  <c r="P21" i="7"/>
  <c r="K23" i="7"/>
  <c r="N24" i="7"/>
  <c r="X24" i="7"/>
  <c r="R32" i="7"/>
  <c r="R33" i="7"/>
  <c r="P34" i="7"/>
  <c r="P40" i="7"/>
  <c r="AC42" i="7"/>
  <c r="AA42" i="7" s="1"/>
  <c r="AG42" i="7" s="1"/>
  <c r="V42" i="7"/>
  <c r="N42" i="7"/>
  <c r="X42" i="7"/>
  <c r="N47" i="7"/>
  <c r="AC45" i="7"/>
  <c r="V45" i="7"/>
  <c r="N45" i="7"/>
  <c r="X45" i="7"/>
  <c r="X46" i="7"/>
  <c r="P46" i="7"/>
  <c r="V46" i="7"/>
  <c r="AE51" i="7"/>
  <c r="L55" i="7"/>
  <c r="X52" i="7"/>
  <c r="X55" i="7" s="1"/>
  <c r="P52" i="7"/>
  <c r="V52" i="7"/>
  <c r="Z53" i="7"/>
  <c r="R53" i="7"/>
  <c r="R55" i="7" s="1"/>
  <c r="V53" i="7"/>
  <c r="AK59" i="7"/>
  <c r="P58" i="7"/>
  <c r="Z58" i="7"/>
  <c r="P61" i="7"/>
  <c r="Z61" i="7"/>
  <c r="N62" i="7"/>
  <c r="Z62" i="7"/>
  <c r="L63" i="7"/>
  <c r="AC64" i="7"/>
  <c r="V64" i="7"/>
  <c r="N64" i="7"/>
  <c r="X64" i="7"/>
  <c r="X65" i="7"/>
  <c r="P65" i="7"/>
  <c r="V65" i="7"/>
  <c r="Z66" i="7"/>
  <c r="R66" i="7"/>
  <c r="R67" i="7" s="1"/>
  <c r="V66" i="7"/>
  <c r="N68" i="7"/>
  <c r="Z68" i="7"/>
  <c r="N69" i="7"/>
  <c r="X69" i="7"/>
  <c r="AJ71" i="7"/>
  <c r="AB71" i="7"/>
  <c r="Z72" i="7"/>
  <c r="R72" i="7"/>
  <c r="V72" i="7"/>
  <c r="R74" i="7"/>
  <c r="L79" i="7"/>
  <c r="X76" i="7"/>
  <c r="P76" i="7"/>
  <c r="Z76" i="7"/>
  <c r="N76" i="7"/>
  <c r="T77" i="7"/>
  <c r="T79" i="7" s="1"/>
  <c r="AE79" i="7"/>
  <c r="P82" i="7"/>
  <c r="P83" i="7" s="1"/>
  <c r="X86" i="7"/>
  <c r="P86" i="7"/>
  <c r="R86" i="7"/>
  <c r="Z86" i="7"/>
  <c r="Z87" i="7" s="1"/>
  <c r="AF87" i="7" s="1"/>
  <c r="R88" i="7"/>
  <c r="R91" i="7" s="1"/>
  <c r="X89" i="7"/>
  <c r="X91" i="7" s="1"/>
  <c r="P89" i="7"/>
  <c r="Z89" i="7"/>
  <c r="N89" i="7"/>
  <c r="T90" i="7"/>
  <c r="K91" i="7"/>
  <c r="AB91" i="7"/>
  <c r="T92" i="7"/>
  <c r="AC92" i="7"/>
  <c r="Z93" i="7"/>
  <c r="R93" i="7"/>
  <c r="P93" i="7"/>
  <c r="X93" i="7"/>
  <c r="T96" i="7"/>
  <c r="AE99" i="7"/>
  <c r="L99" i="7"/>
  <c r="N102" i="7"/>
  <c r="X105" i="7"/>
  <c r="P105" i="7"/>
  <c r="R105" i="7"/>
  <c r="Z105" i="7"/>
  <c r="T106" i="7"/>
  <c r="AC106" i="7"/>
  <c r="AA106" i="7" s="1"/>
  <c r="AG106" i="7" s="1"/>
  <c r="AJ107" i="7"/>
  <c r="AB107" i="7"/>
  <c r="AD107" i="7"/>
  <c r="K107" i="7"/>
  <c r="N108" i="7"/>
  <c r="AD111" i="7"/>
  <c r="L123" i="7"/>
  <c r="X120" i="7"/>
  <c r="P120" i="7"/>
  <c r="Z120" i="7"/>
  <c r="N120" i="7"/>
  <c r="AC120" i="7"/>
  <c r="R120" i="7"/>
  <c r="Z121" i="7"/>
  <c r="R121" i="7"/>
  <c r="X121" i="7"/>
  <c r="N121" i="7"/>
  <c r="V121" i="7"/>
  <c r="AC121" i="7"/>
  <c r="AA121" i="7" s="1"/>
  <c r="AG121" i="7" s="1"/>
  <c r="I128" i="7"/>
  <c r="AC126" i="7"/>
  <c r="V126" i="7"/>
  <c r="N126" i="7"/>
  <c r="N127" i="7" s="1"/>
  <c r="R126" i="7"/>
  <c r="T126" i="7"/>
  <c r="AJ79" i="7"/>
  <c r="AB79" i="7"/>
  <c r="Z80" i="7"/>
  <c r="R80" i="7"/>
  <c r="V80" i="7"/>
  <c r="AK123" i="7"/>
  <c r="AM128" i="7"/>
  <c r="AK111" i="7"/>
  <c r="AC116" i="7"/>
  <c r="V116" i="7"/>
  <c r="N116" i="7"/>
  <c r="X116" i="7"/>
  <c r="X117" i="7"/>
  <c r="P117" i="7"/>
  <c r="P119" i="7" s="1"/>
  <c r="O119" i="7" s="1"/>
  <c r="V117" i="7"/>
  <c r="Z118" i="7"/>
  <c r="R118" i="7"/>
  <c r="R119" i="7" s="1"/>
  <c r="V118" i="7"/>
  <c r="AJ123" i="7"/>
  <c r="AB123" i="7"/>
  <c r="Z124" i="7"/>
  <c r="Z127" i="7" s="1"/>
  <c r="R124" i="7"/>
  <c r="V124" i="7"/>
  <c r="AP128" i="7"/>
  <c r="X9" i="8"/>
  <c r="P9" i="8"/>
  <c r="AC9" i="8"/>
  <c r="V9" i="8"/>
  <c r="N9" i="8"/>
  <c r="R9" i="8"/>
  <c r="AC26" i="8"/>
  <c r="AA26" i="8" s="1"/>
  <c r="AG26" i="8" s="1"/>
  <c r="V26" i="8"/>
  <c r="N26" i="8"/>
  <c r="T26" i="8"/>
  <c r="T27" i="8" s="1"/>
  <c r="R26" i="8"/>
  <c r="L27" i="8"/>
  <c r="Z26" i="8"/>
  <c r="P26" i="8"/>
  <c r="P27" i="8" s="1"/>
  <c r="AC29" i="8"/>
  <c r="V29" i="8"/>
  <c r="N29" i="8"/>
  <c r="T29" i="8"/>
  <c r="R29" i="8"/>
  <c r="L31" i="8"/>
  <c r="Z29" i="8"/>
  <c r="P29" i="8"/>
  <c r="X29" i="8"/>
  <c r="AJ55" i="8"/>
  <c r="AB55" i="8"/>
  <c r="AI55" i="8"/>
  <c r="AD55" i="8"/>
  <c r="K55" i="8"/>
  <c r="AC104" i="8"/>
  <c r="AA104" i="8" s="1"/>
  <c r="AG104" i="8" s="1"/>
  <c r="V104" i="8"/>
  <c r="V107" i="8" s="1"/>
  <c r="N104" i="8"/>
  <c r="R104" i="8"/>
  <c r="X104" i="8"/>
  <c r="T104" i="8"/>
  <c r="P104" i="8"/>
  <c r="L107" i="8"/>
  <c r="Z104" i="8"/>
  <c r="J128" i="8"/>
  <c r="T9" i="8"/>
  <c r="L11" i="8"/>
  <c r="AK15" i="8"/>
  <c r="X26" i="8"/>
  <c r="L39" i="8"/>
  <c r="X36" i="8"/>
  <c r="P36" i="8"/>
  <c r="AC36" i="8"/>
  <c r="AA36" i="8" s="1"/>
  <c r="AG36" i="8" s="1"/>
  <c r="T36" i="8"/>
  <c r="R36" i="8"/>
  <c r="Z36" i="8"/>
  <c r="N36" i="8"/>
  <c r="D128" i="8"/>
  <c r="X6" i="8"/>
  <c r="P6" i="8"/>
  <c r="P7" i="8" s="1"/>
  <c r="AC6" i="8"/>
  <c r="AA6" i="8" s="1"/>
  <c r="AG6" i="8" s="1"/>
  <c r="V6" i="8"/>
  <c r="N6" i="8"/>
  <c r="L7" i="8"/>
  <c r="T6" i="8"/>
  <c r="Z9" i="8"/>
  <c r="X12" i="8"/>
  <c r="P12" i="8"/>
  <c r="L15" i="8"/>
  <c r="AC12" i="8"/>
  <c r="V12" i="8"/>
  <c r="N12" i="8"/>
  <c r="R12" i="8"/>
  <c r="X30" i="8"/>
  <c r="P30" i="8"/>
  <c r="AC30" i="8"/>
  <c r="AA30" i="8" s="1"/>
  <c r="AG30" i="8" s="1"/>
  <c r="T30" i="8"/>
  <c r="R30" i="8"/>
  <c r="Z30" i="8"/>
  <c r="N30" i="8"/>
  <c r="AK35" i="8"/>
  <c r="V36" i="8"/>
  <c r="V39" i="8" s="1"/>
  <c r="AC48" i="8"/>
  <c r="V48" i="8"/>
  <c r="V51" i="8" s="1"/>
  <c r="N48" i="8"/>
  <c r="T48" i="8"/>
  <c r="R48" i="8"/>
  <c r="L51" i="8"/>
  <c r="Z48" i="8"/>
  <c r="P48" i="8"/>
  <c r="AC110" i="8"/>
  <c r="AA110" i="8" s="1"/>
  <c r="AG110" i="8" s="1"/>
  <c r="V110" i="8"/>
  <c r="V111" i="8" s="1"/>
  <c r="N110" i="8"/>
  <c r="Z110" i="8"/>
  <c r="P110" i="8"/>
  <c r="T110" i="8"/>
  <c r="X110" i="8"/>
  <c r="X111" i="8" s="1"/>
  <c r="R110" i="8"/>
  <c r="F128" i="8"/>
  <c r="R6" i="8"/>
  <c r="R7" i="8" s="1"/>
  <c r="T12" i="8"/>
  <c r="T15" i="8" s="1"/>
  <c r="V30" i="8"/>
  <c r="X48" i="8"/>
  <c r="Z50" i="8"/>
  <c r="R50" i="8"/>
  <c r="AC50" i="8"/>
  <c r="AA50" i="8" s="1"/>
  <c r="AG50" i="8" s="1"/>
  <c r="T50" i="8"/>
  <c r="P50" i="8"/>
  <c r="X50" i="8"/>
  <c r="N50" i="8"/>
  <c r="Z56" i="8"/>
  <c r="R56" i="8"/>
  <c r="R59" i="8" s="1"/>
  <c r="L59" i="8"/>
  <c r="AC56" i="8"/>
  <c r="AA56" i="8" s="1"/>
  <c r="AG56" i="8" s="1"/>
  <c r="T56" i="8"/>
  <c r="T59" i="8" s="1"/>
  <c r="P56" i="8"/>
  <c r="X56" i="8"/>
  <c r="N56" i="8"/>
  <c r="V56" i="8"/>
  <c r="AC85" i="8"/>
  <c r="AA85" i="8" s="1"/>
  <c r="AG85" i="8" s="1"/>
  <c r="V85" i="8"/>
  <c r="V87" i="8" s="1"/>
  <c r="N85" i="8"/>
  <c r="R85" i="8"/>
  <c r="X85" i="8"/>
  <c r="L87" i="8"/>
  <c r="T85" i="8"/>
  <c r="T87" i="8" s="1"/>
  <c r="P85" i="8"/>
  <c r="Z85" i="8"/>
  <c r="AC55" i="8"/>
  <c r="R63" i="8"/>
  <c r="AD83" i="8"/>
  <c r="AJ83" i="8"/>
  <c r="AB83" i="8"/>
  <c r="K83" i="8"/>
  <c r="AC113" i="8"/>
  <c r="AA113" i="8" s="1"/>
  <c r="AG113" i="8" s="1"/>
  <c r="V113" i="8"/>
  <c r="N113" i="8"/>
  <c r="L115" i="8"/>
  <c r="Z113" i="8"/>
  <c r="P113" i="8"/>
  <c r="T113" i="8"/>
  <c r="X113" i="8"/>
  <c r="R113" i="8"/>
  <c r="Z10" i="8"/>
  <c r="R10" i="8"/>
  <c r="R11" i="8" s="1"/>
  <c r="X10" i="8"/>
  <c r="P10" i="8"/>
  <c r="AC13" i="8"/>
  <c r="AA13" i="8" s="1"/>
  <c r="AG13" i="8" s="1"/>
  <c r="V13" i="8"/>
  <c r="R13" i="8"/>
  <c r="Z13" i="8"/>
  <c r="P13" i="8"/>
  <c r="X13" i="8"/>
  <c r="AK23" i="8"/>
  <c r="Z37" i="8"/>
  <c r="R37" i="8"/>
  <c r="AC37" i="8"/>
  <c r="AA37" i="8" s="1"/>
  <c r="AG37" i="8" s="1"/>
  <c r="T37" i="8"/>
  <c r="P37" i="8"/>
  <c r="X37" i="8"/>
  <c r="N37" i="8"/>
  <c r="X49" i="8"/>
  <c r="P49" i="8"/>
  <c r="AC49" i="8"/>
  <c r="T49" i="8"/>
  <c r="R49" i="8"/>
  <c r="Z49" i="8"/>
  <c r="N49" i="8"/>
  <c r="K51" i="8"/>
  <c r="AJ51" i="8"/>
  <c r="AD51" i="8"/>
  <c r="AB51" i="8"/>
  <c r="AD75" i="8"/>
  <c r="AB75" i="8"/>
  <c r="K75" i="8"/>
  <c r="V79" i="8"/>
  <c r="AC98" i="8"/>
  <c r="AA98" i="8" s="1"/>
  <c r="AG98" i="8" s="1"/>
  <c r="V98" i="8"/>
  <c r="V99" i="8" s="1"/>
  <c r="N98" i="8"/>
  <c r="T98" i="8"/>
  <c r="X98" i="8"/>
  <c r="R98" i="8"/>
  <c r="P98" i="8"/>
  <c r="AC101" i="8"/>
  <c r="V101" i="8"/>
  <c r="N101" i="8"/>
  <c r="T101" i="8"/>
  <c r="X101" i="8"/>
  <c r="R101" i="8"/>
  <c r="R103" i="8" s="1"/>
  <c r="L103" i="8"/>
  <c r="P101" i="8"/>
  <c r="AE115" i="8"/>
  <c r="X114" i="8"/>
  <c r="P114" i="8"/>
  <c r="Z114" i="8"/>
  <c r="N114" i="8"/>
  <c r="AC114" i="8"/>
  <c r="R114" i="8"/>
  <c r="V114" i="8"/>
  <c r="T114" i="8"/>
  <c r="X14" i="8"/>
  <c r="P14" i="8"/>
  <c r="V14" i="8"/>
  <c r="L23" i="8"/>
  <c r="X20" i="8"/>
  <c r="P20" i="8"/>
  <c r="V20" i="8"/>
  <c r="Z21" i="8"/>
  <c r="R21" i="8"/>
  <c r="V21" i="8"/>
  <c r="AC32" i="8"/>
  <c r="V32" i="8"/>
  <c r="N32" i="8"/>
  <c r="X32" i="8"/>
  <c r="X33" i="8"/>
  <c r="P33" i="8"/>
  <c r="V33" i="8"/>
  <c r="Z34" i="8"/>
  <c r="R34" i="8"/>
  <c r="V34" i="8"/>
  <c r="AJ39" i="8"/>
  <c r="AB39" i="8"/>
  <c r="Z40" i="8"/>
  <c r="R40" i="8"/>
  <c r="R43" i="8" s="1"/>
  <c r="Q43" i="8" s="1"/>
  <c r="V40" i="8"/>
  <c r="AJ59" i="8"/>
  <c r="AC74" i="8"/>
  <c r="V74" i="8"/>
  <c r="N74" i="8"/>
  <c r="N75" i="8" s="1"/>
  <c r="X74" i="8"/>
  <c r="X75" i="8" s="1"/>
  <c r="Z77" i="8"/>
  <c r="R77" i="8"/>
  <c r="R79" i="8" s="1"/>
  <c r="X77" i="8"/>
  <c r="N77" i="8"/>
  <c r="Z90" i="8"/>
  <c r="R90" i="8"/>
  <c r="X90" i="8"/>
  <c r="N90" i="8"/>
  <c r="L95" i="8"/>
  <c r="X92" i="8"/>
  <c r="P92" i="8"/>
  <c r="R92" i="8"/>
  <c r="Z92" i="8"/>
  <c r="Z96" i="8"/>
  <c r="Z99" i="8" s="1"/>
  <c r="AF99" i="8" s="1"/>
  <c r="R96" i="8"/>
  <c r="X96" i="8"/>
  <c r="N96" i="8"/>
  <c r="Z106" i="8"/>
  <c r="R106" i="8"/>
  <c r="P106" i="8"/>
  <c r="X106" i="8"/>
  <c r="T5" i="8"/>
  <c r="T8" i="8"/>
  <c r="AD11" i="8"/>
  <c r="N14" i="8"/>
  <c r="Z14" i="8"/>
  <c r="AC16" i="8"/>
  <c r="V16" i="8"/>
  <c r="N16" i="8"/>
  <c r="X16" i="8"/>
  <c r="X17" i="8"/>
  <c r="P17" i="8"/>
  <c r="V17" i="8"/>
  <c r="Z18" i="8"/>
  <c r="R18" i="8"/>
  <c r="R19" i="8" s="1"/>
  <c r="V18" i="8"/>
  <c r="N20" i="8"/>
  <c r="Z20" i="8"/>
  <c r="N21" i="8"/>
  <c r="X21" i="8"/>
  <c r="AJ23" i="8"/>
  <c r="AB23" i="8"/>
  <c r="Z24" i="8"/>
  <c r="R24" i="8"/>
  <c r="R27" i="8" s="1"/>
  <c r="V24" i="8"/>
  <c r="P32" i="8"/>
  <c r="Z32" i="8"/>
  <c r="N33" i="8"/>
  <c r="Z33" i="8"/>
  <c r="N34" i="8"/>
  <c r="X34" i="8"/>
  <c r="L35" i="8"/>
  <c r="AB35" i="8"/>
  <c r="K39" i="8"/>
  <c r="N40" i="8"/>
  <c r="X40" i="8"/>
  <c r="AJ43" i="8"/>
  <c r="AC58" i="8"/>
  <c r="AA58" i="8" s="1"/>
  <c r="AG58" i="8" s="1"/>
  <c r="V58" i="8"/>
  <c r="N58" i="8"/>
  <c r="X58" i="8"/>
  <c r="K59" i="8"/>
  <c r="AC61" i="8"/>
  <c r="V61" i="8"/>
  <c r="N61" i="8"/>
  <c r="X61" i="8"/>
  <c r="X62" i="8"/>
  <c r="P62" i="8"/>
  <c r="V62" i="8"/>
  <c r="L71" i="8"/>
  <c r="X68" i="8"/>
  <c r="P68" i="8"/>
  <c r="P71" i="8" s="1"/>
  <c r="V68" i="8"/>
  <c r="Z69" i="8"/>
  <c r="R69" i="8"/>
  <c r="R71" i="8" s="1"/>
  <c r="V69" i="8"/>
  <c r="P74" i="8"/>
  <c r="Z74" i="8"/>
  <c r="L75" i="8"/>
  <c r="P77" i="8"/>
  <c r="AC77" i="8"/>
  <c r="X83" i="8"/>
  <c r="AC82" i="8"/>
  <c r="AA82" i="8" s="1"/>
  <c r="AG82" i="8" s="1"/>
  <c r="V82" i="8"/>
  <c r="N82" i="8"/>
  <c r="N83" i="8" s="1"/>
  <c r="R82" i="8"/>
  <c r="Z82" i="8"/>
  <c r="L83" i="8"/>
  <c r="AC88" i="8"/>
  <c r="V88" i="8"/>
  <c r="N88" i="8"/>
  <c r="L91" i="8"/>
  <c r="Z88" i="8"/>
  <c r="P88" i="8"/>
  <c r="P90" i="8"/>
  <c r="AC90" i="8"/>
  <c r="AA90" i="8" s="1"/>
  <c r="AG90" i="8" s="1"/>
  <c r="N92" i="8"/>
  <c r="N95" i="8" s="1"/>
  <c r="AJ95" i="8"/>
  <c r="AB95" i="8"/>
  <c r="K95" i="8"/>
  <c r="P96" i="8"/>
  <c r="P99" i="8" s="1"/>
  <c r="AC96" i="8"/>
  <c r="AA96" i="8" s="1"/>
  <c r="AG96" i="8" s="1"/>
  <c r="X102" i="8"/>
  <c r="P102" i="8"/>
  <c r="AC102" i="8"/>
  <c r="AA102" i="8" s="1"/>
  <c r="AG102" i="8" s="1"/>
  <c r="T102" i="8"/>
  <c r="Z102" i="8"/>
  <c r="N106" i="8"/>
  <c r="Z108" i="8"/>
  <c r="R108" i="8"/>
  <c r="R111" i="8" s="1"/>
  <c r="L111" i="8"/>
  <c r="AC108" i="8"/>
  <c r="T108" i="8"/>
  <c r="P108" i="8"/>
  <c r="P111" i="8" s="1"/>
  <c r="AK119" i="8"/>
  <c r="AH128" i="8"/>
  <c r="N5" i="8"/>
  <c r="V5" i="8"/>
  <c r="N8" i="8"/>
  <c r="V8" i="8"/>
  <c r="R14" i="8"/>
  <c r="P16" i="8"/>
  <c r="Z16" i="8"/>
  <c r="N17" i="8"/>
  <c r="Z17" i="8"/>
  <c r="N18" i="8"/>
  <c r="X18" i="8"/>
  <c r="L19" i="8"/>
  <c r="AB19" i="8"/>
  <c r="R20" i="8"/>
  <c r="P21" i="8"/>
  <c r="K23" i="8"/>
  <c r="N24" i="8"/>
  <c r="X24" i="8"/>
  <c r="R32" i="8"/>
  <c r="R33" i="8"/>
  <c r="P34" i="8"/>
  <c r="P40" i="8"/>
  <c r="P43" i="8" s="1"/>
  <c r="O43" i="8" s="1"/>
  <c r="AC42" i="8"/>
  <c r="AA42" i="8" s="1"/>
  <c r="AG42" i="8" s="1"/>
  <c r="V42" i="8"/>
  <c r="N42" i="8"/>
  <c r="X42" i="8"/>
  <c r="AC45" i="8"/>
  <c r="AA45" i="8" s="1"/>
  <c r="AG45" i="8" s="1"/>
  <c r="V45" i="8"/>
  <c r="N45" i="8"/>
  <c r="N47" i="8" s="1"/>
  <c r="M47" i="8" s="1"/>
  <c r="X45" i="8"/>
  <c r="X46" i="8"/>
  <c r="P46" i="8"/>
  <c r="P47" i="8" s="1"/>
  <c r="V46" i="8"/>
  <c r="AE51" i="8"/>
  <c r="L55" i="8"/>
  <c r="X52" i="8"/>
  <c r="P52" i="8"/>
  <c r="P55" i="8" s="1"/>
  <c r="V52" i="8"/>
  <c r="Z53" i="8"/>
  <c r="R53" i="8"/>
  <c r="V53" i="8"/>
  <c r="AK59" i="8"/>
  <c r="P58" i="8"/>
  <c r="Z58" i="8"/>
  <c r="P61" i="8"/>
  <c r="Z61" i="8"/>
  <c r="N62" i="8"/>
  <c r="Z62" i="8"/>
  <c r="L63" i="8"/>
  <c r="AC64" i="8"/>
  <c r="V64" i="8"/>
  <c r="N64" i="8"/>
  <c r="N67" i="8" s="1"/>
  <c r="M67" i="8" s="1"/>
  <c r="X64" i="8"/>
  <c r="X65" i="8"/>
  <c r="P65" i="8"/>
  <c r="V65" i="8"/>
  <c r="Z66" i="8"/>
  <c r="Z67" i="8" s="1"/>
  <c r="AF67" i="8" s="1"/>
  <c r="R66" i="8"/>
  <c r="R67" i="8" s="1"/>
  <c r="Q67" i="8" s="1"/>
  <c r="V66" i="8"/>
  <c r="N68" i="8"/>
  <c r="Z68" i="8"/>
  <c r="N69" i="8"/>
  <c r="X69" i="8"/>
  <c r="AB71" i="8"/>
  <c r="Z72" i="8"/>
  <c r="R72" i="8"/>
  <c r="V72" i="8"/>
  <c r="V75" i="8" s="1"/>
  <c r="R74" i="8"/>
  <c r="L79" i="8"/>
  <c r="X76" i="8"/>
  <c r="P76" i="8"/>
  <c r="P79" i="8" s="1"/>
  <c r="Z76" i="8"/>
  <c r="N76" i="8"/>
  <c r="N79" i="8" s="1"/>
  <c r="T77" i="8"/>
  <c r="T79" i="8" s="1"/>
  <c r="AE79" i="8"/>
  <c r="P82" i="8"/>
  <c r="P83" i="8" s="1"/>
  <c r="X86" i="8"/>
  <c r="X87" i="8" s="1"/>
  <c r="P86" i="8"/>
  <c r="R86" i="8"/>
  <c r="Z86" i="8"/>
  <c r="R88" i="8"/>
  <c r="X89" i="8"/>
  <c r="X91" i="8" s="1"/>
  <c r="P89" i="8"/>
  <c r="Z89" i="8"/>
  <c r="N89" i="8"/>
  <c r="T90" i="8"/>
  <c r="K91" i="8"/>
  <c r="AB91" i="8"/>
  <c r="T92" i="8"/>
  <c r="T95" i="8" s="1"/>
  <c r="AC92" i="8"/>
  <c r="Z93" i="8"/>
  <c r="R93" i="8"/>
  <c r="P93" i="8"/>
  <c r="X93" i="8"/>
  <c r="T96" i="8"/>
  <c r="AE99" i="8"/>
  <c r="L99" i="8"/>
  <c r="N102" i="8"/>
  <c r="X105" i="8"/>
  <c r="P105" i="8"/>
  <c r="R105" i="8"/>
  <c r="Z105" i="8"/>
  <c r="T106" i="8"/>
  <c r="AC106" i="8"/>
  <c r="AA106" i="8" s="1"/>
  <c r="AG106" i="8" s="1"/>
  <c r="AJ107" i="8"/>
  <c r="AB107" i="8"/>
  <c r="AD107" i="8"/>
  <c r="K107" i="8"/>
  <c r="N108" i="8"/>
  <c r="AD111" i="8"/>
  <c r="V115" i="8"/>
  <c r="L123" i="8"/>
  <c r="X120" i="8"/>
  <c r="P120" i="8"/>
  <c r="P123" i="8" s="1"/>
  <c r="Z120" i="8"/>
  <c r="N120" i="8"/>
  <c r="AC120" i="8"/>
  <c r="AA120" i="8" s="1"/>
  <c r="AG120" i="8" s="1"/>
  <c r="R120" i="8"/>
  <c r="Z121" i="8"/>
  <c r="R121" i="8"/>
  <c r="X121" i="8"/>
  <c r="N121" i="8"/>
  <c r="V121" i="8"/>
  <c r="V123" i="8" s="1"/>
  <c r="AC121" i="8"/>
  <c r="AA121" i="8" s="1"/>
  <c r="AG121" i="8" s="1"/>
  <c r="I128" i="8"/>
  <c r="X127" i="8"/>
  <c r="W127" i="8" s="1"/>
  <c r="AC126" i="8"/>
  <c r="V126" i="8"/>
  <c r="N126" i="8"/>
  <c r="N127" i="8" s="1"/>
  <c r="M127" i="8" s="1"/>
  <c r="R126" i="8"/>
  <c r="T126" i="8"/>
  <c r="T127" i="8" s="1"/>
  <c r="S127" i="8" s="1"/>
  <c r="AJ79" i="8"/>
  <c r="AB79" i="8"/>
  <c r="Z80" i="8"/>
  <c r="R80" i="8"/>
  <c r="V80" i="8"/>
  <c r="V83" i="8" s="1"/>
  <c r="V103" i="8"/>
  <c r="AK123" i="8"/>
  <c r="AM128" i="8"/>
  <c r="AK111" i="8"/>
  <c r="AC116" i="8"/>
  <c r="V116" i="8"/>
  <c r="N116" i="8"/>
  <c r="N119" i="8" s="1"/>
  <c r="M119" i="8" s="1"/>
  <c r="X116" i="8"/>
  <c r="X117" i="8"/>
  <c r="P117" i="8"/>
  <c r="P119" i="8" s="1"/>
  <c r="V117" i="8"/>
  <c r="Z118" i="8"/>
  <c r="Z119" i="8" s="1"/>
  <c r="AF119" i="8" s="1"/>
  <c r="R118" i="8"/>
  <c r="V118" i="8"/>
  <c r="AJ123" i="8"/>
  <c r="AB123" i="8"/>
  <c r="Z124" i="8"/>
  <c r="Z127" i="8" s="1"/>
  <c r="Y127" i="8" s="1"/>
  <c r="R124" i="8"/>
  <c r="V124" i="8"/>
  <c r="AP128" i="8"/>
  <c r="T31" i="9"/>
  <c r="AC17" i="9"/>
  <c r="AA17" i="9" s="1"/>
  <c r="V17" i="9"/>
  <c r="N17" i="9"/>
  <c r="V18" i="9"/>
  <c r="L27" i="9"/>
  <c r="X24" i="9"/>
  <c r="P24" i="9"/>
  <c r="V24" i="9"/>
  <c r="V25" i="9"/>
  <c r="AJ43" i="9"/>
  <c r="AB43" i="9"/>
  <c r="Z53" i="9"/>
  <c r="R53" i="9"/>
  <c r="X53" i="9"/>
  <c r="P53" i="9"/>
  <c r="AC53" i="9"/>
  <c r="AA53" i="9" s="1"/>
  <c r="AG53" i="9" s="1"/>
  <c r="V53" i="9"/>
  <c r="N53" i="9"/>
  <c r="L11" i="9"/>
  <c r="X8" i="9"/>
  <c r="P8" i="9"/>
  <c r="V8" i="9"/>
  <c r="Z9" i="9"/>
  <c r="R9" i="9"/>
  <c r="V9" i="9"/>
  <c r="P14" i="9"/>
  <c r="P15" i="9" s="1"/>
  <c r="Z14" i="9"/>
  <c r="L15" i="9"/>
  <c r="P17" i="9"/>
  <c r="Z17" i="9"/>
  <c r="N18" i="9"/>
  <c r="Z18" i="9"/>
  <c r="L19" i="9"/>
  <c r="AC20" i="9"/>
  <c r="V20" i="9"/>
  <c r="N20" i="9"/>
  <c r="X20" i="9"/>
  <c r="X21" i="9"/>
  <c r="P21" i="9"/>
  <c r="V21" i="9"/>
  <c r="Z22" i="9"/>
  <c r="R22" i="9"/>
  <c r="V22" i="9"/>
  <c r="N24" i="9"/>
  <c r="Z24" i="9"/>
  <c r="N25" i="9"/>
  <c r="X25" i="9"/>
  <c r="AJ27" i="9"/>
  <c r="AB27" i="9"/>
  <c r="Z28" i="9"/>
  <c r="Z31" i="9" s="1"/>
  <c r="AF31" i="9" s="1"/>
  <c r="R28" i="9"/>
  <c r="R31" i="9" s="1"/>
  <c r="V28" i="9"/>
  <c r="S31" i="9"/>
  <c r="Z34" i="9"/>
  <c r="R34" i="9"/>
  <c r="R35" i="9" s="1"/>
  <c r="Q35" i="9" s="1"/>
  <c r="X34" i="9"/>
  <c r="P34" i="9"/>
  <c r="K43" i="9"/>
  <c r="X46" i="9"/>
  <c r="X47" i="9" s="1"/>
  <c r="P46" i="9"/>
  <c r="P47" i="9" s="1"/>
  <c r="AC46" i="9"/>
  <c r="AA46" i="9" s="1"/>
  <c r="V46" i="9"/>
  <c r="N46" i="9"/>
  <c r="N51" i="9"/>
  <c r="X49" i="9"/>
  <c r="P49" i="9"/>
  <c r="AC49" i="9"/>
  <c r="V49" i="9"/>
  <c r="V51" i="9" s="1"/>
  <c r="N49" i="9"/>
  <c r="L51" i="9"/>
  <c r="X55" i="9"/>
  <c r="T53" i="9"/>
  <c r="L59" i="9"/>
  <c r="X56" i="9"/>
  <c r="P56" i="9"/>
  <c r="AC56" i="9"/>
  <c r="AA56" i="9" s="1"/>
  <c r="AG56" i="9" s="1"/>
  <c r="T56" i="9"/>
  <c r="R56" i="9"/>
  <c r="Z56" i="9"/>
  <c r="N56" i="9"/>
  <c r="X69" i="9"/>
  <c r="P69" i="9"/>
  <c r="AC69" i="9"/>
  <c r="AA69" i="9" s="1"/>
  <c r="AG69" i="9" s="1"/>
  <c r="T69" i="9"/>
  <c r="R69" i="9"/>
  <c r="Z69" i="9"/>
  <c r="N69" i="9"/>
  <c r="K71" i="9"/>
  <c r="AJ71" i="9"/>
  <c r="AD71" i="9"/>
  <c r="AB71" i="9"/>
  <c r="Z78" i="9"/>
  <c r="R78" i="9"/>
  <c r="P78" i="9"/>
  <c r="X78" i="9"/>
  <c r="N78" i="9"/>
  <c r="V78" i="9"/>
  <c r="T78" i="9"/>
  <c r="AM128" i="9"/>
  <c r="AC4" i="9"/>
  <c r="V4" i="9"/>
  <c r="N4" i="9"/>
  <c r="X4" i="9"/>
  <c r="X5" i="9"/>
  <c r="P5" i="9"/>
  <c r="P7" i="9" s="1"/>
  <c r="O7" i="9" s="1"/>
  <c r="V5" i="9"/>
  <c r="Z6" i="9"/>
  <c r="R6" i="9"/>
  <c r="R7" i="9" s="1"/>
  <c r="V6" i="9"/>
  <c r="N8" i="9"/>
  <c r="Z8" i="9"/>
  <c r="N9" i="9"/>
  <c r="X9" i="9"/>
  <c r="AJ11" i="9"/>
  <c r="AB11" i="9"/>
  <c r="Z12" i="9"/>
  <c r="Z15" i="9" s="1"/>
  <c r="AF15" i="9" s="1"/>
  <c r="R12" i="9"/>
  <c r="R15" i="9" s="1"/>
  <c r="V12" i="9"/>
  <c r="AD15" i="9"/>
  <c r="R17" i="9"/>
  <c r="R19" i="9" s="1"/>
  <c r="P20" i="9"/>
  <c r="Z20" i="9"/>
  <c r="N21" i="9"/>
  <c r="Z21" i="9"/>
  <c r="N22" i="9"/>
  <c r="X22" i="9"/>
  <c r="L23" i="9"/>
  <c r="AB23" i="9"/>
  <c r="R24" i="9"/>
  <c r="K27" i="9"/>
  <c r="N28" i="9"/>
  <c r="X28" i="9"/>
  <c r="N34" i="9"/>
  <c r="AC34" i="9"/>
  <c r="AA34" i="9" s="1"/>
  <c r="L39" i="9"/>
  <c r="X36" i="9"/>
  <c r="P36" i="9"/>
  <c r="AC36" i="9"/>
  <c r="V36" i="9"/>
  <c r="N36" i="9"/>
  <c r="N39" i="9" s="1"/>
  <c r="AD43" i="9"/>
  <c r="R46" i="9"/>
  <c r="R49" i="9"/>
  <c r="Z50" i="9"/>
  <c r="R50" i="9"/>
  <c r="X50" i="9"/>
  <c r="P50" i="9"/>
  <c r="AK55" i="9"/>
  <c r="V56" i="9"/>
  <c r="V59" i="9" s="1"/>
  <c r="AC68" i="9"/>
  <c r="AA68" i="9" s="1"/>
  <c r="AG68" i="9" s="1"/>
  <c r="V68" i="9"/>
  <c r="N68" i="9"/>
  <c r="T68" i="9"/>
  <c r="R68" i="9"/>
  <c r="L71" i="9"/>
  <c r="Z68" i="9"/>
  <c r="P68" i="9"/>
  <c r="V69" i="9"/>
  <c r="AC76" i="9"/>
  <c r="V76" i="9"/>
  <c r="N76" i="9"/>
  <c r="R76" i="9"/>
  <c r="L79" i="9"/>
  <c r="Z76" i="9"/>
  <c r="P76" i="9"/>
  <c r="X76" i="9"/>
  <c r="T76" i="9"/>
  <c r="X93" i="9"/>
  <c r="X95" i="9" s="1"/>
  <c r="P93" i="9"/>
  <c r="AC93" i="9"/>
  <c r="AA93" i="9" s="1"/>
  <c r="AG93" i="9" s="1"/>
  <c r="T93" i="9"/>
  <c r="R93" i="9"/>
  <c r="Z93" i="9"/>
  <c r="V93" i="9"/>
  <c r="N93" i="9"/>
  <c r="F128" i="9"/>
  <c r="AC14" i="9"/>
  <c r="AA14" i="9" s="1"/>
  <c r="V14" i="9"/>
  <c r="N14" i="9"/>
  <c r="X14" i="9"/>
  <c r="X15" i="9" s="1"/>
  <c r="X17" i="9"/>
  <c r="X18" i="9"/>
  <c r="P18" i="9"/>
  <c r="Z25" i="9"/>
  <c r="R25" i="9"/>
  <c r="Q31" i="9"/>
  <c r="AP128" i="9"/>
  <c r="Q7" i="9"/>
  <c r="R8" i="9"/>
  <c r="P9" i="9"/>
  <c r="T14" i="9"/>
  <c r="T15" i="9" s="1"/>
  <c r="T17" i="9"/>
  <c r="T18" i="9"/>
  <c r="AC18" i="9"/>
  <c r="AA18" i="9" s="1"/>
  <c r="R20" i="9"/>
  <c r="R21" i="9"/>
  <c r="P22" i="9"/>
  <c r="T24" i="9"/>
  <c r="AC24" i="9"/>
  <c r="T25" i="9"/>
  <c r="AC25" i="9"/>
  <c r="AA25" i="9" s="1"/>
  <c r="P28" i="9"/>
  <c r="P31" i="9" s="1"/>
  <c r="O31" i="9" s="1"/>
  <c r="AC30" i="9"/>
  <c r="AA30" i="9" s="1"/>
  <c r="V30" i="9"/>
  <c r="N30" i="9"/>
  <c r="X30" i="9"/>
  <c r="X33" i="9"/>
  <c r="AC33" i="9"/>
  <c r="AA33" i="9" s="1"/>
  <c r="V33" i="9"/>
  <c r="V35" i="9" s="1"/>
  <c r="U35" i="9" s="1"/>
  <c r="N33" i="9"/>
  <c r="Z33" i="9"/>
  <c r="Z35" i="9" s="1"/>
  <c r="AF35" i="9" s="1"/>
  <c r="T34" i="9"/>
  <c r="T35" i="9" s="1"/>
  <c r="AE39" i="9"/>
  <c r="Z37" i="9"/>
  <c r="R37" i="9"/>
  <c r="X37" i="9"/>
  <c r="P37" i="9"/>
  <c r="AJ39" i="9"/>
  <c r="AB39" i="9"/>
  <c r="K39" i="9"/>
  <c r="Z40" i="9"/>
  <c r="R40" i="9"/>
  <c r="L43" i="9"/>
  <c r="X40" i="9"/>
  <c r="X43" i="9" s="1"/>
  <c r="P40" i="9"/>
  <c r="T46" i="9"/>
  <c r="T47" i="9" s="1"/>
  <c r="L47" i="9"/>
  <c r="T49" i="9"/>
  <c r="T51" i="9" s="1"/>
  <c r="Z57" i="9"/>
  <c r="R57" i="9"/>
  <c r="AC57" i="9"/>
  <c r="AA57" i="9" s="1"/>
  <c r="AG57" i="9" s="1"/>
  <c r="T57" i="9"/>
  <c r="P57" i="9"/>
  <c r="X57" i="9"/>
  <c r="N57" i="9"/>
  <c r="T63" i="9"/>
  <c r="S63" i="9" s="1"/>
  <c r="Z70" i="9"/>
  <c r="R70" i="9"/>
  <c r="AC70" i="9"/>
  <c r="AA70" i="9" s="1"/>
  <c r="AG70" i="9" s="1"/>
  <c r="T70" i="9"/>
  <c r="P70" i="9"/>
  <c r="X70" i="9"/>
  <c r="X71" i="9" s="1"/>
  <c r="N70" i="9"/>
  <c r="X77" i="9"/>
  <c r="P77" i="9"/>
  <c r="R77" i="9"/>
  <c r="Z77" i="9"/>
  <c r="N77" i="9"/>
  <c r="V77" i="9"/>
  <c r="T77" i="9"/>
  <c r="AC78" i="9"/>
  <c r="AA78" i="9" s="1"/>
  <c r="AG78" i="9" s="1"/>
  <c r="K79" i="9"/>
  <c r="AB79" i="9"/>
  <c r="AD79" i="9"/>
  <c r="AJ79" i="9"/>
  <c r="P95" i="9"/>
  <c r="I128" i="9"/>
  <c r="T52" i="9"/>
  <c r="AI55" i="9"/>
  <c r="K55" i="9"/>
  <c r="AJ59" i="9"/>
  <c r="AB59" i="9"/>
  <c r="Z60" i="9"/>
  <c r="R60" i="9"/>
  <c r="R63" i="9" s="1"/>
  <c r="Q63" i="9" s="1"/>
  <c r="V60" i="9"/>
  <c r="Z84" i="9"/>
  <c r="Z87" i="9" s="1"/>
  <c r="AF87" i="9" s="1"/>
  <c r="R84" i="9"/>
  <c r="R87" i="9" s="1"/>
  <c r="Q87" i="9" s="1"/>
  <c r="P84" i="9"/>
  <c r="X84" i="9"/>
  <c r="N84" i="9"/>
  <c r="AC84" i="9"/>
  <c r="AA84" i="9" s="1"/>
  <c r="AG84" i="9" s="1"/>
  <c r="X105" i="9"/>
  <c r="P105" i="9"/>
  <c r="AC105" i="9"/>
  <c r="V105" i="9"/>
  <c r="V107" i="9" s="1"/>
  <c r="N105" i="9"/>
  <c r="N107" i="9" s="1"/>
  <c r="Z105" i="9"/>
  <c r="T105" i="9"/>
  <c r="R38" i="9"/>
  <c r="Z38" i="9"/>
  <c r="R41" i="9"/>
  <c r="Z41" i="9"/>
  <c r="R44" i="9"/>
  <c r="Z44" i="9"/>
  <c r="Z47" i="9" s="1"/>
  <c r="AF47" i="9" s="1"/>
  <c r="N52" i="9"/>
  <c r="N55" i="9" s="1"/>
  <c r="V52" i="9"/>
  <c r="AC52" i="9"/>
  <c r="R54" i="9"/>
  <c r="R55" i="9" s="1"/>
  <c r="Z54" i="9"/>
  <c r="Z55" i="9" s="1"/>
  <c r="AF55" i="9" s="1"/>
  <c r="L55" i="9"/>
  <c r="AB55" i="9"/>
  <c r="K59" i="9"/>
  <c r="N60" i="9"/>
  <c r="X60" i="9"/>
  <c r="T66" i="9"/>
  <c r="T67" i="9" s="1"/>
  <c r="S67" i="9" s="1"/>
  <c r="L83" i="9"/>
  <c r="X80" i="9"/>
  <c r="X83" i="9" s="1"/>
  <c r="P80" i="9"/>
  <c r="AC80" i="9"/>
  <c r="T80" i="9"/>
  <c r="R80" i="9"/>
  <c r="Z81" i="9"/>
  <c r="R81" i="9"/>
  <c r="AC81" i="9"/>
  <c r="AA81" i="9" s="1"/>
  <c r="AG81" i="9" s="1"/>
  <c r="T81" i="9"/>
  <c r="P81" i="9"/>
  <c r="T84" i="9"/>
  <c r="T87" i="9" s="1"/>
  <c r="S87" i="9" s="1"/>
  <c r="X102" i="9"/>
  <c r="P102" i="9"/>
  <c r="P103" i="9" s="1"/>
  <c r="AC102" i="9"/>
  <c r="AA102" i="9" s="1"/>
  <c r="AG102" i="9" s="1"/>
  <c r="V102" i="9"/>
  <c r="N102" i="9"/>
  <c r="N103" i="9" s="1"/>
  <c r="Z102" i="9"/>
  <c r="L103" i="9"/>
  <c r="T102" i="9"/>
  <c r="T103" i="9" s="1"/>
  <c r="R105" i="9"/>
  <c r="Z112" i="9"/>
  <c r="Z115" i="9" s="1"/>
  <c r="AF115" i="9" s="1"/>
  <c r="R112" i="9"/>
  <c r="R115" i="9" s="1"/>
  <c r="L115" i="9"/>
  <c r="AC112" i="9"/>
  <c r="AA112" i="9" s="1"/>
  <c r="AG112" i="9" s="1"/>
  <c r="T112" i="9"/>
  <c r="T115" i="9" s="1"/>
  <c r="P112" i="9"/>
  <c r="V112" i="9"/>
  <c r="N112" i="9"/>
  <c r="AB115" i="9"/>
  <c r="K115" i="9"/>
  <c r="AJ115" i="9"/>
  <c r="AD115" i="9"/>
  <c r="R119" i="9"/>
  <c r="Q119" i="9" s="1"/>
  <c r="P52" i="9"/>
  <c r="AE55" i="9"/>
  <c r="P60" i="9"/>
  <c r="P63" i="9" s="1"/>
  <c r="O63" i="9" s="1"/>
  <c r="AC62" i="9"/>
  <c r="AA62" i="9" s="1"/>
  <c r="AG62" i="9" s="1"/>
  <c r="V62" i="9"/>
  <c r="N62" i="9"/>
  <c r="X62" i="9"/>
  <c r="AC65" i="9"/>
  <c r="V65" i="9"/>
  <c r="N65" i="9"/>
  <c r="X65" i="9"/>
  <c r="X66" i="9"/>
  <c r="P66" i="9"/>
  <c r="V66" i="9"/>
  <c r="AE71" i="9"/>
  <c r="Z72" i="9"/>
  <c r="R72" i="9"/>
  <c r="X72" i="9"/>
  <c r="X75" i="9" s="1"/>
  <c r="W75" i="9" s="1"/>
  <c r="P72" i="9"/>
  <c r="P75" i="9" s="1"/>
  <c r="O75" i="9" s="1"/>
  <c r="AJ83" i="9"/>
  <c r="AB83" i="9"/>
  <c r="K83" i="9"/>
  <c r="V84" i="9"/>
  <c r="L95" i="9"/>
  <c r="AC92" i="9"/>
  <c r="AA92" i="9" s="1"/>
  <c r="AG92" i="9" s="1"/>
  <c r="V92" i="9"/>
  <c r="N92" i="9"/>
  <c r="T92" i="9"/>
  <c r="R92" i="9"/>
  <c r="AK95" i="9"/>
  <c r="Z106" i="9"/>
  <c r="R106" i="9"/>
  <c r="X106" i="9"/>
  <c r="P106" i="9"/>
  <c r="T106" i="9"/>
  <c r="AC106" i="9"/>
  <c r="AA106" i="9" s="1"/>
  <c r="AG106" i="9" s="1"/>
  <c r="N106" i="9"/>
  <c r="L107" i="9"/>
  <c r="AH128" i="9"/>
  <c r="AI127" i="9"/>
  <c r="R73" i="9"/>
  <c r="Z73" i="9"/>
  <c r="T90" i="9"/>
  <c r="T91" i="9" s="1"/>
  <c r="AJ95" i="9"/>
  <c r="AB95" i="9"/>
  <c r="K95" i="9"/>
  <c r="Z96" i="9"/>
  <c r="R96" i="9"/>
  <c r="L99" i="9"/>
  <c r="X96" i="9"/>
  <c r="X99" i="9" s="1"/>
  <c r="P96" i="9"/>
  <c r="AJ111" i="9"/>
  <c r="AB111" i="9"/>
  <c r="AD111" i="9"/>
  <c r="N127" i="9"/>
  <c r="AC86" i="9"/>
  <c r="AA86" i="9" s="1"/>
  <c r="AG86" i="9" s="1"/>
  <c r="V86" i="9"/>
  <c r="N86" i="9"/>
  <c r="X86" i="9"/>
  <c r="AC89" i="9"/>
  <c r="AA89" i="9" s="1"/>
  <c r="AG89" i="9" s="1"/>
  <c r="V89" i="9"/>
  <c r="N89" i="9"/>
  <c r="N91" i="9" s="1"/>
  <c r="X89" i="9"/>
  <c r="X90" i="9"/>
  <c r="P90" i="9"/>
  <c r="P91" i="9" s="1"/>
  <c r="V90" i="9"/>
  <c r="AK99" i="9"/>
  <c r="AJ99" i="9"/>
  <c r="AB99" i="9"/>
  <c r="D128" i="9"/>
  <c r="R94" i="9"/>
  <c r="Z94" i="9"/>
  <c r="Z95" i="9" s="1"/>
  <c r="AF95" i="9" s="1"/>
  <c r="R97" i="9"/>
  <c r="Z97" i="9"/>
  <c r="R100" i="9"/>
  <c r="R103" i="9" s="1"/>
  <c r="Z100" i="9"/>
  <c r="Z103" i="9" s="1"/>
  <c r="AF103" i="9" s="1"/>
  <c r="T108" i="9"/>
  <c r="T109" i="9"/>
  <c r="AC114" i="9"/>
  <c r="AA114" i="9" s="1"/>
  <c r="AG114" i="9" s="1"/>
  <c r="V114" i="9"/>
  <c r="N114" i="9"/>
  <c r="X114" i="9"/>
  <c r="X115" i="9" s="1"/>
  <c r="AC117" i="9"/>
  <c r="AA117" i="9" s="1"/>
  <c r="AG117" i="9" s="1"/>
  <c r="V117" i="9"/>
  <c r="N117" i="9"/>
  <c r="N119" i="9" s="1"/>
  <c r="X117" i="9"/>
  <c r="X118" i="9"/>
  <c r="P118" i="9"/>
  <c r="P119" i="9" s="1"/>
  <c r="V118" i="9"/>
  <c r="AA119" i="9"/>
  <c r="AE123" i="9"/>
  <c r="T121" i="9"/>
  <c r="T122" i="9"/>
  <c r="AD123" i="9"/>
  <c r="AJ123" i="9"/>
  <c r="L127" i="9"/>
  <c r="X124" i="9"/>
  <c r="X127" i="9" s="1"/>
  <c r="P124" i="9"/>
  <c r="P127" i="9" s="1"/>
  <c r="V124" i="9"/>
  <c r="V127" i="9" s="1"/>
  <c r="Z125" i="9"/>
  <c r="Z127" i="9" s="1"/>
  <c r="R125" i="9"/>
  <c r="R127" i="9" s="1"/>
  <c r="V125" i="9"/>
  <c r="L111" i="9"/>
  <c r="X108" i="9"/>
  <c r="X111" i="9" s="1"/>
  <c r="P108" i="9"/>
  <c r="P111" i="9" s="1"/>
  <c r="V108" i="9"/>
  <c r="Z109" i="9"/>
  <c r="R109" i="9"/>
  <c r="V109" i="9"/>
  <c r="AK115" i="9"/>
  <c r="AC120" i="9"/>
  <c r="V120" i="9"/>
  <c r="N120" i="9"/>
  <c r="X120" i="9"/>
  <c r="X121" i="9"/>
  <c r="P121" i="9"/>
  <c r="P123" i="9" s="1"/>
  <c r="O123" i="9" s="1"/>
  <c r="V121" i="9"/>
  <c r="Z122" i="9"/>
  <c r="Z123" i="9" s="1"/>
  <c r="AF123" i="9" s="1"/>
  <c r="R122" i="9"/>
  <c r="R123" i="9" s="1"/>
  <c r="Q123" i="9" s="1"/>
  <c r="V122" i="9"/>
  <c r="J128" i="9"/>
  <c r="AJ127" i="9"/>
  <c r="AB127" i="9"/>
  <c r="L11" i="10"/>
  <c r="X8" i="10"/>
  <c r="P8" i="10"/>
  <c r="V8" i="10"/>
  <c r="Z9" i="10"/>
  <c r="R9" i="10"/>
  <c r="V9" i="10"/>
  <c r="AC42" i="10"/>
  <c r="AA42" i="10" s="1"/>
  <c r="AG42" i="10" s="1"/>
  <c r="V42" i="10"/>
  <c r="N42" i="10"/>
  <c r="Z42" i="10"/>
  <c r="R42" i="10"/>
  <c r="X42" i="10"/>
  <c r="T42" i="10"/>
  <c r="AC4" i="10"/>
  <c r="V4" i="10"/>
  <c r="N4" i="10"/>
  <c r="N7" i="10" s="1"/>
  <c r="M7" i="10" s="1"/>
  <c r="X4" i="10"/>
  <c r="X5" i="10"/>
  <c r="P5" i="10"/>
  <c r="V5" i="10"/>
  <c r="Z6" i="10"/>
  <c r="Z7" i="10" s="1"/>
  <c r="AF7" i="10" s="1"/>
  <c r="R6" i="10"/>
  <c r="R7" i="10" s="1"/>
  <c r="Q7" i="10" s="1"/>
  <c r="V6" i="10"/>
  <c r="N8" i="10"/>
  <c r="Z8" i="10"/>
  <c r="N9" i="10"/>
  <c r="X9" i="10"/>
  <c r="AJ11" i="10"/>
  <c r="AB11" i="10"/>
  <c r="Z12" i="10"/>
  <c r="R12" i="10"/>
  <c r="R15" i="10" s="1"/>
  <c r="V12" i="10"/>
  <c r="AD15" i="10"/>
  <c r="Z18" i="10"/>
  <c r="R18" i="10"/>
  <c r="R19" i="10" s="1"/>
  <c r="Q19" i="10" s="1"/>
  <c r="X18" i="10"/>
  <c r="P18" i="10"/>
  <c r="P19" i="10" s="1"/>
  <c r="AC32" i="10"/>
  <c r="AA32" i="10" s="1"/>
  <c r="AG32" i="10" s="1"/>
  <c r="V32" i="10"/>
  <c r="N32" i="10"/>
  <c r="Z32" i="10"/>
  <c r="R32" i="10"/>
  <c r="T32" i="10"/>
  <c r="T35" i="10" s="1"/>
  <c r="S35" i="10" s="1"/>
  <c r="P32" i="10"/>
  <c r="P35" i="10" s="1"/>
  <c r="O35" i="10" s="1"/>
  <c r="L39" i="10"/>
  <c r="Z37" i="10"/>
  <c r="R37" i="10"/>
  <c r="R39" i="10" s="1"/>
  <c r="AC37" i="10"/>
  <c r="AA37" i="10" s="1"/>
  <c r="AG37" i="10" s="1"/>
  <c r="V37" i="10"/>
  <c r="V39" i="10" s="1"/>
  <c r="N37" i="10"/>
  <c r="X37" i="10"/>
  <c r="T37" i="10"/>
  <c r="T39" i="10" s="1"/>
  <c r="P42" i="10"/>
  <c r="X51" i="10"/>
  <c r="Z70" i="10"/>
  <c r="R70" i="10"/>
  <c r="AC70" i="10"/>
  <c r="AA70" i="10" s="1"/>
  <c r="AG70" i="10" s="1"/>
  <c r="V70" i="10"/>
  <c r="N70" i="10"/>
  <c r="X70" i="10"/>
  <c r="X71" i="10" s="1"/>
  <c r="P70" i="10"/>
  <c r="L71" i="10"/>
  <c r="T70" i="10"/>
  <c r="AK75" i="10"/>
  <c r="F128" i="10"/>
  <c r="S7" i="10"/>
  <c r="R8" i="10"/>
  <c r="P9" i="10"/>
  <c r="AJ15" i="10"/>
  <c r="L23" i="10"/>
  <c r="X20" i="10"/>
  <c r="P20" i="10"/>
  <c r="AC20" i="10"/>
  <c r="V20" i="10"/>
  <c r="N20" i="10"/>
  <c r="AC29" i="10"/>
  <c r="V29" i="10"/>
  <c r="N29" i="10"/>
  <c r="N31" i="10" s="1"/>
  <c r="Z29" i="10"/>
  <c r="R29" i="10"/>
  <c r="R31" i="10" s="1"/>
  <c r="T29" i="10"/>
  <c r="T31" i="10" s="1"/>
  <c r="P29" i="10"/>
  <c r="X35" i="10"/>
  <c r="W35" i="10" s="1"/>
  <c r="K43" i="10"/>
  <c r="AD43" i="10"/>
  <c r="AJ43" i="10"/>
  <c r="AB43" i="10"/>
  <c r="T8" i="10"/>
  <c r="AC8" i="10"/>
  <c r="AA8" i="10" s="1"/>
  <c r="AG8" i="10" s="1"/>
  <c r="T9" i="10"/>
  <c r="AC9" i="10"/>
  <c r="AA9" i="10" s="1"/>
  <c r="AG9" i="10" s="1"/>
  <c r="AC14" i="10"/>
  <c r="V14" i="10"/>
  <c r="N14" i="10"/>
  <c r="N15" i="10" s="1"/>
  <c r="X14" i="10"/>
  <c r="X17" i="10"/>
  <c r="AC17" i="10"/>
  <c r="V17" i="10"/>
  <c r="N17" i="10"/>
  <c r="N19" i="10" s="1"/>
  <c r="Z17" i="10"/>
  <c r="R20" i="10"/>
  <c r="AE23" i="10"/>
  <c r="Z21" i="10"/>
  <c r="R21" i="10"/>
  <c r="X21" i="10"/>
  <c r="P21" i="10"/>
  <c r="AJ23" i="10"/>
  <c r="AB23" i="10"/>
  <c r="K23" i="10"/>
  <c r="Z24" i="10"/>
  <c r="R24" i="10"/>
  <c r="X24" i="10"/>
  <c r="P24" i="10"/>
  <c r="P27" i="10" s="1"/>
  <c r="X29" i="10"/>
  <c r="K35" i="10"/>
  <c r="AD35" i="10"/>
  <c r="Z40" i="10"/>
  <c r="R40" i="10"/>
  <c r="AC40" i="10"/>
  <c r="AA40" i="10" s="1"/>
  <c r="AG40" i="10" s="1"/>
  <c r="V40" i="10"/>
  <c r="V43" i="10" s="1"/>
  <c r="N40" i="10"/>
  <c r="N43" i="10" s="1"/>
  <c r="X40" i="10"/>
  <c r="L43" i="10"/>
  <c r="T40" i="10"/>
  <c r="T43" i="10" s="1"/>
  <c r="AC62" i="10"/>
  <c r="AA62" i="10" s="1"/>
  <c r="AG62" i="10" s="1"/>
  <c r="V62" i="10"/>
  <c r="N62" i="10"/>
  <c r="Z62" i="10"/>
  <c r="R62" i="10"/>
  <c r="X62" i="10"/>
  <c r="P62" i="10"/>
  <c r="T62" i="10"/>
  <c r="T63" i="10" s="1"/>
  <c r="Z50" i="10"/>
  <c r="R50" i="10"/>
  <c r="AC50" i="10"/>
  <c r="AA50" i="10" s="1"/>
  <c r="AG50" i="10" s="1"/>
  <c r="V50" i="10"/>
  <c r="N50" i="10"/>
  <c r="K79" i="10"/>
  <c r="AJ79" i="10"/>
  <c r="AB79" i="10"/>
  <c r="T86" i="10"/>
  <c r="AC94" i="10"/>
  <c r="AA94" i="10" s="1"/>
  <c r="AG94" i="10" s="1"/>
  <c r="V94" i="10"/>
  <c r="N94" i="10"/>
  <c r="Z94" i="10"/>
  <c r="R94" i="10"/>
  <c r="P94" i="10"/>
  <c r="X94" i="10"/>
  <c r="T94" i="10"/>
  <c r="AM128" i="10"/>
  <c r="R22" i="10"/>
  <c r="Z22" i="10"/>
  <c r="AE27" i="10"/>
  <c r="R25" i="10"/>
  <c r="AC26" i="10"/>
  <c r="AA26" i="10" s="1"/>
  <c r="AG26" i="10" s="1"/>
  <c r="V26" i="10"/>
  <c r="N26" i="10"/>
  <c r="Z26" i="10"/>
  <c r="R26" i="10"/>
  <c r="AE35" i="10"/>
  <c r="P50" i="10"/>
  <c r="P51" i="10" s="1"/>
  <c r="T55" i="10"/>
  <c r="L55" i="10"/>
  <c r="Z53" i="10"/>
  <c r="R53" i="10"/>
  <c r="AC53" i="10"/>
  <c r="AA53" i="10" s="1"/>
  <c r="AG53" i="10" s="1"/>
  <c r="V53" i="10"/>
  <c r="N53" i="10"/>
  <c r="Z57" i="10"/>
  <c r="Z59" i="10" s="1"/>
  <c r="AF59" i="10" s="1"/>
  <c r="R57" i="10"/>
  <c r="R59" i="10" s="1"/>
  <c r="AC57" i="10"/>
  <c r="AA57" i="10" s="1"/>
  <c r="AG57" i="10" s="1"/>
  <c r="V57" i="10"/>
  <c r="N57" i="10"/>
  <c r="X57" i="10"/>
  <c r="P57" i="10"/>
  <c r="Z60" i="10"/>
  <c r="Z63" i="10" s="1"/>
  <c r="AF63" i="10" s="1"/>
  <c r="R60" i="10"/>
  <c r="AC60" i="10"/>
  <c r="AA60" i="10" s="1"/>
  <c r="AG60" i="10" s="1"/>
  <c r="V60" i="10"/>
  <c r="N60" i="10"/>
  <c r="P60" i="10"/>
  <c r="X60" i="10"/>
  <c r="L63" i="10"/>
  <c r="AE79" i="10"/>
  <c r="AD79" i="10"/>
  <c r="T83" i="10"/>
  <c r="Z92" i="10"/>
  <c r="R92" i="10"/>
  <c r="R95" i="10" s="1"/>
  <c r="AC92" i="10"/>
  <c r="AA92" i="10" s="1"/>
  <c r="AG92" i="10" s="1"/>
  <c r="V92" i="10"/>
  <c r="N92" i="10"/>
  <c r="P92" i="10"/>
  <c r="X92" i="10"/>
  <c r="T92" i="10"/>
  <c r="L95" i="10"/>
  <c r="Z105" i="10"/>
  <c r="R105" i="10"/>
  <c r="AC105" i="10"/>
  <c r="V105" i="10"/>
  <c r="N105" i="10"/>
  <c r="X105" i="10"/>
  <c r="P105" i="10"/>
  <c r="T105" i="10"/>
  <c r="T25" i="10"/>
  <c r="T27" i="10" s="1"/>
  <c r="X25" i="10"/>
  <c r="V25" i="10"/>
  <c r="Z34" i="10"/>
  <c r="R34" i="10"/>
  <c r="AC34" i="10"/>
  <c r="AA34" i="10" s="1"/>
  <c r="AG34" i="10" s="1"/>
  <c r="V34" i="10"/>
  <c r="N34" i="10"/>
  <c r="AC45" i="10"/>
  <c r="V45" i="10"/>
  <c r="N45" i="10"/>
  <c r="N47" i="10" s="1"/>
  <c r="Z45" i="10"/>
  <c r="R45" i="10"/>
  <c r="R47" i="10" s="1"/>
  <c r="AC48" i="10"/>
  <c r="V48" i="10"/>
  <c r="N48" i="10"/>
  <c r="Z48" i="10"/>
  <c r="R48" i="10"/>
  <c r="AK51" i="10"/>
  <c r="T50" i="10"/>
  <c r="T51" i="10" s="1"/>
  <c r="L51" i="10"/>
  <c r="X55" i="10"/>
  <c r="AI55" i="10"/>
  <c r="K55" i="10"/>
  <c r="AJ55" i="10"/>
  <c r="AB55" i="10"/>
  <c r="K111" i="10"/>
  <c r="AJ111" i="10"/>
  <c r="AB111" i="10"/>
  <c r="AD111" i="10"/>
  <c r="W119" i="10"/>
  <c r="Z86" i="10"/>
  <c r="R86" i="10"/>
  <c r="AC86" i="10"/>
  <c r="AA86" i="10" s="1"/>
  <c r="AG86" i="10" s="1"/>
  <c r="V86" i="10"/>
  <c r="N86" i="10"/>
  <c r="P86" i="10"/>
  <c r="X86" i="10"/>
  <c r="X87" i="10" s="1"/>
  <c r="P28" i="10"/>
  <c r="P31" i="10" s="1"/>
  <c r="X28" i="10"/>
  <c r="L31" i="10"/>
  <c r="AB31" i="10"/>
  <c r="AJ31" i="10"/>
  <c r="P38" i="10"/>
  <c r="X38" i="10"/>
  <c r="X39" i="10" s="1"/>
  <c r="P41" i="10"/>
  <c r="X41" i="10"/>
  <c r="P44" i="10"/>
  <c r="P47" i="10" s="1"/>
  <c r="X44" i="10"/>
  <c r="L47" i="10"/>
  <c r="AB47" i="10"/>
  <c r="AJ47" i="10"/>
  <c r="Z54" i="10"/>
  <c r="R54" i="10"/>
  <c r="AC54" i="10"/>
  <c r="AA54" i="10" s="1"/>
  <c r="AG54" i="10" s="1"/>
  <c r="V54" i="10"/>
  <c r="N54" i="10"/>
  <c r="AI63" i="10"/>
  <c r="K63" i="10"/>
  <c r="AC65" i="10"/>
  <c r="V65" i="10"/>
  <c r="N65" i="10"/>
  <c r="N67" i="10" s="1"/>
  <c r="Z65" i="10"/>
  <c r="R65" i="10"/>
  <c r="R67" i="10" s="1"/>
  <c r="Z73" i="10"/>
  <c r="R73" i="10"/>
  <c r="R75" i="10" s="1"/>
  <c r="AC73" i="10"/>
  <c r="V73" i="10"/>
  <c r="V75" i="10" s="1"/>
  <c r="N73" i="10"/>
  <c r="T76" i="10"/>
  <c r="T79" i="10" s="1"/>
  <c r="S79" i="10" s="1"/>
  <c r="AC84" i="10"/>
  <c r="AA84" i="10" s="1"/>
  <c r="AG84" i="10" s="1"/>
  <c r="V84" i="10"/>
  <c r="N84" i="10"/>
  <c r="Z84" i="10"/>
  <c r="R84" i="10"/>
  <c r="R87" i="10" s="1"/>
  <c r="AD87" i="10"/>
  <c r="K103" i="10"/>
  <c r="AJ103" i="10"/>
  <c r="AB103" i="10"/>
  <c r="AE55" i="10"/>
  <c r="AC68" i="10"/>
  <c r="AA68" i="10" s="1"/>
  <c r="AG68" i="10" s="1"/>
  <c r="V68" i="10"/>
  <c r="N68" i="10"/>
  <c r="Z68" i="10"/>
  <c r="R68" i="10"/>
  <c r="Z76" i="10"/>
  <c r="R76" i="10"/>
  <c r="AC76" i="10"/>
  <c r="AA76" i="10" s="1"/>
  <c r="AG76" i="10" s="1"/>
  <c r="V76" i="10"/>
  <c r="N76" i="10"/>
  <c r="AK79" i="10"/>
  <c r="AC78" i="10"/>
  <c r="AA78" i="10" s="1"/>
  <c r="AG78" i="10" s="1"/>
  <c r="V78" i="10"/>
  <c r="N78" i="10"/>
  <c r="Z78" i="10"/>
  <c r="R78" i="10"/>
  <c r="AC81" i="10"/>
  <c r="V81" i="10"/>
  <c r="N81" i="10"/>
  <c r="N83" i="10" s="1"/>
  <c r="Z81" i="10"/>
  <c r="Z83" i="10" s="1"/>
  <c r="AF83" i="10" s="1"/>
  <c r="R81" i="10"/>
  <c r="Z89" i="10"/>
  <c r="R89" i="10"/>
  <c r="AC89" i="10"/>
  <c r="V89" i="10"/>
  <c r="V91" i="10" s="1"/>
  <c r="U91" i="10" s="1"/>
  <c r="N89" i="10"/>
  <c r="N91" i="10" s="1"/>
  <c r="M91" i="10" s="1"/>
  <c r="T56" i="10"/>
  <c r="T59" i="10" s="1"/>
  <c r="X58" i="10"/>
  <c r="AD59" i="10"/>
  <c r="T66" i="10"/>
  <c r="T67" i="10" s="1"/>
  <c r="L67" i="10"/>
  <c r="AB67" i="10"/>
  <c r="AJ67" i="10"/>
  <c r="T69" i="10"/>
  <c r="T71" i="10" s="1"/>
  <c r="T72" i="10"/>
  <c r="T75" i="10" s="1"/>
  <c r="P74" i="10"/>
  <c r="P75" i="10" s="1"/>
  <c r="X74" i="10"/>
  <c r="X75" i="10" s="1"/>
  <c r="AD75" i="10"/>
  <c r="P77" i="10"/>
  <c r="X77" i="10"/>
  <c r="X79" i="10" s="1"/>
  <c r="X80" i="10"/>
  <c r="X83" i="10" s="1"/>
  <c r="T82" i="10"/>
  <c r="L83" i="10"/>
  <c r="AB83" i="10"/>
  <c r="AJ83" i="10"/>
  <c r="T85" i="10"/>
  <c r="T88" i="10"/>
  <c r="T91" i="10" s="1"/>
  <c r="S91" i="10" s="1"/>
  <c r="P90" i="10"/>
  <c r="P91" i="10" s="1"/>
  <c r="O91" i="10" s="1"/>
  <c r="X90" i="10"/>
  <c r="X91" i="10" s="1"/>
  <c r="W91" i="10" s="1"/>
  <c r="AJ91" i="10"/>
  <c r="AB91" i="10"/>
  <c r="AD91" i="10"/>
  <c r="AC100" i="10"/>
  <c r="AA100" i="10" s="1"/>
  <c r="AG100" i="10" s="1"/>
  <c r="V100" i="10"/>
  <c r="N100" i="10"/>
  <c r="Z100" i="10"/>
  <c r="R100" i="10"/>
  <c r="AK103" i="10"/>
  <c r="Z102" i="10"/>
  <c r="R102" i="10"/>
  <c r="AC102" i="10"/>
  <c r="AA102" i="10" s="1"/>
  <c r="AG102" i="10" s="1"/>
  <c r="V102" i="10"/>
  <c r="N102" i="10"/>
  <c r="V107" i="10"/>
  <c r="U107" i="10" s="1"/>
  <c r="AE111" i="10"/>
  <c r="AI127" i="10"/>
  <c r="AH128" i="10"/>
  <c r="P56" i="10"/>
  <c r="X56" i="10"/>
  <c r="AB59" i="10"/>
  <c r="P66" i="10"/>
  <c r="AB75" i="10"/>
  <c r="P82" i="10"/>
  <c r="P83" i="10" s="1"/>
  <c r="AC97" i="10"/>
  <c r="V97" i="10"/>
  <c r="V99" i="10" s="1"/>
  <c r="N97" i="10"/>
  <c r="N99" i="10" s="1"/>
  <c r="Z97" i="10"/>
  <c r="R97" i="10"/>
  <c r="R99" i="10" s="1"/>
  <c r="T100" i="10"/>
  <c r="T102" i="10"/>
  <c r="L103" i="10"/>
  <c r="AK115" i="10"/>
  <c r="K119" i="10"/>
  <c r="AJ119" i="10"/>
  <c r="AB119" i="10"/>
  <c r="K127" i="10"/>
  <c r="J128" i="10"/>
  <c r="AJ127" i="10"/>
  <c r="AB127" i="10"/>
  <c r="P93" i="10"/>
  <c r="X93" i="10"/>
  <c r="T98" i="10"/>
  <c r="T99" i="10" s="1"/>
  <c r="L99" i="10"/>
  <c r="AB99" i="10"/>
  <c r="AJ99" i="10"/>
  <c r="T101" i="10"/>
  <c r="T104" i="10"/>
  <c r="AJ107" i="10"/>
  <c r="AB107" i="10"/>
  <c r="AD107" i="10"/>
  <c r="Z108" i="10"/>
  <c r="R108" i="10"/>
  <c r="AC108" i="10"/>
  <c r="AA108" i="10" s="1"/>
  <c r="AG108" i="10" s="1"/>
  <c r="V108" i="10"/>
  <c r="N108" i="10"/>
  <c r="AK111" i="10"/>
  <c r="AC110" i="10"/>
  <c r="AA110" i="10" s="1"/>
  <c r="AG110" i="10" s="1"/>
  <c r="V110" i="10"/>
  <c r="N110" i="10"/>
  <c r="Z110" i="10"/>
  <c r="R110" i="10"/>
  <c r="AC113" i="10"/>
  <c r="V113" i="10"/>
  <c r="N113" i="10"/>
  <c r="N115" i="10" s="1"/>
  <c r="Z113" i="10"/>
  <c r="R113" i="10"/>
  <c r="R115" i="10" s="1"/>
  <c r="Z124" i="10"/>
  <c r="R124" i="10"/>
  <c r="AC124" i="10"/>
  <c r="AA124" i="10" s="1"/>
  <c r="AG124" i="10" s="1"/>
  <c r="V124" i="10"/>
  <c r="N124" i="10"/>
  <c r="N127" i="10" s="1"/>
  <c r="AK127" i="10"/>
  <c r="D128" i="10"/>
  <c r="L127" i="10"/>
  <c r="P98" i="10"/>
  <c r="P99" i="10" s="1"/>
  <c r="P101" i="10"/>
  <c r="P103" i="10" s="1"/>
  <c r="P104" i="10"/>
  <c r="P107" i="10" s="1"/>
  <c r="O107" i="10" s="1"/>
  <c r="X104" i="10"/>
  <c r="X107" i="10" s="1"/>
  <c r="T108" i="10"/>
  <c r="T111" i="10" s="1"/>
  <c r="T110" i="10"/>
  <c r="L111" i="10"/>
  <c r="T113" i="10"/>
  <c r="AC116" i="10"/>
  <c r="AA116" i="10" s="1"/>
  <c r="AG116" i="10" s="1"/>
  <c r="V116" i="10"/>
  <c r="N116" i="10"/>
  <c r="Z116" i="10"/>
  <c r="R116" i="10"/>
  <c r="AK119" i="10"/>
  <c r="Z118" i="10"/>
  <c r="R118" i="10"/>
  <c r="AC118" i="10"/>
  <c r="AA118" i="10" s="1"/>
  <c r="AG118" i="10" s="1"/>
  <c r="V118" i="10"/>
  <c r="N118" i="10"/>
  <c r="Z121" i="10"/>
  <c r="Z123" i="10" s="1"/>
  <c r="AF123" i="10" s="1"/>
  <c r="R121" i="10"/>
  <c r="R123" i="10" s="1"/>
  <c r="Q123" i="10" s="1"/>
  <c r="AC121" i="10"/>
  <c r="V121" i="10"/>
  <c r="V123" i="10" s="1"/>
  <c r="U123" i="10" s="1"/>
  <c r="N121" i="10"/>
  <c r="T124" i="10"/>
  <c r="T127" i="10" s="1"/>
  <c r="AC126" i="10"/>
  <c r="AA126" i="10" s="1"/>
  <c r="AG126" i="10" s="1"/>
  <c r="V126" i="10"/>
  <c r="N126" i="10"/>
  <c r="Z126" i="10"/>
  <c r="R126" i="10"/>
  <c r="I128" i="10"/>
  <c r="AP128" i="10"/>
  <c r="P109" i="10"/>
  <c r="P111" i="10" s="1"/>
  <c r="X109" i="10"/>
  <c r="X111" i="10" s="1"/>
  <c r="X112" i="10"/>
  <c r="X115" i="10" s="1"/>
  <c r="T114" i="10"/>
  <c r="L115" i="10"/>
  <c r="AB115" i="10"/>
  <c r="AJ115" i="10"/>
  <c r="T117" i="10"/>
  <c r="T119" i="10" s="1"/>
  <c r="S119" i="10" s="1"/>
  <c r="T120" i="10"/>
  <c r="T123" i="10" s="1"/>
  <c r="S123" i="10" s="1"/>
  <c r="P122" i="10"/>
  <c r="P123" i="10" s="1"/>
  <c r="O123" i="10" s="1"/>
  <c r="X122" i="10"/>
  <c r="AD123" i="10"/>
  <c r="P114" i="10"/>
  <c r="P117" i="10"/>
  <c r="P119" i="10" s="1"/>
  <c r="O119" i="10" s="1"/>
  <c r="X120" i="10"/>
  <c r="AB123" i="10"/>
  <c r="AC15" i="11"/>
  <c r="AD11" i="11"/>
  <c r="T24" i="11"/>
  <c r="AD27" i="11"/>
  <c r="T34" i="11"/>
  <c r="L35" i="11"/>
  <c r="AD39" i="11"/>
  <c r="AJ39" i="11"/>
  <c r="AB39" i="11"/>
  <c r="L47" i="11"/>
  <c r="Z45" i="11"/>
  <c r="R45" i="11"/>
  <c r="X45" i="11"/>
  <c r="P45" i="11"/>
  <c r="AC45" i="11"/>
  <c r="V45" i="11"/>
  <c r="V47" i="11" s="1"/>
  <c r="N45" i="11"/>
  <c r="N47" i="11" s="1"/>
  <c r="Z60" i="11"/>
  <c r="Z63" i="11" s="1"/>
  <c r="AF63" i="11" s="1"/>
  <c r="R60" i="11"/>
  <c r="L63" i="11"/>
  <c r="AC60" i="11"/>
  <c r="AA60" i="11" s="1"/>
  <c r="AG60" i="11" s="1"/>
  <c r="T60" i="11"/>
  <c r="T63" i="11" s="1"/>
  <c r="P60" i="11"/>
  <c r="P63" i="11" s="1"/>
  <c r="X60" i="11"/>
  <c r="N60" i="11"/>
  <c r="Z84" i="11"/>
  <c r="R84" i="11"/>
  <c r="L87" i="11"/>
  <c r="X84" i="11"/>
  <c r="P84" i="11"/>
  <c r="AC84" i="11"/>
  <c r="V84" i="11"/>
  <c r="N84" i="11"/>
  <c r="T84" i="11"/>
  <c r="N5" i="11"/>
  <c r="N7" i="11" s="1"/>
  <c r="M7" i="11" s="1"/>
  <c r="V5" i="11"/>
  <c r="AC5" i="11"/>
  <c r="P6" i="11"/>
  <c r="X6" i="11"/>
  <c r="N8" i="11"/>
  <c r="V8" i="11"/>
  <c r="AC8" i="11"/>
  <c r="P9" i="11"/>
  <c r="X9" i="11"/>
  <c r="R10" i="11"/>
  <c r="Z10" i="11"/>
  <c r="Z11" i="11" s="1"/>
  <c r="AF11" i="11" s="1"/>
  <c r="K11" i="11"/>
  <c r="P12" i="11"/>
  <c r="P15" i="11" s="1"/>
  <c r="X12" i="11"/>
  <c r="X15" i="11" s="1"/>
  <c r="R13" i="11"/>
  <c r="R15" i="11" s="1"/>
  <c r="Z13" i="11"/>
  <c r="Z15" i="11" s="1"/>
  <c r="AF15" i="11" s="1"/>
  <c r="L15" i="11"/>
  <c r="AB15" i="11"/>
  <c r="AJ15" i="11"/>
  <c r="R16" i="11"/>
  <c r="Z16" i="11"/>
  <c r="Z19" i="11" s="1"/>
  <c r="AF19" i="11" s="1"/>
  <c r="N18" i="11"/>
  <c r="V18" i="11"/>
  <c r="AC18" i="11"/>
  <c r="AA18" i="11" s="1"/>
  <c r="AG18" i="11" s="1"/>
  <c r="N21" i="11"/>
  <c r="N23" i="11" s="1"/>
  <c r="V21" i="11"/>
  <c r="V23" i="11" s="1"/>
  <c r="U23" i="11" s="1"/>
  <c r="AC21" i="11"/>
  <c r="P22" i="11"/>
  <c r="X22" i="11"/>
  <c r="N24" i="11"/>
  <c r="V24" i="11"/>
  <c r="AC24" i="11"/>
  <c r="P25" i="11"/>
  <c r="X25" i="11"/>
  <c r="R26" i="11"/>
  <c r="Z26" i="11"/>
  <c r="Z27" i="11" s="1"/>
  <c r="AF27" i="11" s="1"/>
  <c r="K27" i="11"/>
  <c r="P28" i="11"/>
  <c r="X28" i="11"/>
  <c r="X31" i="11" s="1"/>
  <c r="R29" i="11"/>
  <c r="R31" i="11" s="1"/>
  <c r="Z29" i="11"/>
  <c r="Z31" i="11" s="1"/>
  <c r="AF31" i="11" s="1"/>
  <c r="L31" i="11"/>
  <c r="AB31" i="11"/>
  <c r="AJ31" i="11"/>
  <c r="R32" i="11"/>
  <c r="Z32" i="11"/>
  <c r="Z35" i="11" s="1"/>
  <c r="AF35" i="11" s="1"/>
  <c r="N34" i="11"/>
  <c r="V34" i="11"/>
  <c r="AC34" i="11"/>
  <c r="K39" i="11"/>
  <c r="Z42" i="11"/>
  <c r="R42" i="11"/>
  <c r="X42" i="11"/>
  <c r="X43" i="11" s="1"/>
  <c r="P42" i="11"/>
  <c r="P43" i="11" s="1"/>
  <c r="AC42" i="11"/>
  <c r="V42" i="11"/>
  <c r="N42" i="11"/>
  <c r="N43" i="11" s="1"/>
  <c r="L43" i="11"/>
  <c r="T45" i="11"/>
  <c r="T47" i="11" s="1"/>
  <c r="Z48" i="11"/>
  <c r="R48" i="11"/>
  <c r="X48" i="11"/>
  <c r="P48" i="11"/>
  <c r="AC48" i="11"/>
  <c r="AA48" i="11" s="1"/>
  <c r="AG48" i="11" s="1"/>
  <c r="V48" i="11"/>
  <c r="V51" i="11" s="1"/>
  <c r="N48" i="11"/>
  <c r="AC52" i="11"/>
  <c r="AA52" i="11" s="1"/>
  <c r="AG52" i="11" s="1"/>
  <c r="V52" i="11"/>
  <c r="V55" i="11" s="1"/>
  <c r="N52" i="11"/>
  <c r="T52" i="11"/>
  <c r="R52" i="11"/>
  <c r="L55" i="11"/>
  <c r="Z52" i="11"/>
  <c r="P52" i="11"/>
  <c r="Z54" i="11"/>
  <c r="R54" i="11"/>
  <c r="AC54" i="11"/>
  <c r="AA54" i="11" s="1"/>
  <c r="AG54" i="11" s="1"/>
  <c r="T54" i="11"/>
  <c r="P54" i="11"/>
  <c r="X54" i="11"/>
  <c r="N54" i="11"/>
  <c r="V60" i="11"/>
  <c r="T8" i="11"/>
  <c r="T21" i="11"/>
  <c r="T23" i="11" s="1"/>
  <c r="X5" i="11"/>
  <c r="P8" i="11"/>
  <c r="X8" i="11"/>
  <c r="T10" i="11"/>
  <c r="L11" i="11"/>
  <c r="AB11" i="11"/>
  <c r="T13" i="11"/>
  <c r="T15" i="11" s="1"/>
  <c r="T16" i="11"/>
  <c r="P18" i="11"/>
  <c r="X18" i="11"/>
  <c r="X19" i="11" s="1"/>
  <c r="AD19" i="11"/>
  <c r="P21" i="11"/>
  <c r="P23" i="11" s="1"/>
  <c r="X21" i="11"/>
  <c r="X23" i="11" s="1"/>
  <c r="P24" i="11"/>
  <c r="X24" i="11"/>
  <c r="T26" i="11"/>
  <c r="L27" i="11"/>
  <c r="AB27" i="11"/>
  <c r="T29" i="11"/>
  <c r="T31" i="11" s="1"/>
  <c r="T32" i="11"/>
  <c r="P34" i="11"/>
  <c r="X34" i="11"/>
  <c r="X35" i="11" s="1"/>
  <c r="AD35" i="11"/>
  <c r="AJ59" i="11"/>
  <c r="AB59" i="11"/>
  <c r="AD59" i="11"/>
  <c r="K59" i="11"/>
  <c r="AJ87" i="11"/>
  <c r="AB87" i="11"/>
  <c r="K87" i="11"/>
  <c r="AD87" i="11"/>
  <c r="T5" i="11"/>
  <c r="T7" i="11" s="1"/>
  <c r="S7" i="11" s="1"/>
  <c r="T18" i="11"/>
  <c r="L19" i="11"/>
  <c r="P5" i="11"/>
  <c r="R5" i="11"/>
  <c r="R7" i="11" s="1"/>
  <c r="Q7" i="11" s="1"/>
  <c r="Z5" i="11"/>
  <c r="Z7" i="11" s="1"/>
  <c r="AF7" i="11" s="1"/>
  <c r="R8" i="11"/>
  <c r="R11" i="11" s="1"/>
  <c r="N10" i="11"/>
  <c r="V10" i="11"/>
  <c r="N13" i="11"/>
  <c r="V13" i="11"/>
  <c r="N16" i="11"/>
  <c r="V16" i="11"/>
  <c r="R18" i="11"/>
  <c r="R21" i="11"/>
  <c r="R23" i="11" s="1"/>
  <c r="Q23" i="11" s="1"/>
  <c r="Z21" i="11"/>
  <c r="Z23" i="11" s="1"/>
  <c r="AF23" i="11" s="1"/>
  <c r="R24" i="11"/>
  <c r="N26" i="11"/>
  <c r="V26" i="11"/>
  <c r="N29" i="11"/>
  <c r="N31" i="11" s="1"/>
  <c r="V29" i="11"/>
  <c r="V31" i="11" s="1"/>
  <c r="N32" i="11"/>
  <c r="V32" i="11"/>
  <c r="R34" i="11"/>
  <c r="K35" i="11"/>
  <c r="Z36" i="11"/>
  <c r="R36" i="11"/>
  <c r="L39" i="11"/>
  <c r="X36" i="11"/>
  <c r="X39" i="11" s="1"/>
  <c r="P36" i="11"/>
  <c r="X53" i="11"/>
  <c r="X55" i="11" s="1"/>
  <c r="P53" i="11"/>
  <c r="AC53" i="11"/>
  <c r="AA53" i="11" s="1"/>
  <c r="AG53" i="11" s="1"/>
  <c r="T53" i="11"/>
  <c r="R53" i="11"/>
  <c r="Z53" i="11"/>
  <c r="N53" i="11"/>
  <c r="AI55" i="11"/>
  <c r="K55" i="11"/>
  <c r="AJ55" i="11"/>
  <c r="AD55" i="11"/>
  <c r="AB55" i="11"/>
  <c r="Z78" i="11"/>
  <c r="R78" i="11"/>
  <c r="X78" i="11"/>
  <c r="X79" i="11" s="1"/>
  <c r="P78" i="11"/>
  <c r="P79" i="11" s="1"/>
  <c r="AC78" i="11"/>
  <c r="V78" i="11"/>
  <c r="N78" i="11"/>
  <c r="L79" i="11"/>
  <c r="T78" i="11"/>
  <c r="R37" i="11"/>
  <c r="Z37" i="11"/>
  <c r="R40" i="11"/>
  <c r="R43" i="11" s="1"/>
  <c r="Z40" i="11"/>
  <c r="P46" i="11"/>
  <c r="X46" i="11"/>
  <c r="P49" i="11"/>
  <c r="X49" i="11"/>
  <c r="R50" i="11"/>
  <c r="R56" i="11"/>
  <c r="P57" i="11"/>
  <c r="T66" i="11"/>
  <c r="T67" i="11" s="1"/>
  <c r="R68" i="11"/>
  <c r="R69" i="11"/>
  <c r="P70" i="11"/>
  <c r="T72" i="11"/>
  <c r="T75" i="11" s="1"/>
  <c r="AK75" i="11"/>
  <c r="T83" i="11"/>
  <c r="L83" i="11"/>
  <c r="Z81" i="11"/>
  <c r="R81" i="11"/>
  <c r="R83" i="11" s="1"/>
  <c r="X81" i="11"/>
  <c r="P81" i="11"/>
  <c r="AC81" i="11"/>
  <c r="AA81" i="11" s="1"/>
  <c r="AG81" i="11" s="1"/>
  <c r="V81" i="11"/>
  <c r="N81" i="11"/>
  <c r="Z98" i="11"/>
  <c r="R98" i="11"/>
  <c r="X98" i="11"/>
  <c r="X99" i="11" s="1"/>
  <c r="P98" i="11"/>
  <c r="P99" i="11" s="1"/>
  <c r="AC98" i="11"/>
  <c r="V98" i="11"/>
  <c r="N98" i="11"/>
  <c r="L99" i="11"/>
  <c r="T98" i="11"/>
  <c r="R46" i="11"/>
  <c r="Z46" i="11"/>
  <c r="Z47" i="11" s="1"/>
  <c r="AF47" i="11" s="1"/>
  <c r="R49" i="11"/>
  <c r="Z49" i="11"/>
  <c r="T50" i="11"/>
  <c r="T51" i="11" s="1"/>
  <c r="AC50" i="11"/>
  <c r="AA50" i="11" s="1"/>
  <c r="AG50" i="11" s="1"/>
  <c r="T56" i="11"/>
  <c r="T57" i="11"/>
  <c r="AC62" i="11"/>
  <c r="AA62" i="11" s="1"/>
  <c r="AG62" i="11" s="1"/>
  <c r="V62" i="11"/>
  <c r="N62" i="11"/>
  <c r="X62" i="11"/>
  <c r="AC65" i="11"/>
  <c r="AA65" i="11" s="1"/>
  <c r="AG65" i="11" s="1"/>
  <c r="V65" i="11"/>
  <c r="N65" i="11"/>
  <c r="X65" i="11"/>
  <c r="X66" i="11"/>
  <c r="P66" i="11"/>
  <c r="P67" i="11" s="1"/>
  <c r="V66" i="11"/>
  <c r="AE71" i="11"/>
  <c r="T69" i="11"/>
  <c r="T70" i="11"/>
  <c r="AD71" i="11"/>
  <c r="AJ71" i="11"/>
  <c r="L75" i="11"/>
  <c r="X72" i="11"/>
  <c r="P72" i="11"/>
  <c r="P75" i="11" s="1"/>
  <c r="V72" i="11"/>
  <c r="AC73" i="11"/>
  <c r="V73" i="11"/>
  <c r="Z73" i="11"/>
  <c r="Z75" i="11" s="1"/>
  <c r="AF75" i="11" s="1"/>
  <c r="R73" i="11"/>
  <c r="X73" i="11"/>
  <c r="AE55" i="11"/>
  <c r="L59" i="11"/>
  <c r="X56" i="11"/>
  <c r="X59" i="11" s="1"/>
  <c r="P56" i="11"/>
  <c r="V56" i="11"/>
  <c r="Z57" i="11"/>
  <c r="R57" i="11"/>
  <c r="V57" i="11"/>
  <c r="AK63" i="11"/>
  <c r="AC68" i="11"/>
  <c r="V68" i="11"/>
  <c r="N68" i="11"/>
  <c r="X68" i="11"/>
  <c r="X69" i="11"/>
  <c r="P69" i="11"/>
  <c r="V69" i="11"/>
  <c r="Z70" i="11"/>
  <c r="Z71" i="11" s="1"/>
  <c r="AF71" i="11" s="1"/>
  <c r="R70" i="11"/>
  <c r="V70" i="11"/>
  <c r="F128" i="11"/>
  <c r="Z127" i="11"/>
  <c r="AB75" i="11"/>
  <c r="AJ75" i="11"/>
  <c r="R76" i="11"/>
  <c r="R79" i="11" s="1"/>
  <c r="Z76" i="11"/>
  <c r="P82" i="11"/>
  <c r="X82" i="11"/>
  <c r="P85" i="11"/>
  <c r="X85" i="11"/>
  <c r="R86" i="11"/>
  <c r="Z86" i="11"/>
  <c r="P88" i="11"/>
  <c r="P91" i="11" s="1"/>
  <c r="X88" i="11"/>
  <c r="X91" i="11" s="1"/>
  <c r="W91" i="11" s="1"/>
  <c r="AE91" i="11"/>
  <c r="R89" i="11"/>
  <c r="R91" i="11" s="1"/>
  <c r="Z89" i="11"/>
  <c r="Z91" i="11" s="1"/>
  <c r="AF91" i="11" s="1"/>
  <c r="AD91" i="11"/>
  <c r="AC93" i="11"/>
  <c r="V93" i="11"/>
  <c r="N93" i="11"/>
  <c r="N95" i="11" s="1"/>
  <c r="Z93" i="11"/>
  <c r="R93" i="11"/>
  <c r="R95" i="11" s="1"/>
  <c r="Z104" i="11"/>
  <c r="R104" i="11"/>
  <c r="X104" i="11"/>
  <c r="P104" i="11"/>
  <c r="L107" i="11"/>
  <c r="AC104" i="11"/>
  <c r="V104" i="11"/>
  <c r="V107" i="11" s="1"/>
  <c r="N104" i="11"/>
  <c r="N107" i="11" s="1"/>
  <c r="Z113" i="11"/>
  <c r="R113" i="11"/>
  <c r="AC113" i="11"/>
  <c r="AA113" i="11" s="1"/>
  <c r="AG113" i="11" s="1"/>
  <c r="T113" i="11"/>
  <c r="P113" i="11"/>
  <c r="X113" i="11"/>
  <c r="N113" i="11"/>
  <c r="P119" i="11"/>
  <c r="O119" i="11"/>
  <c r="D128" i="11"/>
  <c r="T76" i="11"/>
  <c r="T79" i="11" s="1"/>
  <c r="AD79" i="11"/>
  <c r="T86" i="11"/>
  <c r="T89" i="11"/>
  <c r="T91" i="11" s="1"/>
  <c r="S91" i="11" s="1"/>
  <c r="L103" i="11"/>
  <c r="Z101" i="11"/>
  <c r="R101" i="11"/>
  <c r="X101" i="11"/>
  <c r="P101" i="11"/>
  <c r="AC101" i="11"/>
  <c r="V101" i="11"/>
  <c r="N101" i="11"/>
  <c r="T107" i="11"/>
  <c r="T119" i="11"/>
  <c r="S119" i="11" s="1"/>
  <c r="N76" i="11"/>
  <c r="V76" i="11"/>
  <c r="N86" i="11"/>
  <c r="V86" i="11"/>
  <c r="N89" i="11"/>
  <c r="N91" i="11" s="1"/>
  <c r="V89" i="11"/>
  <c r="T101" i="11"/>
  <c r="L115" i="11"/>
  <c r="X112" i="11"/>
  <c r="P112" i="11"/>
  <c r="AC112" i="11"/>
  <c r="T112" i="11"/>
  <c r="R112" i="11"/>
  <c r="Z112" i="11"/>
  <c r="N112" i="11"/>
  <c r="AE127" i="11"/>
  <c r="P92" i="11"/>
  <c r="X92" i="11"/>
  <c r="X95" i="11" s="1"/>
  <c r="L95" i="11"/>
  <c r="AB95" i="11"/>
  <c r="AJ95" i="11"/>
  <c r="R96" i="11"/>
  <c r="Z96" i="11"/>
  <c r="T100" i="11"/>
  <c r="P102" i="11"/>
  <c r="X102" i="11"/>
  <c r="AD103" i="11"/>
  <c r="P105" i="11"/>
  <c r="X105" i="11"/>
  <c r="AC108" i="11"/>
  <c r="V108" i="11"/>
  <c r="N108" i="11"/>
  <c r="X108" i="11"/>
  <c r="X109" i="11"/>
  <c r="P109" i="11"/>
  <c r="V109" i="11"/>
  <c r="Z110" i="11"/>
  <c r="R110" i="11"/>
  <c r="R111" i="11" s="1"/>
  <c r="V110" i="11"/>
  <c r="AJ115" i="11"/>
  <c r="AB115" i="11"/>
  <c r="Z116" i="11"/>
  <c r="Z119" i="11" s="1"/>
  <c r="AF119" i="11" s="1"/>
  <c r="R116" i="11"/>
  <c r="V116" i="11"/>
  <c r="V119" i="11" s="1"/>
  <c r="U119" i="11" s="1"/>
  <c r="R118" i="11"/>
  <c r="AD119" i="11"/>
  <c r="R121" i="11"/>
  <c r="R122" i="11"/>
  <c r="T124" i="11"/>
  <c r="AH128" i="11"/>
  <c r="AI127" i="11"/>
  <c r="T96" i="11"/>
  <c r="AD99" i="11"/>
  <c r="N100" i="11"/>
  <c r="V100" i="11"/>
  <c r="R102" i="11"/>
  <c r="Z102" i="11"/>
  <c r="R105" i="11"/>
  <c r="Z105" i="11"/>
  <c r="P108" i="11"/>
  <c r="Z108" i="11"/>
  <c r="N109" i="11"/>
  <c r="Z109" i="11"/>
  <c r="N110" i="11"/>
  <c r="X110" i="11"/>
  <c r="L111" i="11"/>
  <c r="AB111" i="11"/>
  <c r="K115" i="11"/>
  <c r="N116" i="11"/>
  <c r="X116" i="11"/>
  <c r="T122" i="11"/>
  <c r="T123" i="11" s="1"/>
  <c r="S123" i="11" s="1"/>
  <c r="I128" i="11"/>
  <c r="AM128" i="11"/>
  <c r="N96" i="11"/>
  <c r="N99" i="11" s="1"/>
  <c r="V96" i="11"/>
  <c r="AC118" i="11"/>
  <c r="V118" i="11"/>
  <c r="N118" i="11"/>
  <c r="X118" i="11"/>
  <c r="AC121" i="11"/>
  <c r="AA121" i="11" s="1"/>
  <c r="AG121" i="11" s="1"/>
  <c r="V121" i="11"/>
  <c r="N121" i="11"/>
  <c r="N123" i="11" s="1"/>
  <c r="M123" i="11" s="1"/>
  <c r="X121" i="11"/>
  <c r="X122" i="11"/>
  <c r="P122" i="11"/>
  <c r="P123" i="11" s="1"/>
  <c r="V122" i="11"/>
  <c r="L127" i="11"/>
  <c r="X124" i="11"/>
  <c r="X127" i="11" s="1"/>
  <c r="P124" i="11"/>
  <c r="P127" i="11" s="1"/>
  <c r="AC124" i="11"/>
  <c r="AC127" i="11" s="1"/>
  <c r="V124" i="11"/>
  <c r="N124" i="11"/>
  <c r="J128" i="11"/>
  <c r="AJ127" i="11"/>
  <c r="AB127" i="11"/>
  <c r="K127" i="11"/>
  <c r="AP128" i="11"/>
  <c r="R126" i="11"/>
  <c r="R127" i="11" s="1"/>
  <c r="Z126" i="11"/>
  <c r="T126" i="11"/>
  <c r="N126" i="11"/>
  <c r="V126" i="11"/>
  <c r="O123" i="11" l="1"/>
  <c r="V123" i="11"/>
  <c r="U123" i="11" s="1"/>
  <c r="Z123" i="11"/>
  <c r="AF123" i="11" s="1"/>
  <c r="X123" i="11"/>
  <c r="W123" i="11" s="1"/>
  <c r="AA123" i="11"/>
  <c r="AG123" i="11" s="1"/>
  <c r="AC123" i="11"/>
  <c r="AC119" i="11"/>
  <c r="AA118" i="11"/>
  <c r="X119" i="11"/>
  <c r="W119" i="11" s="1"/>
  <c r="Y119" i="11"/>
  <c r="R119" i="11"/>
  <c r="Q119" i="11" s="1"/>
  <c r="T115" i="11"/>
  <c r="N115" i="11"/>
  <c r="AC115" i="11"/>
  <c r="AA112" i="11"/>
  <c r="AG112" i="11" s="1"/>
  <c r="T111" i="11"/>
  <c r="AC111" i="11"/>
  <c r="AA108" i="11"/>
  <c r="AG108" i="11" s="1"/>
  <c r="X107" i="11"/>
  <c r="AC107" i="11"/>
  <c r="AA104" i="11"/>
  <c r="AG104" i="11" s="1"/>
  <c r="P103" i="11"/>
  <c r="T103" i="11"/>
  <c r="S103" i="11" s="1"/>
  <c r="AC103" i="11"/>
  <c r="AA101" i="11"/>
  <c r="AG101" i="11" s="1"/>
  <c r="R103" i="11"/>
  <c r="Q103" i="11" s="1"/>
  <c r="N103" i="11"/>
  <c r="M103" i="11" s="1"/>
  <c r="Z103" i="11"/>
  <c r="AF103" i="11" s="1"/>
  <c r="Z99" i="11"/>
  <c r="AF99" i="11" s="1"/>
  <c r="AC99" i="11"/>
  <c r="AA98" i="11"/>
  <c r="AG98" i="11" s="1"/>
  <c r="AC95" i="11"/>
  <c r="AA93" i="11"/>
  <c r="AG93" i="11" s="1"/>
  <c r="P95" i="11"/>
  <c r="Z95" i="11"/>
  <c r="AF95" i="11" s="1"/>
  <c r="V95" i="11"/>
  <c r="AC91" i="11"/>
  <c r="AA90" i="11"/>
  <c r="AG90" i="11" s="1"/>
  <c r="O91" i="11"/>
  <c r="M91" i="11"/>
  <c r="Y91" i="11"/>
  <c r="Q91" i="11"/>
  <c r="V91" i="11"/>
  <c r="U91" i="11" s="1"/>
  <c r="AC87" i="11"/>
  <c r="AA84" i="11"/>
  <c r="AG84" i="11" s="1"/>
  <c r="X83" i="11"/>
  <c r="Z83" i="11"/>
  <c r="AF83" i="11" s="1"/>
  <c r="V83" i="11"/>
  <c r="AC83" i="11"/>
  <c r="N83" i="11"/>
  <c r="AC79" i="11"/>
  <c r="AA78" i="11"/>
  <c r="AG78" i="11" s="1"/>
  <c r="Z79" i="11"/>
  <c r="AF79" i="11" s="1"/>
  <c r="AC75" i="11"/>
  <c r="AA73" i="11"/>
  <c r="AG73" i="11" s="1"/>
  <c r="X75" i="11"/>
  <c r="R75" i="11"/>
  <c r="Q75" i="11" s="1"/>
  <c r="T71" i="11"/>
  <c r="S71" i="11" s="1"/>
  <c r="N71" i="11"/>
  <c r="M71" i="11" s="1"/>
  <c r="Y71" i="11"/>
  <c r="AC71" i="11"/>
  <c r="AA68" i="11"/>
  <c r="V67" i="11"/>
  <c r="Z67" i="11"/>
  <c r="AF67" i="11" s="1"/>
  <c r="R67" i="11"/>
  <c r="N67" i="11"/>
  <c r="M67" i="11" s="1"/>
  <c r="AC67" i="11"/>
  <c r="AA67" i="11"/>
  <c r="AG67" i="11" s="1"/>
  <c r="S67" i="11"/>
  <c r="U67" i="11"/>
  <c r="Q67" i="11"/>
  <c r="O67" i="11"/>
  <c r="R63" i="11"/>
  <c r="AC59" i="11"/>
  <c r="AA58" i="11"/>
  <c r="AG58" i="11" s="1"/>
  <c r="V59" i="11"/>
  <c r="N59" i="11"/>
  <c r="M59" i="11" s="1"/>
  <c r="Z59" i="11"/>
  <c r="AF59" i="11" s="1"/>
  <c r="Z55" i="11"/>
  <c r="AF55" i="11" s="1"/>
  <c r="N51" i="11"/>
  <c r="M51" i="11" s="1"/>
  <c r="U51" i="11"/>
  <c r="S51" i="11"/>
  <c r="AA51" i="11"/>
  <c r="AG51" i="11" s="1"/>
  <c r="R47" i="11"/>
  <c r="AC47" i="11"/>
  <c r="AA45" i="11"/>
  <c r="AG45" i="11" s="1"/>
  <c r="AC43" i="11"/>
  <c r="AA42" i="11"/>
  <c r="AG42" i="11" s="1"/>
  <c r="V43" i="11"/>
  <c r="V39" i="11"/>
  <c r="N39" i="11"/>
  <c r="P39" i="11"/>
  <c r="AC39" i="11"/>
  <c r="AA36" i="11"/>
  <c r="AG36" i="11" s="1"/>
  <c r="AC35" i="11"/>
  <c r="AA34" i="11"/>
  <c r="AG34" i="11" s="1"/>
  <c r="P35" i="11"/>
  <c r="O35" i="11" s="1"/>
  <c r="P31" i="11"/>
  <c r="AC31" i="11"/>
  <c r="AA28" i="11"/>
  <c r="AG28" i="11" s="1"/>
  <c r="X27" i="11"/>
  <c r="P27" i="11"/>
  <c r="AC27" i="11"/>
  <c r="AA24" i="11"/>
  <c r="AG24" i="11" s="1"/>
  <c r="O23" i="11"/>
  <c r="S23" i="11"/>
  <c r="W23" i="11"/>
  <c r="M23" i="11"/>
  <c r="AC23" i="11"/>
  <c r="AA21" i="11"/>
  <c r="Y23" i="11"/>
  <c r="N19" i="11"/>
  <c r="AC19" i="11"/>
  <c r="P19" i="11"/>
  <c r="O19" i="11" s="1"/>
  <c r="V15" i="11"/>
  <c r="U15" i="11" s="1"/>
  <c r="N15" i="11"/>
  <c r="AC11" i="11"/>
  <c r="AA8" i="11"/>
  <c r="AG8" i="11" s="1"/>
  <c r="AK128" i="11"/>
  <c r="AJ128" i="11" s="1"/>
  <c r="AC7" i="11"/>
  <c r="AA5" i="11"/>
  <c r="X7" i="11"/>
  <c r="W7" i="11" s="1"/>
  <c r="Y7" i="11"/>
  <c r="V7" i="11"/>
  <c r="U7" i="11" s="1"/>
  <c r="X123" i="10"/>
  <c r="W123" i="10" s="1"/>
  <c r="N123" i="10"/>
  <c r="M123" i="10" s="1"/>
  <c r="AC123" i="10"/>
  <c r="AA121" i="10"/>
  <c r="Y123" i="10"/>
  <c r="AA119" i="10"/>
  <c r="AC115" i="10"/>
  <c r="AA113" i="10"/>
  <c r="AG113" i="10" s="1"/>
  <c r="Z115" i="10"/>
  <c r="AF115" i="10" s="1"/>
  <c r="P115" i="10"/>
  <c r="V115" i="10"/>
  <c r="Z111" i="10"/>
  <c r="AF111" i="10" s="1"/>
  <c r="W107" i="10"/>
  <c r="Z107" i="10"/>
  <c r="AF107" i="10" s="1"/>
  <c r="T107" i="10"/>
  <c r="S107" i="10" s="1"/>
  <c r="R107" i="10"/>
  <c r="Q107" i="10" s="1"/>
  <c r="AC107" i="10"/>
  <c r="AA105" i="10"/>
  <c r="Y107" i="10"/>
  <c r="N107" i="10"/>
  <c r="M107" i="10" s="1"/>
  <c r="R103" i="10"/>
  <c r="AC99" i="10"/>
  <c r="AA97" i="10"/>
  <c r="AG97" i="10" s="1"/>
  <c r="Z99" i="10"/>
  <c r="AF99" i="10" s="1"/>
  <c r="Z95" i="10"/>
  <c r="AF95" i="10" s="1"/>
  <c r="V95" i="10"/>
  <c r="U95" i="10" s="1"/>
  <c r="P95" i="10"/>
  <c r="AC91" i="10"/>
  <c r="AA89" i="10"/>
  <c r="AG89" i="10" s="1"/>
  <c r="Z91" i="10"/>
  <c r="Y91" i="10" s="1"/>
  <c r="R91" i="10"/>
  <c r="Q91" i="10" s="1"/>
  <c r="P87" i="10"/>
  <c r="O87" i="10" s="1"/>
  <c r="AA87" i="10"/>
  <c r="AG87" i="10" s="1"/>
  <c r="N87" i="10"/>
  <c r="M87" i="10" s="1"/>
  <c r="W87" i="10"/>
  <c r="Q87" i="10"/>
  <c r="R83" i="10"/>
  <c r="AC83" i="10"/>
  <c r="AA81" i="10"/>
  <c r="AG81" i="10" s="1"/>
  <c r="V83" i="10"/>
  <c r="U83" i="10" s="1"/>
  <c r="W79" i="10"/>
  <c r="Z79" i="10"/>
  <c r="AF79" i="10" s="1"/>
  <c r="AA79" i="10"/>
  <c r="AG79" i="10" s="1"/>
  <c r="P79" i="10"/>
  <c r="O79" i="10" s="1"/>
  <c r="N75" i="10"/>
  <c r="AC75" i="10"/>
  <c r="AA73" i="10"/>
  <c r="AG73" i="10" s="1"/>
  <c r="S75" i="10"/>
  <c r="Z75" i="10"/>
  <c r="AF75" i="10" s="1"/>
  <c r="V71" i="10"/>
  <c r="Z71" i="10"/>
  <c r="AF71" i="10" s="1"/>
  <c r="P71" i="10"/>
  <c r="N71" i="10"/>
  <c r="M71" i="10" s="1"/>
  <c r="P67" i="10"/>
  <c r="AC67" i="10"/>
  <c r="AA65" i="10"/>
  <c r="AG65" i="10" s="1"/>
  <c r="Z67" i="10"/>
  <c r="AF67" i="10" s="1"/>
  <c r="V67" i="10"/>
  <c r="N63" i="10"/>
  <c r="X63" i="10"/>
  <c r="V59" i="10"/>
  <c r="N59" i="10"/>
  <c r="M59" i="10" s="1"/>
  <c r="AC59" i="10"/>
  <c r="S59" i="10"/>
  <c r="U59" i="10"/>
  <c r="AA59" i="10"/>
  <c r="AG59" i="10" s="1"/>
  <c r="Q59" i="10"/>
  <c r="Y59" i="10"/>
  <c r="R55" i="10"/>
  <c r="Z55" i="10"/>
  <c r="AF55" i="10" s="1"/>
  <c r="V55" i="10"/>
  <c r="V51" i="10"/>
  <c r="R51" i="10"/>
  <c r="AC51" i="10"/>
  <c r="AA48" i="10"/>
  <c r="AG48" i="10" s="1"/>
  <c r="Z47" i="10"/>
  <c r="AF47" i="10" s="1"/>
  <c r="X47" i="10"/>
  <c r="AC47" i="10"/>
  <c r="AA45" i="10"/>
  <c r="AG45" i="10" s="1"/>
  <c r="V47" i="10"/>
  <c r="R43" i="10"/>
  <c r="P43" i="10"/>
  <c r="N39" i="10"/>
  <c r="Z39" i="10"/>
  <c r="AF39" i="10" s="1"/>
  <c r="P39" i="10"/>
  <c r="AC39" i="10"/>
  <c r="AA35" i="10"/>
  <c r="AG35" i="10" s="1"/>
  <c r="AC31" i="10"/>
  <c r="AA29" i="10"/>
  <c r="AG29" i="10" s="1"/>
  <c r="V31" i="10"/>
  <c r="U31" i="10" s="1"/>
  <c r="Z31" i="10"/>
  <c r="AF31" i="10" s="1"/>
  <c r="V19" i="10"/>
  <c r="Z27" i="10"/>
  <c r="AF27" i="10" s="1"/>
  <c r="S27" i="10"/>
  <c r="N27" i="10"/>
  <c r="M27" i="10" s="1"/>
  <c r="AA27" i="10"/>
  <c r="AG27" i="10" s="1"/>
  <c r="Y27" i="10"/>
  <c r="O27" i="10"/>
  <c r="AC27" i="10"/>
  <c r="V23" i="10"/>
  <c r="N23" i="10"/>
  <c r="AC23" i="10"/>
  <c r="AA20" i="10"/>
  <c r="AG20" i="10" s="1"/>
  <c r="AC19" i="10"/>
  <c r="AA17" i="10"/>
  <c r="Z19" i="10"/>
  <c r="AF19" i="10" s="1"/>
  <c r="O19" i="10"/>
  <c r="U19" i="10"/>
  <c r="S19" i="10"/>
  <c r="Y19" i="10"/>
  <c r="M19" i="10"/>
  <c r="X19" i="10"/>
  <c r="W19" i="10" s="1"/>
  <c r="AC15" i="10"/>
  <c r="AA14" i="10"/>
  <c r="AG14" i="10" s="1"/>
  <c r="Q15" i="10"/>
  <c r="O15" i="10"/>
  <c r="T15" i="10"/>
  <c r="X15" i="10"/>
  <c r="W15" i="10" s="1"/>
  <c r="Z15" i="10"/>
  <c r="AF15" i="10" s="1"/>
  <c r="M15" i="10"/>
  <c r="S15" i="10"/>
  <c r="Y15" i="10"/>
  <c r="R11" i="10"/>
  <c r="P7" i="10"/>
  <c r="O7" i="10" s="1"/>
  <c r="AC7" i="10"/>
  <c r="AA4" i="10"/>
  <c r="N123" i="9"/>
  <c r="AC123" i="9"/>
  <c r="AA120" i="9"/>
  <c r="M123" i="9"/>
  <c r="Y123" i="9"/>
  <c r="X119" i="9"/>
  <c r="V119" i="9"/>
  <c r="U119" i="9" s="1"/>
  <c r="AG119" i="9"/>
  <c r="AC119" i="9"/>
  <c r="P115" i="9"/>
  <c r="Z111" i="9"/>
  <c r="AF111" i="9" s="1"/>
  <c r="N111" i="9"/>
  <c r="R111" i="9"/>
  <c r="Q111" i="9" s="1"/>
  <c r="T107" i="9"/>
  <c r="Z107" i="9"/>
  <c r="AF107" i="9" s="1"/>
  <c r="AC107" i="9"/>
  <c r="AA105" i="9"/>
  <c r="AG105" i="9" s="1"/>
  <c r="X107" i="9"/>
  <c r="P107" i="9"/>
  <c r="X103" i="9"/>
  <c r="AC103" i="9"/>
  <c r="V103" i="9"/>
  <c r="P99" i="9"/>
  <c r="R99" i="9"/>
  <c r="N99" i="9"/>
  <c r="X91" i="9"/>
  <c r="R91" i="9"/>
  <c r="V91" i="9"/>
  <c r="Q91" i="9"/>
  <c r="W91" i="9"/>
  <c r="O91" i="9"/>
  <c r="U91" i="9"/>
  <c r="Y91" i="9"/>
  <c r="AC91" i="9"/>
  <c r="S91" i="9"/>
  <c r="AA91" i="9"/>
  <c r="AG91" i="9" s="1"/>
  <c r="M91" i="9"/>
  <c r="P87" i="9"/>
  <c r="O87" i="9" s="1"/>
  <c r="AA87" i="9"/>
  <c r="AG87" i="9" s="1"/>
  <c r="Y87" i="9"/>
  <c r="N83" i="9"/>
  <c r="Z83" i="9"/>
  <c r="AF83" i="9" s="1"/>
  <c r="AC83" i="9"/>
  <c r="AA80" i="9"/>
  <c r="AG80" i="9" s="1"/>
  <c r="AC79" i="9"/>
  <c r="AA76" i="9"/>
  <c r="AG76" i="9" s="1"/>
  <c r="T75" i="9"/>
  <c r="S75" i="9" s="1"/>
  <c r="U75" i="9"/>
  <c r="AC75" i="9"/>
  <c r="AA72" i="9"/>
  <c r="Z71" i="9"/>
  <c r="AF71" i="9" s="1"/>
  <c r="N71" i="9"/>
  <c r="X67" i="9"/>
  <c r="V67" i="9"/>
  <c r="U67" i="9" s="1"/>
  <c r="N67" i="9"/>
  <c r="M67" i="9" s="1"/>
  <c r="AC67" i="9"/>
  <c r="AA65" i="9"/>
  <c r="AG65" i="9" s="1"/>
  <c r="Y67" i="9"/>
  <c r="P67" i="9"/>
  <c r="O67" i="9" s="1"/>
  <c r="AA63" i="9"/>
  <c r="AG63" i="9" s="1"/>
  <c r="Z63" i="9"/>
  <c r="AF63" i="9" s="1"/>
  <c r="AC63" i="9"/>
  <c r="Y63" i="9"/>
  <c r="Z59" i="9"/>
  <c r="AF59" i="9" s="1"/>
  <c r="P59" i="9"/>
  <c r="T55" i="9"/>
  <c r="AC55" i="9"/>
  <c r="AA52" i="9"/>
  <c r="AG52" i="9" s="1"/>
  <c r="P51" i="9"/>
  <c r="AC51" i="9"/>
  <c r="AA49" i="9"/>
  <c r="AG49" i="9" s="1"/>
  <c r="R51" i="9"/>
  <c r="Q51" i="9" s="1"/>
  <c r="Z51" i="9"/>
  <c r="AF51" i="9" s="1"/>
  <c r="V47" i="9"/>
  <c r="AC47" i="9"/>
  <c r="AA44" i="9"/>
  <c r="N47" i="9"/>
  <c r="M47" i="9" s="1"/>
  <c r="T43" i="9"/>
  <c r="P43" i="9"/>
  <c r="N43" i="9"/>
  <c r="R39" i="9"/>
  <c r="V39" i="9"/>
  <c r="AC39" i="9"/>
  <c r="AA36" i="9"/>
  <c r="N35" i="9"/>
  <c r="M35" i="9" s="1"/>
  <c r="AA35" i="9"/>
  <c r="Y35" i="9"/>
  <c r="S35" i="9"/>
  <c r="X35" i="9"/>
  <c r="W35" i="9" s="1"/>
  <c r="P35" i="9"/>
  <c r="O35" i="9" s="1"/>
  <c r="AA31" i="9"/>
  <c r="AC31" i="9"/>
  <c r="Y31" i="9"/>
  <c r="P27" i="9"/>
  <c r="T27" i="9"/>
  <c r="AC27" i="9"/>
  <c r="AA24" i="9"/>
  <c r="AC23" i="9"/>
  <c r="AA20" i="9"/>
  <c r="T19" i="9"/>
  <c r="Z19" i="9"/>
  <c r="AF19" i="9" s="1"/>
  <c r="N19" i="9"/>
  <c r="X19" i="9"/>
  <c r="W19" i="9" s="1"/>
  <c r="V19" i="9"/>
  <c r="N15" i="9"/>
  <c r="AC15" i="9"/>
  <c r="AC11" i="9"/>
  <c r="AA9" i="9"/>
  <c r="Z7" i="9"/>
  <c r="AF7" i="9" s="1"/>
  <c r="N7" i="9"/>
  <c r="M7" i="9" s="1"/>
  <c r="Y7" i="9"/>
  <c r="AC7" i="9"/>
  <c r="AA4" i="9"/>
  <c r="AC127" i="8"/>
  <c r="AA126" i="8"/>
  <c r="R127" i="8"/>
  <c r="Q127" i="8" s="1"/>
  <c r="P127" i="8"/>
  <c r="O127" i="8" s="1"/>
  <c r="V127" i="8"/>
  <c r="U127" i="8" s="1"/>
  <c r="T119" i="8"/>
  <c r="S119" i="8" s="1"/>
  <c r="X119" i="8"/>
  <c r="W119" i="8" s="1"/>
  <c r="O119" i="8"/>
  <c r="Y119" i="8"/>
  <c r="R119" i="8"/>
  <c r="Q119" i="8" s="1"/>
  <c r="AC119" i="8"/>
  <c r="AA116" i="8"/>
  <c r="AG116" i="8" s="1"/>
  <c r="AA119" i="8"/>
  <c r="AG119" i="8" s="1"/>
  <c r="AC115" i="8"/>
  <c r="AA114" i="8"/>
  <c r="AG114" i="8" s="1"/>
  <c r="Z115" i="8"/>
  <c r="AF115" i="8" s="1"/>
  <c r="X115" i="8"/>
  <c r="W115" i="8" s="1"/>
  <c r="R115" i="8"/>
  <c r="Q115" i="8" s="1"/>
  <c r="P115" i="8"/>
  <c r="N115" i="8"/>
  <c r="M115" i="8" s="1"/>
  <c r="N111" i="8"/>
  <c r="M111" i="8" s="1"/>
  <c r="AC111" i="8"/>
  <c r="AA108" i="8"/>
  <c r="AG108" i="8" s="1"/>
  <c r="N103" i="8"/>
  <c r="X103" i="8"/>
  <c r="Z103" i="8"/>
  <c r="AF103" i="8" s="1"/>
  <c r="AC103" i="8"/>
  <c r="AA101" i="8"/>
  <c r="AG101" i="8" s="1"/>
  <c r="P103" i="8"/>
  <c r="R99" i="8"/>
  <c r="X99" i="8"/>
  <c r="W99" i="8" s="1"/>
  <c r="AC95" i="8"/>
  <c r="AA92" i="8"/>
  <c r="AG92" i="8" s="1"/>
  <c r="V91" i="8"/>
  <c r="N91" i="8"/>
  <c r="T91" i="8"/>
  <c r="S91" i="8" s="1"/>
  <c r="AC91" i="8"/>
  <c r="AA88" i="8"/>
  <c r="AG88" i="8" s="1"/>
  <c r="R87" i="8"/>
  <c r="N87" i="8"/>
  <c r="AC87" i="8"/>
  <c r="Z87" i="8"/>
  <c r="AF87" i="8" s="1"/>
  <c r="Z83" i="8"/>
  <c r="AF83" i="8" s="1"/>
  <c r="AC83" i="8"/>
  <c r="AC79" i="8"/>
  <c r="AA77" i="8"/>
  <c r="AG77" i="8" s="1"/>
  <c r="Z75" i="8"/>
  <c r="AF75" i="8" s="1"/>
  <c r="AC75" i="8"/>
  <c r="AA74" i="8"/>
  <c r="AG74" i="8" s="1"/>
  <c r="R75" i="8"/>
  <c r="P75" i="8"/>
  <c r="T71" i="8"/>
  <c r="AC71" i="8"/>
  <c r="AA68" i="8"/>
  <c r="AG68" i="8" s="1"/>
  <c r="P67" i="8"/>
  <c r="O67" i="8" s="1"/>
  <c r="S67" i="8"/>
  <c r="AC67" i="8"/>
  <c r="AA64" i="8"/>
  <c r="Y67" i="8"/>
  <c r="N63" i="8"/>
  <c r="AC63" i="8"/>
  <c r="AA61" i="8"/>
  <c r="AG61" i="8" s="1"/>
  <c r="Z55" i="8"/>
  <c r="AF55" i="8" s="1"/>
  <c r="X55" i="8"/>
  <c r="T55" i="8"/>
  <c r="AI128" i="8"/>
  <c r="R55" i="8"/>
  <c r="V47" i="8"/>
  <c r="U47" i="8" s="1"/>
  <c r="Y47" i="8"/>
  <c r="AC47" i="8"/>
  <c r="S47" i="8"/>
  <c r="AA47" i="8"/>
  <c r="AG47" i="8" s="1"/>
  <c r="O47" i="8"/>
  <c r="Q47" i="8"/>
  <c r="R51" i="11"/>
  <c r="Q51" i="11" s="1"/>
  <c r="AC111" i="10"/>
  <c r="Z35" i="10"/>
  <c r="N127" i="11"/>
  <c r="R115" i="11"/>
  <c r="X115" i="11"/>
  <c r="W115" i="11" s="1"/>
  <c r="V79" i="11"/>
  <c r="X103" i="11"/>
  <c r="W103" i="11" s="1"/>
  <c r="P7" i="11"/>
  <c r="O7" i="11" s="1"/>
  <c r="Z51" i="11"/>
  <c r="V127" i="10"/>
  <c r="U127" i="10" s="1"/>
  <c r="R71" i="10"/>
  <c r="Q71" i="10" s="1"/>
  <c r="Z87" i="10"/>
  <c r="AI128" i="10"/>
  <c r="AC95" i="10"/>
  <c r="Z43" i="10"/>
  <c r="AF43" i="10" s="1"/>
  <c r="X23" i="10"/>
  <c r="T123" i="9"/>
  <c r="S123" i="9" s="1"/>
  <c r="V87" i="9"/>
  <c r="U87" i="9" s="1"/>
  <c r="P55" i="9"/>
  <c r="O55" i="9" s="1"/>
  <c r="AC87" i="9"/>
  <c r="V63" i="9"/>
  <c r="U63" i="9" s="1"/>
  <c r="Z39" i="9"/>
  <c r="AF39" i="9" s="1"/>
  <c r="AC35" i="9"/>
  <c r="V71" i="9"/>
  <c r="N31" i="9"/>
  <c r="M31" i="9" s="1"/>
  <c r="Z11" i="9"/>
  <c r="AF11" i="9" s="1"/>
  <c r="X51" i="9"/>
  <c r="W51" i="9" s="1"/>
  <c r="P11" i="9"/>
  <c r="AC19" i="9"/>
  <c r="R83" i="8"/>
  <c r="Q83" i="8" s="1"/>
  <c r="N123" i="8"/>
  <c r="T99" i="8"/>
  <c r="V63" i="8"/>
  <c r="U63" i="8" s="1"/>
  <c r="T103" i="8"/>
  <c r="T115" i="8"/>
  <c r="S115" i="8" s="1"/>
  <c r="Z31" i="8"/>
  <c r="AF31" i="8" s="1"/>
  <c r="Z107" i="7"/>
  <c r="AF107" i="7" s="1"/>
  <c r="R27" i="7"/>
  <c r="N87" i="6"/>
  <c r="Z123" i="5"/>
  <c r="AF123" i="5" s="1"/>
  <c r="Z127" i="14"/>
  <c r="N71" i="14"/>
  <c r="N127" i="13"/>
  <c r="AC79" i="13"/>
  <c r="X79" i="1"/>
  <c r="W79" i="1" s="1"/>
  <c r="T7" i="1"/>
  <c r="N123" i="1"/>
  <c r="Z47" i="14"/>
  <c r="AF47" i="14" s="1"/>
  <c r="T115" i="14"/>
  <c r="Z107" i="5"/>
  <c r="AF107" i="5" s="1"/>
  <c r="R71" i="5"/>
  <c r="X75" i="6"/>
  <c r="T123" i="6"/>
  <c r="T23" i="8"/>
  <c r="V99" i="9"/>
  <c r="T7" i="9"/>
  <c r="S7" i="9" s="1"/>
  <c r="P47" i="11"/>
  <c r="O47" i="11" s="1"/>
  <c r="N51" i="10"/>
  <c r="M51" i="10" s="1"/>
  <c r="AE128" i="9"/>
  <c r="AD128" i="9" s="1"/>
  <c r="N71" i="8"/>
  <c r="M71" i="8" s="1"/>
  <c r="Z63" i="8"/>
  <c r="AF63" i="8" s="1"/>
  <c r="N43" i="7"/>
  <c r="M43" i="7" s="1"/>
  <c r="R47" i="14"/>
  <c r="Z91" i="14"/>
  <c r="AF91" i="14" s="1"/>
  <c r="T47" i="7"/>
  <c r="Z7" i="8"/>
  <c r="AF7" i="8" s="1"/>
  <c r="T43" i="8"/>
  <c r="S43" i="8" s="1"/>
  <c r="Q67" i="9"/>
  <c r="W67" i="9"/>
  <c r="AA75" i="10"/>
  <c r="AG75" i="10" s="1"/>
  <c r="Q75" i="10"/>
  <c r="O75" i="10"/>
  <c r="W75" i="10"/>
  <c r="M75" i="10"/>
  <c r="U75" i="10"/>
  <c r="Y7" i="10"/>
  <c r="N111" i="11"/>
  <c r="R39" i="11"/>
  <c r="Q39" i="11" s="1"/>
  <c r="AE128" i="10"/>
  <c r="AD128" i="10" s="1"/>
  <c r="V103" i="11"/>
  <c r="U103" i="11" s="1"/>
  <c r="R123" i="11"/>
  <c r="Q123" i="11" s="1"/>
  <c r="P71" i="11"/>
  <c r="O71" i="11" s="1"/>
  <c r="P83" i="11"/>
  <c r="R59" i="11"/>
  <c r="Q59" i="11" s="1"/>
  <c r="X11" i="11"/>
  <c r="W11" i="11" s="1"/>
  <c r="T11" i="11"/>
  <c r="R19" i="11"/>
  <c r="V87" i="11"/>
  <c r="U87" i="11" s="1"/>
  <c r="N63" i="11"/>
  <c r="M63" i="11" s="1"/>
  <c r="X47" i="11"/>
  <c r="W47" i="11" s="1"/>
  <c r="T115" i="10"/>
  <c r="S115" i="10" s="1"/>
  <c r="R79" i="10"/>
  <c r="Q79" i="10" s="1"/>
  <c r="V87" i="10"/>
  <c r="U87" i="10" s="1"/>
  <c r="V27" i="10"/>
  <c r="U27" i="10" s="1"/>
  <c r="N95" i="10"/>
  <c r="P63" i="10"/>
  <c r="O63" i="10" s="1"/>
  <c r="R63" i="10"/>
  <c r="AC55" i="10"/>
  <c r="Z23" i="10"/>
  <c r="AF23" i="10" s="1"/>
  <c r="AI128" i="9"/>
  <c r="T95" i="9"/>
  <c r="AC115" i="9"/>
  <c r="R107" i="9"/>
  <c r="Q107" i="9" s="1"/>
  <c r="T83" i="9"/>
  <c r="S83" i="9" s="1"/>
  <c r="N63" i="9"/>
  <c r="M63" i="9" s="1"/>
  <c r="R23" i="9"/>
  <c r="V7" i="9"/>
  <c r="U7" i="9" s="1"/>
  <c r="V23" i="9"/>
  <c r="X63" i="8"/>
  <c r="P51" i="8"/>
  <c r="O51" i="8" s="1"/>
  <c r="T51" i="8"/>
  <c r="S51" i="8" s="1"/>
  <c r="P63" i="7"/>
  <c r="P111" i="7"/>
  <c r="V63" i="7"/>
  <c r="T67" i="6"/>
  <c r="S67" i="6" s="1"/>
  <c r="T87" i="6"/>
  <c r="V71" i="5"/>
  <c r="P75" i="5"/>
  <c r="X99" i="3"/>
  <c r="AC127" i="13"/>
  <c r="V67" i="1"/>
  <c r="R51" i="13"/>
  <c r="M55" i="13"/>
  <c r="R47" i="3"/>
  <c r="V95" i="3"/>
  <c r="AC55" i="14"/>
  <c r="AC99" i="9"/>
  <c r="V83" i="9"/>
  <c r="U83" i="9" s="1"/>
  <c r="Y123" i="11"/>
  <c r="AI128" i="11"/>
  <c r="T79" i="9"/>
  <c r="S79" i="9" s="1"/>
  <c r="AK128" i="9"/>
  <c r="AJ128" i="9" s="1"/>
  <c r="X31" i="9"/>
  <c r="W31" i="9" s="1"/>
  <c r="R59" i="9"/>
  <c r="Q59" i="9" s="1"/>
  <c r="X59" i="9"/>
  <c r="N59" i="8"/>
  <c r="M59" i="8" s="1"/>
  <c r="AC59" i="8"/>
  <c r="P127" i="14"/>
  <c r="P87" i="3"/>
  <c r="V91" i="13"/>
  <c r="W119" i="9"/>
  <c r="S119" i="9"/>
  <c r="O119" i="9"/>
  <c r="M119" i="9"/>
  <c r="Y119" i="9"/>
  <c r="AC43" i="9"/>
  <c r="N43" i="8"/>
  <c r="M43" i="8" s="1"/>
  <c r="AA43" i="8"/>
  <c r="Z43" i="8"/>
  <c r="AF43" i="8" s="1"/>
  <c r="AC43" i="8"/>
  <c r="R39" i="8"/>
  <c r="T39" i="8"/>
  <c r="X39" i="8"/>
  <c r="Z35" i="8"/>
  <c r="AF35" i="8" s="1"/>
  <c r="N35" i="8"/>
  <c r="M35" i="8" s="1"/>
  <c r="AC35" i="8"/>
  <c r="AA32" i="8"/>
  <c r="AG32" i="8" s="1"/>
  <c r="X31" i="8"/>
  <c r="R31" i="8"/>
  <c r="P31" i="8"/>
  <c r="T31" i="8"/>
  <c r="AC31" i="8"/>
  <c r="AA29" i="8"/>
  <c r="AG29" i="8" s="1"/>
  <c r="V31" i="8"/>
  <c r="U31" i="8" s="1"/>
  <c r="N31" i="8"/>
  <c r="M31" i="8" s="1"/>
  <c r="Z27" i="8"/>
  <c r="AF27" i="8" s="1"/>
  <c r="AC27" i="8"/>
  <c r="N27" i="8"/>
  <c r="M27" i="8" s="1"/>
  <c r="Z23" i="8"/>
  <c r="AF23" i="8" s="1"/>
  <c r="V23" i="8"/>
  <c r="U23" i="8" s="1"/>
  <c r="Z19" i="8"/>
  <c r="AF19" i="8" s="1"/>
  <c r="AC19" i="8"/>
  <c r="AA16" i="8"/>
  <c r="AG16" i="8" s="1"/>
  <c r="Z15" i="8"/>
  <c r="AF15" i="8" s="1"/>
  <c r="AK128" i="8"/>
  <c r="AJ128" i="8" s="1"/>
  <c r="AC15" i="8"/>
  <c r="AA12" i="8"/>
  <c r="AG12" i="8" s="1"/>
  <c r="X11" i="8"/>
  <c r="AE128" i="8"/>
  <c r="AD128" i="8" s="1"/>
  <c r="P103" i="6"/>
  <c r="N95" i="6"/>
  <c r="M95" i="6" s="1"/>
  <c r="N91" i="6"/>
  <c r="N83" i="6"/>
  <c r="M83" i="6" s="1"/>
  <c r="N75" i="6"/>
  <c r="X43" i="6"/>
  <c r="W43" i="6" s="1"/>
  <c r="R15" i="6"/>
  <c r="T39" i="6"/>
  <c r="P107" i="6"/>
  <c r="Z31" i="6"/>
  <c r="AF31" i="6" s="1"/>
  <c r="X91" i="6"/>
  <c r="W91" i="6" s="1"/>
  <c r="P47" i="6"/>
  <c r="P51" i="6"/>
  <c r="O51" i="6" s="1"/>
  <c r="N63" i="6"/>
  <c r="M63" i="6" s="1"/>
  <c r="R35" i="6"/>
  <c r="Q35" i="6" s="1"/>
  <c r="V27" i="6"/>
  <c r="T79" i="6"/>
  <c r="N15" i="6"/>
  <c r="S35" i="6"/>
  <c r="T59" i="6"/>
  <c r="P123" i="6"/>
  <c r="O123" i="6" s="1"/>
  <c r="N43" i="6"/>
  <c r="M43" i="6" s="1"/>
  <c r="R39" i="6"/>
  <c r="Q39" i="6" s="1"/>
  <c r="V31" i="6"/>
  <c r="X23" i="6"/>
  <c r="R7" i="6"/>
  <c r="Q123" i="6"/>
  <c r="AC11" i="8"/>
  <c r="AA9" i="8"/>
  <c r="AG9" i="8" s="1"/>
  <c r="P11" i="8"/>
  <c r="O11" i="8" s="1"/>
  <c r="T11" i="8"/>
  <c r="S11" i="8" s="1"/>
  <c r="V11" i="8"/>
  <c r="N11" i="8"/>
  <c r="Z11" i="8"/>
  <c r="AF11" i="8" s="1"/>
  <c r="T7" i="8"/>
  <c r="N7" i="8"/>
  <c r="X7" i="8"/>
  <c r="V7" i="8"/>
  <c r="AC7" i="8"/>
  <c r="AA4" i="8"/>
  <c r="AG4" i="8" s="1"/>
  <c r="AC127" i="7"/>
  <c r="AA126" i="7"/>
  <c r="AG126" i="7" s="1"/>
  <c r="V127" i="7"/>
  <c r="U127" i="7" s="1"/>
  <c r="X127" i="7"/>
  <c r="W127" i="7" s="1"/>
  <c r="R127" i="7"/>
  <c r="Q127" i="7" s="1"/>
  <c r="T127" i="7"/>
  <c r="S127" i="7" s="1"/>
  <c r="M127" i="7"/>
  <c r="Y127" i="7"/>
  <c r="O127" i="7"/>
  <c r="V123" i="7"/>
  <c r="U123" i="7" s="1"/>
  <c r="P123" i="7"/>
  <c r="T123" i="7"/>
  <c r="S123" i="7" s="1"/>
  <c r="R123" i="7"/>
  <c r="Q123" i="7" s="1"/>
  <c r="AC123" i="7"/>
  <c r="AA120" i="7"/>
  <c r="AG120" i="7" s="1"/>
  <c r="Q119" i="7"/>
  <c r="X119" i="7"/>
  <c r="W119" i="7" s="1"/>
  <c r="N119" i="7"/>
  <c r="M119" i="7" s="1"/>
  <c r="Z119" i="7"/>
  <c r="AF119" i="7" s="1"/>
  <c r="AC119" i="7"/>
  <c r="AA116" i="7"/>
  <c r="T115" i="7"/>
  <c r="P115" i="7"/>
  <c r="N115" i="7"/>
  <c r="M115" i="7" s="1"/>
  <c r="R115" i="7"/>
  <c r="Z115" i="7"/>
  <c r="AF115" i="7" s="1"/>
  <c r="X115" i="7"/>
  <c r="AC115" i="7"/>
  <c r="AA112" i="7"/>
  <c r="AG112" i="7" s="1"/>
  <c r="V115" i="7"/>
  <c r="U115" i="7" s="1"/>
  <c r="X111" i="7"/>
  <c r="R111" i="7"/>
  <c r="Q111" i="7" s="1"/>
  <c r="V111" i="7"/>
  <c r="AC111" i="7"/>
  <c r="AA108" i="7"/>
  <c r="AG108" i="7" s="1"/>
  <c r="AA107" i="7"/>
  <c r="Y107" i="7"/>
  <c r="T103" i="7"/>
  <c r="S103" i="7" s="1"/>
  <c r="Z103" i="7"/>
  <c r="AF103" i="7" s="1"/>
  <c r="T107" i="7"/>
  <c r="S107" i="7" s="1"/>
  <c r="N103" i="7"/>
  <c r="M103" i="7" s="1"/>
  <c r="AC103" i="7"/>
  <c r="P103" i="7"/>
  <c r="O103" i="7" s="1"/>
  <c r="V103" i="7"/>
  <c r="U103" i="7" s="1"/>
  <c r="T99" i="7"/>
  <c r="P99" i="7"/>
  <c r="V99" i="7"/>
  <c r="U99" i="7" s="1"/>
  <c r="X99" i="7"/>
  <c r="W99" i="7" s="1"/>
  <c r="Z99" i="7"/>
  <c r="AF99" i="7" s="1"/>
  <c r="Z95" i="7"/>
  <c r="AF95" i="7" s="1"/>
  <c r="V95" i="7"/>
  <c r="T95" i="7"/>
  <c r="S95" i="7" s="1"/>
  <c r="N95" i="7"/>
  <c r="M95" i="7" s="1"/>
  <c r="X95" i="7"/>
  <c r="W95" i="7" s="1"/>
  <c r="AC95" i="7"/>
  <c r="AA92" i="7"/>
  <c r="AG92" i="7" s="1"/>
  <c r="T91" i="7"/>
  <c r="S91" i="7" s="1"/>
  <c r="V91" i="7"/>
  <c r="U91" i="7" s="1"/>
  <c r="R87" i="7"/>
  <c r="AC87" i="7"/>
  <c r="AA85" i="7"/>
  <c r="AG85" i="7" s="1"/>
  <c r="V87" i="7"/>
  <c r="U87" i="7" s="1"/>
  <c r="X87" i="7"/>
  <c r="W87" i="7" s="1"/>
  <c r="N87" i="7"/>
  <c r="Z83" i="7"/>
  <c r="AF83" i="7" s="1"/>
  <c r="R83" i="7"/>
  <c r="Q83" i="7" s="1"/>
  <c r="N83" i="7"/>
  <c r="AC83" i="7"/>
  <c r="R79" i="7"/>
  <c r="Z79" i="7"/>
  <c r="AF79" i="7" s="1"/>
  <c r="N79" i="7"/>
  <c r="M79" i="7" s="1"/>
  <c r="AC79" i="7"/>
  <c r="X75" i="7"/>
  <c r="V75" i="7"/>
  <c r="U75" i="7" s="1"/>
  <c r="P75" i="7"/>
  <c r="O75" i="7" s="1"/>
  <c r="Z75" i="7"/>
  <c r="AF75" i="7" s="1"/>
  <c r="AC75" i="7"/>
  <c r="Z71" i="7"/>
  <c r="AF71" i="7" s="1"/>
  <c r="V71" i="7"/>
  <c r="R71" i="7"/>
  <c r="Q71" i="7" s="1"/>
  <c r="AC71" i="7"/>
  <c r="AA68" i="7"/>
  <c r="AG68" i="7" s="1"/>
  <c r="S67" i="7"/>
  <c r="Q67" i="7"/>
  <c r="N67" i="7"/>
  <c r="M67" i="7" s="1"/>
  <c r="P67" i="7"/>
  <c r="O67" i="7" s="1"/>
  <c r="AC67" i="7"/>
  <c r="AA64" i="7"/>
  <c r="Z67" i="7"/>
  <c r="Z63" i="7"/>
  <c r="AF63" i="7" s="1"/>
  <c r="X63" i="7"/>
  <c r="N63" i="7"/>
  <c r="M63" i="7" s="1"/>
  <c r="AC63" i="7"/>
  <c r="Z59" i="7"/>
  <c r="AF59" i="7" s="1"/>
  <c r="P59" i="7"/>
  <c r="V59" i="7"/>
  <c r="U59" i="7" s="1"/>
  <c r="X59" i="7"/>
  <c r="Z55" i="7"/>
  <c r="AF55" i="7" s="1"/>
  <c r="V55" i="7"/>
  <c r="U55" i="7" s="1"/>
  <c r="AC55" i="7"/>
  <c r="AA53" i="7"/>
  <c r="AG53" i="7" s="1"/>
  <c r="P55" i="7"/>
  <c r="O55" i="7" s="1"/>
  <c r="N55" i="7"/>
  <c r="M55" i="7" s="1"/>
  <c r="V51" i="7"/>
  <c r="U51" i="7" s="1"/>
  <c r="Z51" i="7"/>
  <c r="AF51" i="7" s="1"/>
  <c r="N51" i="7"/>
  <c r="M51" i="7" s="1"/>
  <c r="AC47" i="7"/>
  <c r="AA45" i="7"/>
  <c r="AG45" i="7" s="1"/>
  <c r="R47" i="7"/>
  <c r="Q47" i="7" s="1"/>
  <c r="S47" i="7"/>
  <c r="P47" i="7"/>
  <c r="O47" i="7" s="1"/>
  <c r="M47" i="7"/>
  <c r="Z47" i="7"/>
  <c r="AF47" i="7" s="1"/>
  <c r="T43" i="7"/>
  <c r="Q43" i="7"/>
  <c r="S43" i="7"/>
  <c r="X43" i="7"/>
  <c r="W43" i="7" s="1"/>
  <c r="V47" i="7"/>
  <c r="U47" i="7" s="1"/>
  <c r="AA43" i="7"/>
  <c r="AG43" i="7" s="1"/>
  <c r="P43" i="7"/>
  <c r="O43" i="7" s="1"/>
  <c r="Z43" i="7"/>
  <c r="AF43" i="7" s="1"/>
  <c r="AC43" i="7"/>
  <c r="Z39" i="7"/>
  <c r="AF39" i="7" s="1"/>
  <c r="P39" i="7"/>
  <c r="O39" i="7" s="1"/>
  <c r="T39" i="7"/>
  <c r="S39" i="7" s="1"/>
  <c r="N39" i="7"/>
  <c r="M39" i="7" s="1"/>
  <c r="AC39" i="7"/>
  <c r="AA36" i="7"/>
  <c r="AG36" i="7" s="1"/>
  <c r="AC35" i="7"/>
  <c r="AA32" i="7"/>
  <c r="AG32" i="7" s="1"/>
  <c r="Z31" i="7"/>
  <c r="AF31" i="7" s="1"/>
  <c r="R31" i="7"/>
  <c r="Q31" i="7" s="1"/>
  <c r="X31" i="7"/>
  <c r="W31" i="7" s="1"/>
  <c r="AC31" i="7"/>
  <c r="AA29" i="7"/>
  <c r="AG29" i="7" s="1"/>
  <c r="V31" i="7"/>
  <c r="U31" i="7" s="1"/>
  <c r="N31" i="7"/>
  <c r="M31" i="7" s="1"/>
  <c r="V27" i="7"/>
  <c r="X27" i="7"/>
  <c r="W27" i="7" s="1"/>
  <c r="N27" i="7"/>
  <c r="M27" i="7" s="1"/>
  <c r="AC27" i="7"/>
  <c r="AA24" i="7"/>
  <c r="AG24" i="7" s="1"/>
  <c r="AC23" i="7"/>
  <c r="AA22" i="7"/>
  <c r="AG22" i="7" s="1"/>
  <c r="V23" i="7"/>
  <c r="U23" i="7" s="1"/>
  <c r="Z23" i="7"/>
  <c r="AF23" i="7" s="1"/>
  <c r="N23" i="7"/>
  <c r="M23" i="7" s="1"/>
  <c r="X23" i="7"/>
  <c r="W23" i="7" s="1"/>
  <c r="X19" i="7"/>
  <c r="AC19" i="7"/>
  <c r="AA16" i="7"/>
  <c r="AG16" i="7" s="1"/>
  <c r="V15" i="7"/>
  <c r="AE128" i="7"/>
  <c r="AD128" i="7" s="1"/>
  <c r="P11" i="7"/>
  <c r="X11" i="7"/>
  <c r="V11" i="7"/>
  <c r="U11" i="7" s="1"/>
  <c r="AC11" i="7"/>
  <c r="AA9" i="7"/>
  <c r="AG9" i="7" s="1"/>
  <c r="N11" i="7"/>
  <c r="M11" i="7" s="1"/>
  <c r="R11" i="7"/>
  <c r="Q11" i="7" s="1"/>
  <c r="AC7" i="7"/>
  <c r="AA6" i="7"/>
  <c r="AG6" i="7" s="1"/>
  <c r="N7" i="7"/>
  <c r="P7" i="7"/>
  <c r="O7" i="7" s="1"/>
  <c r="V7" i="7"/>
  <c r="U7" i="7" s="1"/>
  <c r="AK128" i="7"/>
  <c r="AJ128" i="7" s="1"/>
  <c r="X7" i="7"/>
  <c r="W7" i="7" s="1"/>
  <c r="M7" i="7"/>
  <c r="Y7" i="7"/>
  <c r="S7" i="7"/>
  <c r="Q7" i="7"/>
  <c r="M123" i="6"/>
  <c r="S123" i="6"/>
  <c r="X123" i="6"/>
  <c r="W123" i="6" s="1"/>
  <c r="AC123" i="6"/>
  <c r="AA121" i="6"/>
  <c r="AG121" i="6" s="1"/>
  <c r="Z123" i="6"/>
  <c r="AF123" i="6" s="1"/>
  <c r="V123" i="6"/>
  <c r="U123" i="6" s="1"/>
  <c r="V119" i="6"/>
  <c r="U119" i="6" s="1"/>
  <c r="M119" i="6"/>
  <c r="P119" i="6"/>
  <c r="O119" i="6" s="1"/>
  <c r="Q119" i="6"/>
  <c r="AA119" i="6"/>
  <c r="AC119" i="6"/>
  <c r="S119" i="6"/>
  <c r="X119" i="6"/>
  <c r="W119" i="6" s="1"/>
  <c r="AG119" i="6"/>
  <c r="Y119" i="6"/>
  <c r="P115" i="6"/>
  <c r="O115" i="6" s="1"/>
  <c r="N115" i="6"/>
  <c r="M115" i="6" s="1"/>
  <c r="Z115" i="6"/>
  <c r="AF115" i="6" s="1"/>
  <c r="X115" i="6"/>
  <c r="W115" i="6" s="1"/>
  <c r="T111" i="6"/>
  <c r="S111" i="6" s="1"/>
  <c r="N111" i="6"/>
  <c r="M111" i="6" s="1"/>
  <c r="O111" i="6"/>
  <c r="Y111" i="6"/>
  <c r="Q111" i="6"/>
  <c r="AC111" i="6"/>
  <c r="AA108" i="6"/>
  <c r="AG108" i="6" s="1"/>
  <c r="N107" i="6"/>
  <c r="M107" i="6" s="1"/>
  <c r="R107" i="6"/>
  <c r="Q107" i="6" s="1"/>
  <c r="X107" i="6"/>
  <c r="W107" i="6" s="1"/>
  <c r="AC107" i="6"/>
  <c r="AA104" i="6"/>
  <c r="AG104" i="6" s="1"/>
  <c r="R103" i="6"/>
  <c r="T103" i="6"/>
  <c r="S103" i="6" s="1"/>
  <c r="AC103" i="6"/>
  <c r="AA101" i="6"/>
  <c r="AG101" i="6" s="1"/>
  <c r="N103" i="6"/>
  <c r="M103" i="6" s="1"/>
  <c r="Z103" i="6"/>
  <c r="AF103" i="6" s="1"/>
  <c r="V99" i="6"/>
  <c r="U99" i="6" s="1"/>
  <c r="R99" i="6"/>
  <c r="Q99" i="6" s="1"/>
  <c r="X99" i="6"/>
  <c r="W99" i="6" s="1"/>
  <c r="P99" i="6"/>
  <c r="O99" i="6" s="1"/>
  <c r="N99" i="6"/>
  <c r="M99" i="6" s="1"/>
  <c r="AC99" i="6"/>
  <c r="AA96" i="6"/>
  <c r="AG96" i="6" s="1"/>
  <c r="Z95" i="6"/>
  <c r="AF95" i="6" s="1"/>
  <c r="Q95" i="6"/>
  <c r="S95" i="6"/>
  <c r="X95" i="6"/>
  <c r="W95" i="6" s="1"/>
  <c r="P95" i="6"/>
  <c r="O95" i="6" s="1"/>
  <c r="AC95" i="6"/>
  <c r="AA95" i="6"/>
  <c r="AG95" i="6" s="1"/>
  <c r="V95" i="6"/>
  <c r="U95" i="6" s="1"/>
  <c r="O91" i="6"/>
  <c r="Z91" i="6"/>
  <c r="AF91" i="6" s="1"/>
  <c r="M91" i="6"/>
  <c r="R91" i="6"/>
  <c r="Q91" i="6" s="1"/>
  <c r="AA91" i="6"/>
  <c r="AG91" i="6" s="1"/>
  <c r="AC91" i="6"/>
  <c r="Z87" i="6"/>
  <c r="AF87" i="6" s="1"/>
  <c r="X87" i="6"/>
  <c r="W87" i="6" s="1"/>
  <c r="V87" i="6"/>
  <c r="U87" i="6" s="1"/>
  <c r="P87" i="6"/>
  <c r="O87" i="6" s="1"/>
  <c r="AC87" i="6"/>
  <c r="AA84" i="6"/>
  <c r="AG84" i="6" s="1"/>
  <c r="S83" i="6"/>
  <c r="R83" i="6"/>
  <c r="Q83" i="6" s="1"/>
  <c r="Z83" i="6"/>
  <c r="AF83" i="6" s="1"/>
  <c r="AC83" i="6"/>
  <c r="AA80" i="6"/>
  <c r="P83" i="6"/>
  <c r="O83" i="6" s="1"/>
  <c r="V79" i="6"/>
  <c r="R79" i="6"/>
  <c r="Q79" i="6" s="1"/>
  <c r="Z79" i="6"/>
  <c r="AF79" i="6" s="1"/>
  <c r="N79" i="6"/>
  <c r="M79" i="6" s="1"/>
  <c r="AC79" i="6"/>
  <c r="W75" i="6"/>
  <c r="P75" i="6"/>
  <c r="AC75" i="6"/>
  <c r="AA73" i="6"/>
  <c r="AG73" i="6" s="1"/>
  <c r="V75" i="6"/>
  <c r="U75" i="6" s="1"/>
  <c r="R75" i="6"/>
  <c r="Q75" i="6" s="1"/>
  <c r="Z75" i="6"/>
  <c r="AF75" i="6" s="1"/>
  <c r="P71" i="6"/>
  <c r="O71" i="6" s="1"/>
  <c r="N71" i="6"/>
  <c r="M71" i="6" s="1"/>
  <c r="AC71" i="6"/>
  <c r="AA68" i="6"/>
  <c r="AG68" i="6" s="1"/>
  <c r="R67" i="6"/>
  <c r="Q67" i="6" s="1"/>
  <c r="P67" i="6"/>
  <c r="O67" i="6" s="1"/>
  <c r="AC67" i="6"/>
  <c r="AA65" i="6"/>
  <c r="V67" i="6"/>
  <c r="U67" i="6" s="1"/>
  <c r="Y67" i="6"/>
  <c r="X67" i="6"/>
  <c r="W67" i="6" s="1"/>
  <c r="R63" i="6"/>
  <c r="V63" i="6"/>
  <c r="U63" i="6" s="1"/>
  <c r="AC63" i="6"/>
  <c r="AA60" i="6"/>
  <c r="AG60" i="6" s="1"/>
  <c r="T63" i="6"/>
  <c r="S63" i="6" s="1"/>
  <c r="N59" i="6"/>
  <c r="Z59" i="6"/>
  <c r="AF59" i="6" s="1"/>
  <c r="V59" i="6"/>
  <c r="R59" i="6"/>
  <c r="Q59" i="6" s="1"/>
  <c r="AC59" i="6"/>
  <c r="V55" i="6"/>
  <c r="U55" i="6" s="1"/>
  <c r="S55" i="6"/>
  <c r="W55" i="6"/>
  <c r="AA55" i="6"/>
  <c r="AG55" i="6" s="1"/>
  <c r="AC51" i="6"/>
  <c r="AA49" i="6"/>
  <c r="AG49" i="6" s="1"/>
  <c r="X51" i="6"/>
  <c r="W51" i="6" s="1"/>
  <c r="R51" i="6"/>
  <c r="Q51" i="6" s="1"/>
  <c r="N51" i="6"/>
  <c r="M51" i="6" s="1"/>
  <c r="AA51" i="6"/>
  <c r="Y51" i="6"/>
  <c r="V51" i="6"/>
  <c r="U51" i="6" s="1"/>
  <c r="Z47" i="6"/>
  <c r="AF47" i="6" s="1"/>
  <c r="X47" i="6"/>
  <c r="W47" i="6" s="1"/>
  <c r="O47" i="6"/>
  <c r="AA47" i="6"/>
  <c r="AG47" i="6" s="1"/>
  <c r="R43" i="6"/>
  <c r="Q43" i="6" s="1"/>
  <c r="AC43" i="6"/>
  <c r="AA41" i="6"/>
  <c r="AG41" i="6" s="1"/>
  <c r="V43" i="6"/>
  <c r="U43" i="6" s="1"/>
  <c r="P43" i="6"/>
  <c r="P39" i="6"/>
  <c r="O39" i="6" s="1"/>
  <c r="N35" i="6"/>
  <c r="M35" i="6" s="1"/>
  <c r="AC35" i="6"/>
  <c r="AA32" i="6"/>
  <c r="S31" i="6"/>
  <c r="R31" i="6"/>
  <c r="Q31" i="6" s="1"/>
  <c r="X31" i="6"/>
  <c r="W31" i="6" s="1"/>
  <c r="U31" i="6"/>
  <c r="AC31" i="6"/>
  <c r="AA28" i="6"/>
  <c r="AG28" i="6" s="1"/>
  <c r="P31" i="6"/>
  <c r="O31" i="6" s="1"/>
  <c r="N31" i="6"/>
  <c r="M31" i="6" s="1"/>
  <c r="T27" i="6"/>
  <c r="S27" i="6" s="1"/>
  <c r="P27" i="6"/>
  <c r="O27" i="6" s="1"/>
  <c r="R27" i="6"/>
  <c r="Q27" i="6" s="1"/>
  <c r="AC27" i="6"/>
  <c r="X27" i="6"/>
  <c r="W27" i="6" s="1"/>
  <c r="N23" i="6"/>
  <c r="Z23" i="6"/>
  <c r="AF23" i="6" s="1"/>
  <c r="V23" i="6"/>
  <c r="U23" i="6" s="1"/>
  <c r="R19" i="6"/>
  <c r="AC19" i="6"/>
  <c r="AA16" i="6"/>
  <c r="AG16" i="6" s="1"/>
  <c r="P19" i="6"/>
  <c r="O19" i="6" s="1"/>
  <c r="Z15" i="6"/>
  <c r="AF15" i="6" s="1"/>
  <c r="S15" i="6"/>
  <c r="AC15" i="6"/>
  <c r="AA13" i="6"/>
  <c r="AG13" i="6" s="1"/>
  <c r="M15" i="6"/>
  <c r="Q15" i="6"/>
  <c r="O15" i="6"/>
  <c r="AA15" i="6"/>
  <c r="AG15" i="6" s="1"/>
  <c r="V15" i="6"/>
  <c r="U15" i="6" s="1"/>
  <c r="W15" i="6"/>
  <c r="N11" i="6"/>
  <c r="M11" i="6" s="1"/>
  <c r="Z11" i="6"/>
  <c r="AF11" i="6" s="1"/>
  <c r="AC11" i="6"/>
  <c r="AA9" i="6"/>
  <c r="AG9" i="6" s="1"/>
  <c r="V11" i="6"/>
  <c r="P11" i="6"/>
  <c r="O11" i="6" s="1"/>
  <c r="X11" i="6"/>
  <c r="Z7" i="6"/>
  <c r="AF7" i="6" s="1"/>
  <c r="AI128" i="6"/>
  <c r="AK128" i="6"/>
  <c r="AJ128" i="6" s="1"/>
  <c r="P7" i="6"/>
  <c r="O7" i="6" s="1"/>
  <c r="AE128" i="6"/>
  <c r="AD128" i="6" s="1"/>
  <c r="V127" i="5"/>
  <c r="Z127" i="5"/>
  <c r="AF127" i="5" s="1"/>
  <c r="X127" i="5"/>
  <c r="W127" i="5" s="1"/>
  <c r="AC127" i="5"/>
  <c r="AA125" i="5"/>
  <c r="AG125" i="5" s="1"/>
  <c r="P127" i="5"/>
  <c r="T127" i="5"/>
  <c r="S127" i="5" s="1"/>
  <c r="Z71" i="5"/>
  <c r="AF71" i="5" s="1"/>
  <c r="N31" i="5"/>
  <c r="P103" i="5"/>
  <c r="V95" i="5"/>
  <c r="P95" i="5"/>
  <c r="O95" i="5" s="1"/>
  <c r="Z75" i="5"/>
  <c r="AF75" i="5" s="1"/>
  <c r="X75" i="5"/>
  <c r="Z59" i="5"/>
  <c r="AF59" i="5" s="1"/>
  <c r="X111" i="5"/>
  <c r="X67" i="5"/>
  <c r="W67" i="5" s="1"/>
  <c r="V19" i="5"/>
  <c r="R115" i="5"/>
  <c r="R127" i="5"/>
  <c r="Q127" i="5" s="1"/>
  <c r="N119" i="5"/>
  <c r="M119" i="5" s="1"/>
  <c r="T123" i="5"/>
  <c r="S123" i="5" s="1"/>
  <c r="X87" i="5"/>
  <c r="W87" i="5" s="1"/>
  <c r="Z67" i="5"/>
  <c r="AF67" i="5" s="1"/>
  <c r="X11" i="5"/>
  <c r="W11" i="5" s="1"/>
  <c r="Z31" i="5"/>
  <c r="AF31" i="5" s="1"/>
  <c r="Z35" i="5"/>
  <c r="AF35" i="5" s="1"/>
  <c r="AH128" i="5"/>
  <c r="V123" i="5"/>
  <c r="U123" i="5" s="1"/>
  <c r="N123" i="5"/>
  <c r="M123" i="5" s="1"/>
  <c r="AC123" i="5"/>
  <c r="AA120" i="5"/>
  <c r="AG120" i="5" s="1"/>
  <c r="X119" i="5"/>
  <c r="W119" i="5" s="1"/>
  <c r="V119" i="5"/>
  <c r="U119" i="5" s="1"/>
  <c r="P119" i="5"/>
  <c r="O119" i="5" s="1"/>
  <c r="AC119" i="5"/>
  <c r="AA117" i="5"/>
  <c r="AG117" i="5" s="1"/>
  <c r="P115" i="5"/>
  <c r="O115" i="5" s="1"/>
  <c r="V115" i="5"/>
  <c r="N115" i="5"/>
  <c r="M115" i="5" s="1"/>
  <c r="U115" i="5"/>
  <c r="Z115" i="5"/>
  <c r="AF115" i="5" s="1"/>
  <c r="X115" i="5"/>
  <c r="W115" i="5" s="1"/>
  <c r="AC115" i="5"/>
  <c r="Q115" i="5"/>
  <c r="S115" i="5"/>
  <c r="AA115" i="5"/>
  <c r="AG115" i="5" s="1"/>
  <c r="Z111" i="5"/>
  <c r="AF111" i="5" s="1"/>
  <c r="V111" i="5"/>
  <c r="U111" i="5" s="1"/>
  <c r="R111" i="5"/>
  <c r="Q111" i="5" s="1"/>
  <c r="P111" i="5"/>
  <c r="O111" i="5" s="1"/>
  <c r="AC111" i="5"/>
  <c r="AA108" i="5"/>
  <c r="AG108" i="5" s="1"/>
  <c r="V107" i="5"/>
  <c r="P107" i="5"/>
  <c r="O107" i="5" s="1"/>
  <c r="AA107" i="5"/>
  <c r="AG107" i="5" s="1"/>
  <c r="U107" i="5"/>
  <c r="R107" i="5"/>
  <c r="Q107" i="5" s="1"/>
  <c r="S107" i="5"/>
  <c r="Y107" i="5"/>
  <c r="N107" i="5"/>
  <c r="M107" i="5" s="1"/>
  <c r="AC107" i="5"/>
  <c r="X107" i="5"/>
  <c r="W107" i="5" s="1"/>
  <c r="AC103" i="5"/>
  <c r="AA101" i="5"/>
  <c r="AG101" i="5" s="1"/>
  <c r="Z103" i="5"/>
  <c r="AF103" i="5" s="1"/>
  <c r="X103" i="5"/>
  <c r="W103" i="5" s="1"/>
  <c r="Z99" i="5"/>
  <c r="AF99" i="5" s="1"/>
  <c r="V99" i="5"/>
  <c r="N99" i="5"/>
  <c r="M99" i="5" s="1"/>
  <c r="T99" i="5"/>
  <c r="S99" i="5" s="1"/>
  <c r="X99" i="5"/>
  <c r="W99" i="5" s="1"/>
  <c r="P99" i="5"/>
  <c r="O99" i="5" s="1"/>
  <c r="R99" i="5"/>
  <c r="Q99" i="5" s="1"/>
  <c r="AC99" i="5"/>
  <c r="AA96" i="5"/>
  <c r="AG96" i="5" s="1"/>
  <c r="T95" i="5"/>
  <c r="S95" i="5" s="1"/>
  <c r="N95" i="5"/>
  <c r="M95" i="5" s="1"/>
  <c r="R95" i="5"/>
  <c r="Q95" i="5" s="1"/>
  <c r="AC95" i="5"/>
  <c r="Z95" i="5"/>
  <c r="AF95" i="5" s="1"/>
  <c r="U95" i="5"/>
  <c r="AA95" i="5"/>
  <c r="AG95" i="5" s="1"/>
  <c r="X95" i="5"/>
  <c r="W95" i="5" s="1"/>
  <c r="R91" i="5"/>
  <c r="Q91" i="5" s="1"/>
  <c r="AC91" i="5"/>
  <c r="AA88" i="5"/>
  <c r="AG88" i="5" s="1"/>
  <c r="X91" i="5"/>
  <c r="W91" i="5" s="1"/>
  <c r="N87" i="5"/>
  <c r="M87" i="5" s="1"/>
  <c r="Q87" i="5"/>
  <c r="Y87" i="5"/>
  <c r="S87" i="5"/>
  <c r="V87" i="5"/>
  <c r="U87" i="5" s="1"/>
  <c r="AA87" i="5"/>
  <c r="AG87" i="5" s="1"/>
  <c r="P87" i="5"/>
  <c r="O87" i="5" s="1"/>
  <c r="AC87" i="5"/>
  <c r="V83" i="5"/>
  <c r="Z83" i="5"/>
  <c r="AF83" i="5" s="1"/>
  <c r="AC83" i="5"/>
  <c r="X83" i="5"/>
  <c r="W83" i="5" s="1"/>
  <c r="P83" i="5"/>
  <c r="O83" i="5" s="1"/>
  <c r="T83" i="5"/>
  <c r="S83" i="5" s="1"/>
  <c r="N79" i="5"/>
  <c r="M79" i="5" s="1"/>
  <c r="Z79" i="5"/>
  <c r="AF79" i="5" s="1"/>
  <c r="N75" i="5"/>
  <c r="AC75" i="5"/>
  <c r="AA72" i="5"/>
  <c r="AG72" i="5" s="1"/>
  <c r="R75" i="5"/>
  <c r="Q75" i="5" s="1"/>
  <c r="P71" i="5"/>
  <c r="O71" i="5" s="1"/>
  <c r="AC71" i="5"/>
  <c r="AA69" i="5"/>
  <c r="AG69" i="5" s="1"/>
  <c r="X71" i="5"/>
  <c r="W71" i="5" s="1"/>
  <c r="Q71" i="5"/>
  <c r="U71" i="5"/>
  <c r="N71" i="5"/>
  <c r="M71" i="5" s="1"/>
  <c r="Y71" i="5"/>
  <c r="R67" i="5"/>
  <c r="AC67" i="5"/>
  <c r="V67" i="5"/>
  <c r="U67" i="5" s="1"/>
  <c r="R63" i="5"/>
  <c r="Q63" i="5" s="1"/>
  <c r="V63" i="5"/>
  <c r="P63" i="5"/>
  <c r="O63" i="5" s="1"/>
  <c r="X63" i="5"/>
  <c r="W63" i="5" s="1"/>
  <c r="N63" i="5"/>
  <c r="M63" i="5" s="1"/>
  <c r="AC63" i="5"/>
  <c r="AA60" i="5"/>
  <c r="AG60" i="5" s="1"/>
  <c r="T59" i="5"/>
  <c r="R59" i="5"/>
  <c r="P59" i="5"/>
  <c r="V59" i="5"/>
  <c r="U59" i="5" s="1"/>
  <c r="N59" i="5"/>
  <c r="M59" i="5" s="1"/>
  <c r="AI128" i="5"/>
  <c r="Z55" i="5"/>
  <c r="AF55" i="5" s="1"/>
  <c r="AC55" i="5"/>
  <c r="V55" i="5"/>
  <c r="U55" i="5" s="1"/>
  <c r="X55" i="5"/>
  <c r="W55" i="5" s="1"/>
  <c r="N55" i="5"/>
  <c r="M55" i="5" s="1"/>
  <c r="V51" i="5"/>
  <c r="U51" i="5" s="1"/>
  <c r="P51" i="5"/>
  <c r="O51" i="5" s="1"/>
  <c r="N51" i="5"/>
  <c r="AC51" i="5"/>
  <c r="AA48" i="5"/>
  <c r="AG48" i="5" s="1"/>
  <c r="P47" i="5"/>
  <c r="O47" i="5" s="1"/>
  <c r="R47" i="5"/>
  <c r="V47" i="5"/>
  <c r="T47" i="5"/>
  <c r="S47" i="5" s="1"/>
  <c r="N47" i="5"/>
  <c r="M47" i="5" s="1"/>
  <c r="AC47" i="5"/>
  <c r="AA44" i="5"/>
  <c r="AG44" i="5" s="1"/>
  <c r="V43" i="5"/>
  <c r="R43" i="5"/>
  <c r="P43" i="5"/>
  <c r="O43" i="5" s="1"/>
  <c r="Z43" i="5"/>
  <c r="AF43" i="5" s="1"/>
  <c r="N43" i="5"/>
  <c r="M43" i="5" s="1"/>
  <c r="AC43" i="5"/>
  <c r="AA43" i="5"/>
  <c r="AG43" i="5" s="1"/>
  <c r="S43" i="5"/>
  <c r="U43" i="5"/>
  <c r="Q43" i="5"/>
  <c r="R39" i="5"/>
  <c r="Q39" i="5" s="1"/>
  <c r="P39" i="5"/>
  <c r="N39" i="5"/>
  <c r="T35" i="5"/>
  <c r="V35" i="5"/>
  <c r="AC35" i="5"/>
  <c r="AA33" i="5"/>
  <c r="AG33" i="5" s="1"/>
  <c r="N35" i="5"/>
  <c r="M35" i="5" s="1"/>
  <c r="X35" i="5"/>
  <c r="W35" i="5" s="1"/>
  <c r="P35" i="5"/>
  <c r="O35" i="5" s="1"/>
  <c r="V31" i="5"/>
  <c r="P31" i="5"/>
  <c r="O31" i="5" s="1"/>
  <c r="AC31" i="5"/>
  <c r="X31" i="5"/>
  <c r="V27" i="5"/>
  <c r="Z27" i="5"/>
  <c r="AF27" i="5" s="1"/>
  <c r="X27" i="5"/>
  <c r="W27" i="5" s="1"/>
  <c r="N27" i="5"/>
  <c r="M27" i="5" s="1"/>
  <c r="P27" i="5"/>
  <c r="T27" i="5"/>
  <c r="S27" i="5" s="1"/>
  <c r="R27" i="5"/>
  <c r="Q27" i="5" s="1"/>
  <c r="AC27" i="5"/>
  <c r="AA24" i="5"/>
  <c r="AG24" i="5" s="1"/>
  <c r="N23" i="5"/>
  <c r="R23" i="5"/>
  <c r="Q23" i="5" s="1"/>
  <c r="T23" i="5"/>
  <c r="S23" i="5" s="1"/>
  <c r="AC23" i="5"/>
  <c r="AA20" i="5"/>
  <c r="AG20" i="5" s="1"/>
  <c r="P19" i="5"/>
  <c r="R19" i="5"/>
  <c r="Q19" i="5" s="1"/>
  <c r="N19" i="5"/>
  <c r="M19" i="5" s="1"/>
  <c r="X19" i="5"/>
  <c r="W19" i="5" s="1"/>
  <c r="Z19" i="5"/>
  <c r="AF19" i="5" s="1"/>
  <c r="N15" i="5"/>
  <c r="T15" i="5"/>
  <c r="S15" i="5" s="1"/>
  <c r="P15" i="5"/>
  <c r="O15" i="5" s="1"/>
  <c r="AC15" i="5"/>
  <c r="V15" i="5"/>
  <c r="AE128" i="5"/>
  <c r="X15" i="5"/>
  <c r="Z15" i="5"/>
  <c r="AF15" i="5" s="1"/>
  <c r="V11" i="5"/>
  <c r="T11" i="5"/>
  <c r="S11" i="5" s="1"/>
  <c r="AC11" i="5"/>
  <c r="AA8" i="5"/>
  <c r="AG8" i="5" s="1"/>
  <c r="P123" i="14"/>
  <c r="T7" i="5"/>
  <c r="S7" i="5" s="1"/>
  <c r="V7" i="5"/>
  <c r="U7" i="5" s="1"/>
  <c r="AK128" i="5"/>
  <c r="AJ128" i="5" s="1"/>
  <c r="AC7" i="5"/>
  <c r="AA4" i="5"/>
  <c r="AG4" i="5" s="1"/>
  <c r="AC123" i="14"/>
  <c r="N123" i="14"/>
  <c r="M123" i="14" s="1"/>
  <c r="X123" i="14"/>
  <c r="W123" i="14" s="1"/>
  <c r="R123" i="14"/>
  <c r="Q123" i="14" s="1"/>
  <c r="V123" i="14"/>
  <c r="U123" i="14" s="1"/>
  <c r="AC119" i="14"/>
  <c r="AA116" i="14"/>
  <c r="AG116" i="14" s="1"/>
  <c r="AA115" i="14"/>
  <c r="AG115" i="14" s="1"/>
  <c r="S115" i="14"/>
  <c r="V115" i="14"/>
  <c r="U115" i="14" s="1"/>
  <c r="N115" i="14"/>
  <c r="M115" i="14" s="1"/>
  <c r="AC115" i="14"/>
  <c r="Y115" i="14"/>
  <c r="P115" i="14"/>
  <c r="O115" i="14" s="1"/>
  <c r="Q115" i="14"/>
  <c r="Z111" i="14"/>
  <c r="AF111" i="14" s="1"/>
  <c r="AA111" i="14"/>
  <c r="AC111" i="14"/>
  <c r="Q111" i="14"/>
  <c r="M111" i="14"/>
  <c r="S111" i="14"/>
  <c r="Y111" i="14"/>
  <c r="V111" i="14"/>
  <c r="U111" i="14" s="1"/>
  <c r="O111" i="14"/>
  <c r="X107" i="14"/>
  <c r="W107" i="14" s="1"/>
  <c r="AC107" i="14"/>
  <c r="AA104" i="14"/>
  <c r="AG104" i="14" s="1"/>
  <c r="Y107" i="14"/>
  <c r="Q107" i="14"/>
  <c r="N107" i="14"/>
  <c r="M107" i="14" s="1"/>
  <c r="AA107" i="14"/>
  <c r="AG107" i="14" s="1"/>
  <c r="P107" i="14"/>
  <c r="O107" i="14" s="1"/>
  <c r="V107" i="14"/>
  <c r="U107" i="14" s="1"/>
  <c r="R103" i="14"/>
  <c r="N103" i="14"/>
  <c r="P103" i="14"/>
  <c r="O103" i="14" s="1"/>
  <c r="X99" i="14"/>
  <c r="Y95" i="14"/>
  <c r="R95" i="14"/>
  <c r="Q95" i="14" s="1"/>
  <c r="N95" i="14"/>
  <c r="M95" i="14" s="1"/>
  <c r="AA95" i="14"/>
  <c r="AG95" i="14" s="1"/>
  <c r="AC95" i="14"/>
  <c r="O95" i="14"/>
  <c r="V95" i="14"/>
  <c r="U95" i="14" s="1"/>
  <c r="S95" i="14"/>
  <c r="N91" i="14"/>
  <c r="R91" i="14"/>
  <c r="V91" i="14"/>
  <c r="U91" i="14" s="1"/>
  <c r="AC91" i="14"/>
  <c r="AA88" i="14"/>
  <c r="AG88" i="14" s="1"/>
  <c r="P91" i="14"/>
  <c r="X87" i="14"/>
  <c r="W87" i="14" s="1"/>
  <c r="P87" i="14"/>
  <c r="O87" i="14" s="1"/>
  <c r="Y87" i="14"/>
  <c r="AC87" i="14"/>
  <c r="AA84" i="14"/>
  <c r="N87" i="14"/>
  <c r="M87" i="14" s="1"/>
  <c r="T83" i="14"/>
  <c r="S83" i="14" s="1"/>
  <c r="Z83" i="14"/>
  <c r="AF83" i="14" s="1"/>
  <c r="X83" i="14"/>
  <c r="N83" i="14"/>
  <c r="X79" i="14"/>
  <c r="T75" i="14"/>
  <c r="P75" i="14"/>
  <c r="O75" i="14" s="1"/>
  <c r="N75" i="14"/>
  <c r="Z75" i="14"/>
  <c r="AF75" i="14" s="1"/>
  <c r="R71" i="14"/>
  <c r="P71" i="14"/>
  <c r="O71" i="14" s="1"/>
  <c r="M71" i="14"/>
  <c r="X71" i="14"/>
  <c r="W71" i="14" s="1"/>
  <c r="Q71" i="14"/>
  <c r="U71" i="14"/>
  <c r="AC71" i="14"/>
  <c r="AA68" i="14"/>
  <c r="X67" i="14"/>
  <c r="Z67" i="14"/>
  <c r="AF67" i="14" s="1"/>
  <c r="AC67" i="14"/>
  <c r="X63" i="14"/>
  <c r="R63" i="14"/>
  <c r="Q63" i="14" s="1"/>
  <c r="P63" i="14"/>
  <c r="V63" i="14"/>
  <c r="U63" i="14" s="1"/>
  <c r="T63" i="14"/>
  <c r="S63" i="14" s="1"/>
  <c r="X59" i="14"/>
  <c r="Z59" i="14"/>
  <c r="AF59" i="14" s="1"/>
  <c r="R59" i="14"/>
  <c r="AC59" i="14"/>
  <c r="AA56" i="14"/>
  <c r="AG56" i="14" s="1"/>
  <c r="V55" i="14"/>
  <c r="X55" i="14"/>
  <c r="W55" i="14" s="1"/>
  <c r="Z55" i="14"/>
  <c r="AF55" i="14" s="1"/>
  <c r="R55" i="14"/>
  <c r="Q55" i="14" s="1"/>
  <c r="P51" i="14"/>
  <c r="V47" i="14"/>
  <c r="Q47" i="14"/>
  <c r="X47" i="14"/>
  <c r="P47" i="14"/>
  <c r="O47" i="14" s="1"/>
  <c r="AC47" i="14"/>
  <c r="AA45" i="14"/>
  <c r="AG45" i="14" s="1"/>
  <c r="N47" i="14"/>
  <c r="M47" i="14" s="1"/>
  <c r="AA47" i="14"/>
  <c r="AG47" i="14" s="1"/>
  <c r="U47" i="14"/>
  <c r="Y47" i="14"/>
  <c r="S47" i="14"/>
  <c r="W47" i="14"/>
  <c r="X43" i="14"/>
  <c r="N43" i="14"/>
  <c r="M43" i="14" s="1"/>
  <c r="S43" i="14"/>
  <c r="W43" i="14"/>
  <c r="Q43" i="14"/>
  <c r="P43" i="14"/>
  <c r="O43" i="14" s="1"/>
  <c r="AC43" i="14"/>
  <c r="Z43" i="14"/>
  <c r="V39" i="14"/>
  <c r="R39" i="14"/>
  <c r="Q39" i="14" s="1"/>
  <c r="N39" i="14"/>
  <c r="M39" i="14" s="1"/>
  <c r="AC39" i="14"/>
  <c r="AA36" i="14"/>
  <c r="AG36" i="14" s="1"/>
  <c r="Z35" i="14"/>
  <c r="AF35" i="14" s="1"/>
  <c r="P35" i="14"/>
  <c r="O35" i="14" s="1"/>
  <c r="N35" i="14"/>
  <c r="M35" i="14" s="1"/>
  <c r="AC35" i="14"/>
  <c r="AA32" i="14"/>
  <c r="AG32" i="14" s="1"/>
  <c r="T31" i="14"/>
  <c r="Z31" i="14"/>
  <c r="AF31" i="14" s="1"/>
  <c r="N31" i="14"/>
  <c r="M31" i="14" s="1"/>
  <c r="R31" i="14"/>
  <c r="Q31" i="14" s="1"/>
  <c r="X31" i="14"/>
  <c r="W31" i="14" s="1"/>
  <c r="V27" i="14"/>
  <c r="U27" i="14" s="1"/>
  <c r="N27" i="14"/>
  <c r="M27" i="14" s="1"/>
  <c r="Z27" i="14"/>
  <c r="AF27" i="14" s="1"/>
  <c r="AC23" i="14"/>
  <c r="AA22" i="14"/>
  <c r="AG22" i="14" s="1"/>
  <c r="V23" i="14"/>
  <c r="U23" i="14" s="1"/>
  <c r="Z23" i="14"/>
  <c r="AF23" i="14" s="1"/>
  <c r="P23" i="14"/>
  <c r="O23" i="14" s="1"/>
  <c r="X23" i="14"/>
  <c r="W23" i="14" s="1"/>
  <c r="AE128" i="14"/>
  <c r="AD128" i="14" s="1"/>
  <c r="T19" i="14"/>
  <c r="AC19" i="14"/>
  <c r="AA16" i="14"/>
  <c r="AG16" i="14" s="1"/>
  <c r="X15" i="14"/>
  <c r="N15" i="14"/>
  <c r="AC15" i="14"/>
  <c r="AA13" i="14"/>
  <c r="AG13" i="14" s="1"/>
  <c r="V15" i="14"/>
  <c r="U15" i="14" s="1"/>
  <c r="R15" i="14"/>
  <c r="Q15" i="14" s="1"/>
  <c r="P15" i="14"/>
  <c r="O15" i="14" s="1"/>
  <c r="Z15" i="14"/>
  <c r="AF15" i="14" s="1"/>
  <c r="V11" i="14"/>
  <c r="AC11" i="14"/>
  <c r="AA10" i="14"/>
  <c r="AG10" i="14" s="1"/>
  <c r="X11" i="14"/>
  <c r="W11" i="14" s="1"/>
  <c r="V7" i="14"/>
  <c r="AC7" i="14"/>
  <c r="AA4" i="14"/>
  <c r="AG4" i="14" s="1"/>
  <c r="AI128" i="14"/>
  <c r="AC127" i="3"/>
  <c r="AA126" i="3"/>
  <c r="AG126" i="3" s="1"/>
  <c r="V127" i="3"/>
  <c r="P127" i="3"/>
  <c r="O127" i="3" s="1"/>
  <c r="R127" i="3"/>
  <c r="Q127" i="3" s="1"/>
  <c r="X127" i="3"/>
  <c r="Y127" i="3"/>
  <c r="T127" i="3"/>
  <c r="S127" i="3" s="1"/>
  <c r="N127" i="3"/>
  <c r="M127" i="3" s="1"/>
  <c r="W127" i="3"/>
  <c r="U127" i="3"/>
  <c r="V123" i="3"/>
  <c r="U123" i="3" s="1"/>
  <c r="P123" i="3"/>
  <c r="T123" i="3"/>
  <c r="S123" i="3" s="1"/>
  <c r="N123" i="3"/>
  <c r="R119" i="3"/>
  <c r="Q119" i="3" s="1"/>
  <c r="M119" i="3"/>
  <c r="Y119" i="3"/>
  <c r="S119" i="3"/>
  <c r="P119" i="3"/>
  <c r="O119" i="3" s="1"/>
  <c r="AC119" i="3"/>
  <c r="AA116" i="3"/>
  <c r="V115" i="3"/>
  <c r="N115" i="3"/>
  <c r="M115" i="3" s="1"/>
  <c r="Z115" i="3"/>
  <c r="AF115" i="3" s="1"/>
  <c r="AC115" i="3"/>
  <c r="X115" i="3"/>
  <c r="W115" i="3" s="1"/>
  <c r="P115" i="3"/>
  <c r="O115" i="3" s="1"/>
  <c r="R115" i="3"/>
  <c r="Q115" i="3" s="1"/>
  <c r="T111" i="3"/>
  <c r="S111" i="3" s="1"/>
  <c r="P111" i="3"/>
  <c r="O111" i="3" s="1"/>
  <c r="R111" i="3"/>
  <c r="Z111" i="3"/>
  <c r="AF111" i="3" s="1"/>
  <c r="AC111" i="3"/>
  <c r="AA108" i="3"/>
  <c r="AG108" i="3" s="1"/>
  <c r="R107" i="3"/>
  <c r="Q107" i="3" s="1"/>
  <c r="N103" i="3"/>
  <c r="T103" i="3"/>
  <c r="S103" i="3" s="1"/>
  <c r="V103" i="3"/>
  <c r="U103" i="3" s="1"/>
  <c r="P103" i="3"/>
  <c r="O103" i="3" s="1"/>
  <c r="Z103" i="3"/>
  <c r="AF103" i="3" s="1"/>
  <c r="V99" i="3"/>
  <c r="Z99" i="3"/>
  <c r="AF99" i="3" s="1"/>
  <c r="AC99" i="3"/>
  <c r="AA96" i="3"/>
  <c r="AG96" i="3" s="1"/>
  <c r="N95" i="3"/>
  <c r="X95" i="3"/>
  <c r="W95" i="3" s="1"/>
  <c r="AC95" i="3"/>
  <c r="AA92" i="3"/>
  <c r="AG92" i="3" s="1"/>
  <c r="P91" i="3"/>
  <c r="O91" i="3" s="1"/>
  <c r="AC91" i="3"/>
  <c r="AA88" i="3"/>
  <c r="AG88" i="3" s="1"/>
  <c r="V87" i="3"/>
  <c r="AC87" i="3"/>
  <c r="AA86" i="3"/>
  <c r="AG86" i="3" s="1"/>
  <c r="R87" i="3"/>
  <c r="Q87" i="3" s="1"/>
  <c r="Z87" i="3"/>
  <c r="AF87" i="3" s="1"/>
  <c r="X87" i="3"/>
  <c r="W87" i="3" s="1"/>
  <c r="N87" i="3"/>
  <c r="M87" i="3" s="1"/>
  <c r="Z83" i="3"/>
  <c r="AF83" i="3" s="1"/>
  <c r="V83" i="3"/>
  <c r="U83" i="3" s="1"/>
  <c r="X83" i="3"/>
  <c r="N83" i="3"/>
  <c r="M83" i="3" s="1"/>
  <c r="AC83" i="3"/>
  <c r="P83" i="3"/>
  <c r="O83" i="3" s="1"/>
  <c r="N79" i="3"/>
  <c r="P79" i="3"/>
  <c r="T79" i="3"/>
  <c r="S79" i="3" s="1"/>
  <c r="AC79" i="3"/>
  <c r="V75" i="3"/>
  <c r="R75" i="3"/>
  <c r="P75" i="3"/>
  <c r="O75" i="3" s="1"/>
  <c r="X75" i="3"/>
  <c r="W75" i="3" s="1"/>
  <c r="AC75" i="3"/>
  <c r="X71" i="3"/>
  <c r="P71" i="3"/>
  <c r="R71" i="3"/>
  <c r="Q71" i="3" s="1"/>
  <c r="V71" i="3"/>
  <c r="U71" i="3" s="1"/>
  <c r="N71" i="3"/>
  <c r="M71" i="3" s="1"/>
  <c r="AC71" i="3"/>
  <c r="AA68" i="3"/>
  <c r="AG68" i="3" s="1"/>
  <c r="R67" i="3"/>
  <c r="S67" i="3"/>
  <c r="N67" i="3"/>
  <c r="M67" i="3" s="1"/>
  <c r="O67" i="3"/>
  <c r="Q67" i="3"/>
  <c r="Y67" i="3"/>
  <c r="AC67" i="3"/>
  <c r="AA64" i="3"/>
  <c r="AG64" i="3" s="1"/>
  <c r="V63" i="3"/>
  <c r="P63" i="3"/>
  <c r="Z63" i="3"/>
  <c r="AF63" i="3" s="1"/>
  <c r="AC63" i="3"/>
  <c r="P59" i="3"/>
  <c r="X59" i="3"/>
  <c r="R55" i="3"/>
  <c r="P55" i="3"/>
  <c r="O55" i="3" s="1"/>
  <c r="AI128" i="3"/>
  <c r="X55" i="3"/>
  <c r="W55" i="3" s="1"/>
  <c r="Z51" i="3"/>
  <c r="AF51" i="3" s="1"/>
  <c r="V51" i="3"/>
  <c r="U51" i="3" s="1"/>
  <c r="N47" i="3"/>
  <c r="M47" i="3" s="1"/>
  <c r="Z47" i="3"/>
  <c r="AF47" i="3" s="1"/>
  <c r="AC47" i="3"/>
  <c r="AA45" i="3"/>
  <c r="AG45" i="3" s="1"/>
  <c r="P47" i="3"/>
  <c r="V47" i="3"/>
  <c r="U47" i="3" s="1"/>
  <c r="S47" i="3"/>
  <c r="O47" i="3"/>
  <c r="Q47" i="3"/>
  <c r="Y47" i="3"/>
  <c r="R43" i="3"/>
  <c r="Q43" i="3" s="1"/>
  <c r="S43" i="3"/>
  <c r="Z43" i="3"/>
  <c r="AF43" i="3" s="1"/>
  <c r="AC43" i="3"/>
  <c r="AA43" i="3"/>
  <c r="AG43" i="3" s="1"/>
  <c r="N39" i="3"/>
  <c r="AC39" i="3"/>
  <c r="AA36" i="3"/>
  <c r="AG36" i="3" s="1"/>
  <c r="P35" i="3"/>
  <c r="O35" i="3" s="1"/>
  <c r="AC35" i="3"/>
  <c r="AA32" i="3"/>
  <c r="AG32" i="3" s="1"/>
  <c r="V31" i="3"/>
  <c r="N31" i="3"/>
  <c r="X31" i="3"/>
  <c r="AC31" i="3"/>
  <c r="Z27" i="3"/>
  <c r="AF27" i="3" s="1"/>
  <c r="P27" i="3"/>
  <c r="O27" i="3" s="1"/>
  <c r="AK128" i="3"/>
  <c r="AJ128" i="3" s="1"/>
  <c r="Z23" i="3"/>
  <c r="AF23" i="3" s="1"/>
  <c r="V23" i="3"/>
  <c r="X23" i="3"/>
  <c r="P19" i="3"/>
  <c r="Z19" i="3"/>
  <c r="AF19" i="3" s="1"/>
  <c r="R19" i="3"/>
  <c r="AC19" i="3"/>
  <c r="AA16" i="3"/>
  <c r="AG16" i="3" s="1"/>
  <c r="Z15" i="3"/>
  <c r="AF15" i="3" s="1"/>
  <c r="N15" i="3"/>
  <c r="M15" i="3" s="1"/>
  <c r="R15" i="3"/>
  <c r="X11" i="3"/>
  <c r="Z11" i="3"/>
  <c r="AF11" i="3" s="1"/>
  <c r="AC11" i="3"/>
  <c r="AA9" i="3"/>
  <c r="AG9" i="3" s="1"/>
  <c r="T11" i="3"/>
  <c r="S11" i="3" s="1"/>
  <c r="R11" i="3"/>
  <c r="Q11" i="3" s="1"/>
  <c r="P11" i="3"/>
  <c r="O11" i="3" s="1"/>
  <c r="R7" i="3"/>
  <c r="T7" i="3"/>
  <c r="X7" i="3"/>
  <c r="W7" i="3" s="1"/>
  <c r="AE128" i="3"/>
  <c r="AD128" i="3" s="1"/>
  <c r="AC7" i="3"/>
  <c r="N7" i="3"/>
  <c r="M7" i="3" s="1"/>
  <c r="AC115" i="13"/>
  <c r="AA113" i="13"/>
  <c r="AG113" i="13" s="1"/>
  <c r="Z115" i="13"/>
  <c r="AF115" i="13" s="1"/>
  <c r="P115" i="13"/>
  <c r="O115" i="13" s="1"/>
  <c r="N115" i="13"/>
  <c r="M115" i="13" s="1"/>
  <c r="R115" i="13"/>
  <c r="Q115" i="13" s="1"/>
  <c r="X115" i="13"/>
  <c r="T111" i="13"/>
  <c r="N111" i="13"/>
  <c r="M111" i="13" s="1"/>
  <c r="V111" i="13"/>
  <c r="U111" i="13" s="1"/>
  <c r="AC111" i="13"/>
  <c r="X111" i="13"/>
  <c r="W111" i="13" s="1"/>
  <c r="X107" i="13"/>
  <c r="T107" i="13"/>
  <c r="S107" i="13" s="1"/>
  <c r="V107" i="13"/>
  <c r="U107" i="13" s="1"/>
  <c r="AC107" i="13"/>
  <c r="O103" i="13"/>
  <c r="N103" i="13"/>
  <c r="M103" i="13" s="1"/>
  <c r="R103" i="13"/>
  <c r="Q103" i="13" s="1"/>
  <c r="W103" i="13"/>
  <c r="Y103" i="13"/>
  <c r="AA103" i="13"/>
  <c r="AG103" i="13" s="1"/>
  <c r="S103" i="13"/>
  <c r="AC103" i="13"/>
  <c r="V99" i="13"/>
  <c r="U99" i="13" s="1"/>
  <c r="R99" i="13"/>
  <c r="Q99" i="13" s="1"/>
  <c r="X99" i="13"/>
  <c r="W99" i="13" s="1"/>
  <c r="T99" i="13"/>
  <c r="S99" i="13" s="1"/>
  <c r="N99" i="13"/>
  <c r="M99" i="13" s="1"/>
  <c r="AA95" i="13"/>
  <c r="AG95" i="13" s="1"/>
  <c r="P95" i="13"/>
  <c r="O95" i="13" s="1"/>
  <c r="N95" i="13"/>
  <c r="M95" i="13" s="1"/>
  <c r="AC95" i="13"/>
  <c r="X95" i="13"/>
  <c r="W95" i="13" s="1"/>
  <c r="P91" i="13"/>
  <c r="X91" i="13"/>
  <c r="U91" i="13"/>
  <c r="N91" i="13"/>
  <c r="M91" i="13" s="1"/>
  <c r="R91" i="13"/>
  <c r="Q91" i="13" s="1"/>
  <c r="AC91" i="13"/>
  <c r="AA88" i="13"/>
  <c r="AG88" i="13" s="1"/>
  <c r="X87" i="13"/>
  <c r="R87" i="13"/>
  <c r="Q87" i="13" s="1"/>
  <c r="V83" i="13"/>
  <c r="R83" i="13"/>
  <c r="AC83" i="13"/>
  <c r="AA81" i="13"/>
  <c r="AG81" i="13" s="1"/>
  <c r="P83" i="13"/>
  <c r="O83" i="13" s="1"/>
  <c r="Q83" i="13"/>
  <c r="Z83" i="13"/>
  <c r="AF83" i="13" s="1"/>
  <c r="X83" i="13"/>
  <c r="W83" i="13" s="1"/>
  <c r="U83" i="13"/>
  <c r="M83" i="13"/>
  <c r="P79" i="13"/>
  <c r="O79" i="13" s="1"/>
  <c r="R79" i="13"/>
  <c r="V79" i="13"/>
  <c r="U79" i="13" s="1"/>
  <c r="Z79" i="13"/>
  <c r="Q79" i="13"/>
  <c r="AA79" i="13"/>
  <c r="AG79" i="13" s="1"/>
  <c r="N79" i="13"/>
  <c r="M79" i="13" s="1"/>
  <c r="X79" i="13"/>
  <c r="W79" i="13" s="1"/>
  <c r="S79" i="13"/>
  <c r="AC75" i="13"/>
  <c r="AA72" i="13"/>
  <c r="AG72" i="13" s="1"/>
  <c r="N75" i="13"/>
  <c r="V71" i="13"/>
  <c r="X71" i="13"/>
  <c r="T67" i="13"/>
  <c r="AC67" i="13"/>
  <c r="AA65" i="13"/>
  <c r="AG65" i="13" s="1"/>
  <c r="P67" i="13"/>
  <c r="V67" i="13"/>
  <c r="U67" i="13" s="1"/>
  <c r="X67" i="13"/>
  <c r="W67" i="13" s="1"/>
  <c r="AI128" i="13"/>
  <c r="AC63" i="13"/>
  <c r="AA62" i="13"/>
  <c r="AG62" i="13" s="1"/>
  <c r="T63" i="13"/>
  <c r="S63" i="13" s="1"/>
  <c r="V63" i="13"/>
  <c r="U63" i="13" s="1"/>
  <c r="Z63" i="13"/>
  <c r="AF63" i="13" s="1"/>
  <c r="X63" i="13"/>
  <c r="W63" i="13" s="1"/>
  <c r="P63" i="13"/>
  <c r="O63" i="13" s="1"/>
  <c r="Y63" i="13"/>
  <c r="X59" i="13"/>
  <c r="W59" i="13" s="1"/>
  <c r="Z59" i="13"/>
  <c r="AF59" i="13" s="1"/>
  <c r="N59" i="13"/>
  <c r="M59" i="13" s="1"/>
  <c r="V59" i="13"/>
  <c r="U59" i="13" s="1"/>
  <c r="AC59" i="13"/>
  <c r="AA56" i="13"/>
  <c r="AG56" i="13" s="1"/>
  <c r="R59" i="13"/>
  <c r="Q59" i="13" s="1"/>
  <c r="R55" i="13"/>
  <c r="Q55" i="13" s="1"/>
  <c r="S55" i="13"/>
  <c r="O55" i="13"/>
  <c r="AC55" i="13"/>
  <c r="AA52" i="13"/>
  <c r="Y55" i="13"/>
  <c r="V51" i="13"/>
  <c r="Z51" i="13"/>
  <c r="AF51" i="13" s="1"/>
  <c r="AC51" i="13"/>
  <c r="AA49" i="13"/>
  <c r="AG49" i="13" s="1"/>
  <c r="N51" i="13"/>
  <c r="M51" i="13" s="1"/>
  <c r="T47" i="13"/>
  <c r="X47" i="13"/>
  <c r="V47" i="13"/>
  <c r="U47" i="13" s="1"/>
  <c r="AC43" i="13"/>
  <c r="R43" i="13"/>
  <c r="Q43" i="13" s="1"/>
  <c r="X43" i="13"/>
  <c r="V43" i="13"/>
  <c r="U43" i="13" s="1"/>
  <c r="P43" i="13"/>
  <c r="Z43" i="13"/>
  <c r="AF43" i="13" s="1"/>
  <c r="T39" i="13"/>
  <c r="R39" i="13"/>
  <c r="Q39" i="13" s="1"/>
  <c r="AC39" i="13"/>
  <c r="AA36" i="13"/>
  <c r="AG36" i="13" s="1"/>
  <c r="P39" i="13"/>
  <c r="O39" i="13" s="1"/>
  <c r="M35" i="13"/>
  <c r="Z35" i="13"/>
  <c r="AF35" i="13" s="1"/>
  <c r="AC35" i="13"/>
  <c r="AA32" i="13"/>
  <c r="T31" i="13"/>
  <c r="Z31" i="13"/>
  <c r="AF31" i="13" s="1"/>
  <c r="V31" i="13"/>
  <c r="N27" i="13"/>
  <c r="M27" i="13" s="1"/>
  <c r="Z27" i="13"/>
  <c r="AF27" i="13" s="1"/>
  <c r="AA27" i="13"/>
  <c r="AG27" i="13" s="1"/>
  <c r="Q27" i="13"/>
  <c r="V27" i="13"/>
  <c r="U27" i="13" s="1"/>
  <c r="AC27" i="13"/>
  <c r="S27" i="13"/>
  <c r="O27" i="13"/>
  <c r="Z23" i="13"/>
  <c r="AF23" i="13" s="1"/>
  <c r="X23" i="13"/>
  <c r="W23" i="13" s="1"/>
  <c r="S23" i="13"/>
  <c r="P23" i="13"/>
  <c r="O23" i="13" s="1"/>
  <c r="AC23" i="13"/>
  <c r="R23" i="13"/>
  <c r="Q23" i="13" s="1"/>
  <c r="AA23" i="13"/>
  <c r="AG23" i="13" s="1"/>
  <c r="Y23" i="13"/>
  <c r="V19" i="13"/>
  <c r="U19" i="13" s="1"/>
  <c r="P19" i="13"/>
  <c r="P7" i="13"/>
  <c r="T15" i="13"/>
  <c r="S15" i="13" s="1"/>
  <c r="AE128" i="13"/>
  <c r="AD128" i="13" s="1"/>
  <c r="V15" i="13"/>
  <c r="U15" i="13" s="1"/>
  <c r="AK128" i="13"/>
  <c r="AJ128" i="13" s="1"/>
  <c r="AC15" i="13"/>
  <c r="AA12" i="13"/>
  <c r="T11" i="13"/>
  <c r="S11" i="13" s="1"/>
  <c r="N11" i="13"/>
  <c r="M11" i="13" s="1"/>
  <c r="V11" i="13"/>
  <c r="R11" i="13"/>
  <c r="Q11" i="13" s="1"/>
  <c r="AC11" i="13"/>
  <c r="X11" i="13"/>
  <c r="P11" i="13"/>
  <c r="O11" i="13" s="1"/>
  <c r="Z11" i="13"/>
  <c r="AF11" i="13" s="1"/>
  <c r="Z7" i="13"/>
  <c r="AF7" i="13" s="1"/>
  <c r="V7" i="13"/>
  <c r="AC7" i="13"/>
  <c r="X127" i="1"/>
  <c r="W127" i="1" s="1"/>
  <c r="S127" i="1"/>
  <c r="O127" i="1"/>
  <c r="M127" i="1"/>
  <c r="Q127" i="1"/>
  <c r="AC127" i="1"/>
  <c r="AA124" i="1"/>
  <c r="AG124" i="1" s="1"/>
  <c r="Y127" i="1"/>
  <c r="T123" i="1"/>
  <c r="X123" i="1"/>
  <c r="Z123" i="1"/>
  <c r="AF123" i="1" s="1"/>
  <c r="V123" i="1"/>
  <c r="U123" i="1" s="1"/>
  <c r="AC123" i="1"/>
  <c r="Z119" i="1"/>
  <c r="AF119" i="1" s="1"/>
  <c r="R119" i="1"/>
  <c r="N119" i="1"/>
  <c r="M119" i="1" s="1"/>
  <c r="X115" i="1"/>
  <c r="W115" i="1" s="1"/>
  <c r="V115" i="1"/>
  <c r="U115" i="1" s="1"/>
  <c r="AC115" i="1"/>
  <c r="AA113" i="1"/>
  <c r="AG113" i="1" s="1"/>
  <c r="N115" i="1"/>
  <c r="M115" i="1" s="1"/>
  <c r="Z115" i="1"/>
  <c r="AF115" i="1" s="1"/>
  <c r="P111" i="1"/>
  <c r="U111" i="1"/>
  <c r="R111" i="1"/>
  <c r="Q111" i="1" s="1"/>
  <c r="M111" i="1"/>
  <c r="O111" i="1"/>
  <c r="AC111" i="1"/>
  <c r="AA108" i="1"/>
  <c r="AG108" i="1" s="1"/>
  <c r="V107" i="1"/>
  <c r="P107" i="1"/>
  <c r="O107" i="1" s="1"/>
  <c r="N107" i="1"/>
  <c r="M107" i="1" s="1"/>
  <c r="N103" i="1"/>
  <c r="M103" i="1" s="1"/>
  <c r="X103" i="1"/>
  <c r="W103" i="1" s="1"/>
  <c r="T103" i="1"/>
  <c r="P103" i="1"/>
  <c r="O103" i="1" s="1"/>
  <c r="V103" i="1"/>
  <c r="U103" i="1" s="1"/>
  <c r="N99" i="1"/>
  <c r="Z99" i="1"/>
  <c r="AF99" i="1" s="1"/>
  <c r="V99" i="1"/>
  <c r="U99" i="1" s="1"/>
  <c r="AC99" i="1"/>
  <c r="AA96" i="1"/>
  <c r="AG96" i="1" s="1"/>
  <c r="Z95" i="1"/>
  <c r="AF95" i="1" s="1"/>
  <c r="X95" i="1"/>
  <c r="N95" i="1"/>
  <c r="M95" i="1" s="1"/>
  <c r="V95" i="1"/>
  <c r="U95" i="1" s="1"/>
  <c r="R95" i="1"/>
  <c r="Q95" i="1" s="1"/>
  <c r="AC95" i="1"/>
  <c r="AA92" i="1"/>
  <c r="AG92" i="1" s="1"/>
  <c r="Z91" i="1"/>
  <c r="AF91" i="1" s="1"/>
  <c r="R91" i="1"/>
  <c r="N91" i="1"/>
  <c r="M91" i="1" s="1"/>
  <c r="X91" i="1"/>
  <c r="W91" i="1" s="1"/>
  <c r="V91" i="1"/>
  <c r="R87" i="1"/>
  <c r="Q87" i="1" s="1"/>
  <c r="V87" i="1"/>
  <c r="U87" i="1" s="1"/>
  <c r="N87" i="1"/>
  <c r="M87" i="1" s="1"/>
  <c r="R83" i="1"/>
  <c r="Q83" i="1" s="1"/>
  <c r="N83" i="1"/>
  <c r="M83" i="1" s="1"/>
  <c r="V83" i="1"/>
  <c r="U83" i="1" s="1"/>
  <c r="P83" i="1"/>
  <c r="O83" i="1" s="1"/>
  <c r="X83" i="1"/>
  <c r="W83" i="1" s="1"/>
  <c r="AC83" i="1"/>
  <c r="R79" i="1"/>
  <c r="Q79" i="1" s="1"/>
  <c r="P79" i="1"/>
  <c r="O79" i="1" s="1"/>
  <c r="AC79" i="1"/>
  <c r="AA76" i="1"/>
  <c r="T75" i="1"/>
  <c r="Z75" i="1"/>
  <c r="AF75" i="1" s="1"/>
  <c r="AA75" i="1"/>
  <c r="AG75" i="1" s="1"/>
  <c r="Y75" i="1"/>
  <c r="S75" i="1"/>
  <c r="AC75" i="1"/>
  <c r="P75" i="1"/>
  <c r="O75" i="1" s="1"/>
  <c r="V75" i="1"/>
  <c r="U75" i="1" s="1"/>
  <c r="M75" i="1"/>
  <c r="Q75" i="1"/>
  <c r="AC71" i="1"/>
  <c r="Z71" i="1"/>
  <c r="AF71" i="1" s="1"/>
  <c r="P71" i="1"/>
  <c r="O71" i="1" s="1"/>
  <c r="P67" i="1"/>
  <c r="N67" i="1"/>
  <c r="AC67" i="1"/>
  <c r="AA64" i="1"/>
  <c r="AG64" i="1" s="1"/>
  <c r="R67" i="1"/>
  <c r="Q67" i="1" s="1"/>
  <c r="Z63" i="1"/>
  <c r="AF63" i="1" s="1"/>
  <c r="T63" i="1"/>
  <c r="S63" i="1" s="1"/>
  <c r="P63" i="1"/>
  <c r="O63" i="1" s="1"/>
  <c r="R63" i="1"/>
  <c r="Q63" i="1" s="1"/>
  <c r="AC63" i="1"/>
  <c r="AA60" i="1"/>
  <c r="Y63" i="1"/>
  <c r="AI128" i="1"/>
  <c r="Z59" i="1"/>
  <c r="AF59" i="1" s="1"/>
  <c r="V59" i="1"/>
  <c r="U59" i="1" s="1"/>
  <c r="P59" i="1"/>
  <c r="O59" i="1" s="1"/>
  <c r="T59" i="1"/>
  <c r="S59" i="1" s="1"/>
  <c r="N55" i="1"/>
  <c r="P55" i="1"/>
  <c r="T55" i="1"/>
  <c r="V55" i="1"/>
  <c r="U55" i="1" s="1"/>
  <c r="Z55" i="1"/>
  <c r="AF55" i="1" s="1"/>
  <c r="R51" i="1"/>
  <c r="P51" i="1"/>
  <c r="O51" i="1" s="1"/>
  <c r="AC47" i="1"/>
  <c r="AA46" i="1"/>
  <c r="AG46" i="1" s="1"/>
  <c r="N47" i="1"/>
  <c r="M47" i="1" s="1"/>
  <c r="AC43" i="1"/>
  <c r="Z43" i="1"/>
  <c r="AF43" i="1" s="1"/>
  <c r="P43" i="1"/>
  <c r="O43" i="1" s="1"/>
  <c r="M39" i="1"/>
  <c r="T39" i="1"/>
  <c r="S39" i="1" s="1"/>
  <c r="O39" i="1"/>
  <c r="Q39" i="1"/>
  <c r="Y39" i="1"/>
  <c r="AC39" i="1"/>
  <c r="AA36" i="1"/>
  <c r="R35" i="1"/>
  <c r="Q35" i="1" s="1"/>
  <c r="V35" i="1"/>
  <c r="U35" i="1" s="1"/>
  <c r="X35" i="1"/>
  <c r="W35" i="1" s="1"/>
  <c r="P35" i="1"/>
  <c r="O35" i="1" s="1"/>
  <c r="N35" i="1"/>
  <c r="M35" i="1" s="1"/>
  <c r="Z35" i="1"/>
  <c r="AF35" i="1" s="1"/>
  <c r="AC35" i="1"/>
  <c r="R31" i="1"/>
  <c r="P31" i="1"/>
  <c r="O31" i="1" s="1"/>
  <c r="Z31" i="1"/>
  <c r="AF31" i="1" s="1"/>
  <c r="X31" i="1"/>
  <c r="V31" i="1"/>
  <c r="AC31" i="1"/>
  <c r="AA28" i="1"/>
  <c r="AG28" i="1" s="1"/>
  <c r="Z27" i="1"/>
  <c r="AF27" i="1" s="1"/>
  <c r="V27" i="1"/>
  <c r="U27" i="1" s="1"/>
  <c r="S27" i="1"/>
  <c r="AA27" i="1"/>
  <c r="AG27" i="1" s="1"/>
  <c r="N27" i="1"/>
  <c r="M27" i="1" s="1"/>
  <c r="AC27" i="1"/>
  <c r="O27" i="1"/>
  <c r="W27" i="1"/>
  <c r="Q27" i="1"/>
  <c r="T23" i="1"/>
  <c r="S23" i="1" s="1"/>
  <c r="AC23" i="1"/>
  <c r="AA21" i="1"/>
  <c r="AG21" i="1" s="1"/>
  <c r="Z23" i="1"/>
  <c r="AF23" i="1" s="1"/>
  <c r="P23" i="1"/>
  <c r="X23" i="1"/>
  <c r="W23" i="1" s="1"/>
  <c r="V19" i="1"/>
  <c r="P19" i="1"/>
  <c r="X19" i="1"/>
  <c r="W19" i="1" s="1"/>
  <c r="AC19" i="1"/>
  <c r="AA16" i="1"/>
  <c r="AG16" i="1" s="1"/>
  <c r="Z19" i="1"/>
  <c r="AF19" i="1" s="1"/>
  <c r="R19" i="1"/>
  <c r="Q19" i="1" s="1"/>
  <c r="Z15" i="1"/>
  <c r="AF15" i="1" s="1"/>
  <c r="P15" i="1"/>
  <c r="AE128" i="1"/>
  <c r="AD128" i="1" s="1"/>
  <c r="AC15" i="1"/>
  <c r="AA12" i="1"/>
  <c r="AG12" i="1" s="1"/>
  <c r="V11" i="1"/>
  <c r="U11" i="1" s="1"/>
  <c r="AC11" i="1"/>
  <c r="AA9" i="1"/>
  <c r="AG9" i="1" s="1"/>
  <c r="AA11" i="1"/>
  <c r="AG11" i="1" s="1"/>
  <c r="R11" i="1"/>
  <c r="Q11" i="1" s="1"/>
  <c r="P11" i="1"/>
  <c r="O11" i="1" s="1"/>
  <c r="N11" i="1"/>
  <c r="M11" i="1" s="1"/>
  <c r="S11" i="1"/>
  <c r="Z11" i="1"/>
  <c r="X11" i="1"/>
  <c r="W11" i="1" s="1"/>
  <c r="AK128" i="1"/>
  <c r="AJ128" i="1" s="1"/>
  <c r="N7" i="1"/>
  <c r="M7" i="1" s="1"/>
  <c r="Z7" i="1"/>
  <c r="AF7" i="1" s="1"/>
  <c r="P7" i="1"/>
  <c r="O7" i="1" s="1"/>
  <c r="X7" i="1"/>
  <c r="AC7" i="1"/>
  <c r="AF127" i="1"/>
  <c r="S115" i="1"/>
  <c r="Q115" i="1"/>
  <c r="O115" i="1"/>
  <c r="X111" i="1"/>
  <c r="W111" i="1" s="1"/>
  <c r="Y83" i="1"/>
  <c r="S83" i="1"/>
  <c r="AA83" i="1"/>
  <c r="AG83" i="1" s="1"/>
  <c r="AA107" i="1"/>
  <c r="AG107" i="1" s="1"/>
  <c r="U107" i="1"/>
  <c r="Q107" i="1"/>
  <c r="W107" i="1"/>
  <c r="V71" i="1"/>
  <c r="U71" i="1" s="1"/>
  <c r="O55" i="1"/>
  <c r="M55" i="1"/>
  <c r="AA55" i="1"/>
  <c r="AG55" i="1" s="1"/>
  <c r="S55" i="1"/>
  <c r="Q55" i="1"/>
  <c r="Y31" i="1"/>
  <c r="U31" i="1"/>
  <c r="Q31" i="1"/>
  <c r="AA31" i="1"/>
  <c r="AG31" i="1" s="1"/>
  <c r="W31" i="1"/>
  <c r="L128" i="1"/>
  <c r="N43" i="1"/>
  <c r="M43" i="1" s="1"/>
  <c r="U43" i="1"/>
  <c r="Y43" i="1"/>
  <c r="S43" i="1"/>
  <c r="AA43" i="1"/>
  <c r="AG43" i="1" s="1"/>
  <c r="Q43" i="1"/>
  <c r="V119" i="1"/>
  <c r="U119" i="1" s="1"/>
  <c r="AC51" i="1"/>
  <c r="X51" i="1"/>
  <c r="W51" i="1" s="1"/>
  <c r="Z111" i="1"/>
  <c r="AF111" i="1" s="1"/>
  <c r="W123" i="1"/>
  <c r="Q123" i="1"/>
  <c r="M123" i="1"/>
  <c r="AA123" i="1"/>
  <c r="AG123" i="1" s="1"/>
  <c r="AC103" i="1"/>
  <c r="X39" i="1"/>
  <c r="W39" i="1" s="1"/>
  <c r="P91" i="1"/>
  <c r="O91" i="1" s="1"/>
  <c r="Z87" i="1"/>
  <c r="AF87" i="1" s="1"/>
  <c r="T51" i="1"/>
  <c r="S51" i="1" s="1"/>
  <c r="V127" i="1"/>
  <c r="U127" i="1" s="1"/>
  <c r="T111" i="1"/>
  <c r="S111" i="1" s="1"/>
  <c r="T79" i="1"/>
  <c r="S79" i="1" s="1"/>
  <c r="M99" i="1"/>
  <c r="S99" i="1"/>
  <c r="W99" i="1"/>
  <c r="X67" i="1"/>
  <c r="W67" i="1" s="1"/>
  <c r="T107" i="1"/>
  <c r="S107" i="1" s="1"/>
  <c r="V63" i="1"/>
  <c r="U63" i="1" s="1"/>
  <c r="X71" i="1"/>
  <c r="W71" i="1" s="1"/>
  <c r="N23" i="1"/>
  <c r="M23" i="1" s="1"/>
  <c r="AC91" i="1"/>
  <c r="X55" i="1"/>
  <c r="W55" i="1" s="1"/>
  <c r="AC55" i="1"/>
  <c r="R59" i="1"/>
  <c r="Q59" i="1" s="1"/>
  <c r="V51" i="1"/>
  <c r="U51" i="1" s="1"/>
  <c r="U19" i="1"/>
  <c r="M19" i="1"/>
  <c r="S19" i="1"/>
  <c r="O19" i="1"/>
  <c r="N15" i="1"/>
  <c r="M15" i="1" s="1"/>
  <c r="P119" i="1"/>
  <c r="AC119" i="1"/>
  <c r="P87" i="1"/>
  <c r="O87" i="1" s="1"/>
  <c r="AC87" i="1"/>
  <c r="Y51" i="1"/>
  <c r="Q51" i="1"/>
  <c r="AA51" i="1"/>
  <c r="AG51" i="1" s="1"/>
  <c r="T31" i="1"/>
  <c r="S31" i="1" s="1"/>
  <c r="AA23" i="1"/>
  <c r="AG23" i="1" s="1"/>
  <c r="O23" i="1"/>
  <c r="AN12" i="1"/>
  <c r="AN13" i="1" s="1"/>
  <c r="AN14" i="1" s="1"/>
  <c r="AO11" i="1"/>
  <c r="X75" i="1"/>
  <c r="W75" i="1" s="1"/>
  <c r="Z79" i="1"/>
  <c r="V47" i="1"/>
  <c r="U47" i="1" s="1"/>
  <c r="P95" i="1"/>
  <c r="O95" i="1" s="1"/>
  <c r="Z103" i="1"/>
  <c r="AF103" i="1" s="1"/>
  <c r="Q71" i="1"/>
  <c r="AA71" i="1"/>
  <c r="AG71" i="1" s="1"/>
  <c r="S71" i="1"/>
  <c r="AA35" i="1"/>
  <c r="AG35" i="1" s="1"/>
  <c r="S35" i="1"/>
  <c r="V23" i="1"/>
  <c r="U23" i="1" s="1"/>
  <c r="W15" i="1"/>
  <c r="O15" i="1"/>
  <c r="X59" i="1"/>
  <c r="W59" i="1" s="1"/>
  <c r="AC59" i="1"/>
  <c r="N31" i="1"/>
  <c r="M31" i="1" s="1"/>
  <c r="V15" i="1"/>
  <c r="U15" i="1" s="1"/>
  <c r="AA103" i="1"/>
  <c r="AG103" i="1" s="1"/>
  <c r="S103" i="1"/>
  <c r="Q103" i="1"/>
  <c r="P123" i="1"/>
  <c r="O123" i="1" s="1"/>
  <c r="P99" i="1"/>
  <c r="O99" i="1" s="1"/>
  <c r="R99" i="1"/>
  <c r="Q99" i="1" s="1"/>
  <c r="M67" i="1"/>
  <c r="Y67" i="1"/>
  <c r="U67" i="1"/>
  <c r="S67" i="1"/>
  <c r="O67" i="1"/>
  <c r="Z47" i="1"/>
  <c r="Z107" i="1"/>
  <c r="AF107" i="1" s="1"/>
  <c r="Y95" i="1"/>
  <c r="W95" i="1"/>
  <c r="S95" i="1"/>
  <c r="X63" i="1"/>
  <c r="W63" i="1" s="1"/>
  <c r="N71" i="1"/>
  <c r="M71" i="1" s="1"/>
  <c r="V39" i="1"/>
  <c r="U39" i="1" s="1"/>
  <c r="R15" i="1"/>
  <c r="Q15" i="1" s="1"/>
  <c r="V7" i="1"/>
  <c r="U7" i="1" s="1"/>
  <c r="T91" i="1"/>
  <c r="S91" i="1" s="1"/>
  <c r="Q91" i="1"/>
  <c r="Y91" i="1"/>
  <c r="U91" i="1"/>
  <c r="AA91" i="1"/>
  <c r="AG91" i="1" s="1"/>
  <c r="AA59" i="1"/>
  <c r="AG59" i="1" s="1"/>
  <c r="N59" i="1"/>
  <c r="M59" i="1" s="1"/>
  <c r="X43" i="1"/>
  <c r="W43" i="1" s="1"/>
  <c r="R23" i="1"/>
  <c r="Q23" i="1" s="1"/>
  <c r="X119" i="1"/>
  <c r="W119" i="1" s="1"/>
  <c r="Y119" i="1"/>
  <c r="Q119" i="1"/>
  <c r="S119" i="1"/>
  <c r="AA119" i="1"/>
  <c r="AG119" i="1" s="1"/>
  <c r="X87" i="1"/>
  <c r="W87" i="1" s="1"/>
  <c r="S87" i="1"/>
  <c r="AA87" i="1"/>
  <c r="AG87" i="1" s="1"/>
  <c r="N51" i="1"/>
  <c r="M51" i="1" s="1"/>
  <c r="T15" i="1"/>
  <c r="S15" i="1" s="1"/>
  <c r="AA7" i="1"/>
  <c r="AG7" i="1" s="1"/>
  <c r="W7" i="1"/>
  <c r="S7" i="1"/>
  <c r="Q7" i="1"/>
  <c r="Q111" i="13"/>
  <c r="O111" i="13"/>
  <c r="S111" i="13"/>
  <c r="AA111" i="13"/>
  <c r="AG111" i="13" s="1"/>
  <c r="V55" i="13"/>
  <c r="U55" i="13" s="1"/>
  <c r="R71" i="13"/>
  <c r="Q71" i="13" s="1"/>
  <c r="Y75" i="13"/>
  <c r="U75" i="13"/>
  <c r="M75" i="13"/>
  <c r="O75" i="13"/>
  <c r="S75" i="13"/>
  <c r="Z47" i="13"/>
  <c r="AF47" i="13" s="1"/>
  <c r="P15" i="13"/>
  <c r="O15" i="13" s="1"/>
  <c r="P119" i="13"/>
  <c r="T115" i="13"/>
  <c r="Y127" i="13"/>
  <c r="U127" i="13"/>
  <c r="Q127" i="13"/>
  <c r="M127" i="13"/>
  <c r="L128" i="13"/>
  <c r="AA127" i="13"/>
  <c r="AG127" i="13" s="1"/>
  <c r="S127" i="13"/>
  <c r="W127" i="13"/>
  <c r="O127" i="13"/>
  <c r="Z99" i="13"/>
  <c r="AF99" i="13" s="1"/>
  <c r="AA99" i="13"/>
  <c r="AG99" i="13" s="1"/>
  <c r="Z91" i="13"/>
  <c r="AF91" i="13" s="1"/>
  <c r="Y43" i="13"/>
  <c r="S43" i="13"/>
  <c r="W43" i="13"/>
  <c r="M43" i="13"/>
  <c r="AA43" i="13"/>
  <c r="AG43" i="13" s="1"/>
  <c r="O43" i="13"/>
  <c r="N71" i="13"/>
  <c r="M71" i="13" s="1"/>
  <c r="AA59" i="13"/>
  <c r="AG59" i="13" s="1"/>
  <c r="O59" i="13"/>
  <c r="S59" i="13"/>
  <c r="X51" i="13"/>
  <c r="W51" i="13" s="1"/>
  <c r="X27" i="13"/>
  <c r="W27" i="13" s="1"/>
  <c r="V23" i="13"/>
  <c r="U23" i="13" s="1"/>
  <c r="Z19" i="13"/>
  <c r="AF19" i="13" s="1"/>
  <c r="AA31" i="13"/>
  <c r="AG31" i="13" s="1"/>
  <c r="S31" i="13"/>
  <c r="Y31" i="13"/>
  <c r="U31" i="13"/>
  <c r="AA115" i="13"/>
  <c r="AG115" i="13" s="1"/>
  <c r="W115" i="13"/>
  <c r="S115" i="13"/>
  <c r="U115" i="13"/>
  <c r="AA87" i="13"/>
  <c r="AG87" i="13" s="1"/>
  <c r="W87" i="13"/>
  <c r="S87" i="13"/>
  <c r="M87" i="13"/>
  <c r="U87" i="13"/>
  <c r="AC47" i="13"/>
  <c r="N23" i="13"/>
  <c r="M23" i="13" s="1"/>
  <c r="P35" i="13"/>
  <c r="O35" i="13" s="1"/>
  <c r="P31" i="13"/>
  <c r="O31" i="13" s="1"/>
  <c r="AA11" i="13"/>
  <c r="AG11" i="13" s="1"/>
  <c r="U11" i="13"/>
  <c r="AC31" i="13"/>
  <c r="X119" i="13"/>
  <c r="V103" i="13"/>
  <c r="U103" i="13" s="1"/>
  <c r="P71" i="13"/>
  <c r="O71" i="13" s="1"/>
  <c r="X55" i="13"/>
  <c r="W55" i="13" s="1"/>
  <c r="Q51" i="13"/>
  <c r="U51" i="13"/>
  <c r="S51" i="13"/>
  <c r="O51" i="13"/>
  <c r="AA71" i="13"/>
  <c r="AG71" i="13" s="1"/>
  <c r="W71" i="13"/>
  <c r="S71" i="13"/>
  <c r="U71" i="13"/>
  <c r="R75" i="13"/>
  <c r="Q75" i="13" s="1"/>
  <c r="N39" i="13"/>
  <c r="M39" i="13" s="1"/>
  <c r="AC19" i="13"/>
  <c r="R15" i="13"/>
  <c r="Q15" i="13" s="1"/>
  <c r="N19" i="13"/>
  <c r="M19" i="13" s="1"/>
  <c r="X15" i="13"/>
  <c r="W15" i="13" s="1"/>
  <c r="U7" i="13"/>
  <c r="M7" i="13"/>
  <c r="O7" i="13"/>
  <c r="S7" i="13"/>
  <c r="W7" i="13"/>
  <c r="AA7" i="13"/>
  <c r="AG7" i="13" s="1"/>
  <c r="X19" i="13"/>
  <c r="W19" i="13" s="1"/>
  <c r="AC87" i="13"/>
  <c r="Q47" i="13"/>
  <c r="M47" i="13"/>
  <c r="W47" i="13"/>
  <c r="AA47" i="13"/>
  <c r="AG47" i="13" s="1"/>
  <c r="S47" i="13"/>
  <c r="R35" i="13"/>
  <c r="Q35" i="13" s="1"/>
  <c r="AA39" i="13"/>
  <c r="AG39" i="13" s="1"/>
  <c r="W39" i="13"/>
  <c r="S39" i="13"/>
  <c r="Y39" i="13"/>
  <c r="U39" i="13"/>
  <c r="X35" i="13"/>
  <c r="W35" i="13" s="1"/>
  <c r="AO11" i="13"/>
  <c r="AN12" i="13"/>
  <c r="AN13" i="13" s="1"/>
  <c r="AN14" i="13" s="1"/>
  <c r="R123" i="13"/>
  <c r="Y123" i="13"/>
  <c r="U123" i="13"/>
  <c r="Q123" i="13"/>
  <c r="M123" i="13"/>
  <c r="AA123" i="13"/>
  <c r="AG123" i="13" s="1"/>
  <c r="S123" i="13"/>
  <c r="W123" i="13"/>
  <c r="O123" i="13"/>
  <c r="AA119" i="13"/>
  <c r="AG119" i="13" s="1"/>
  <c r="W119" i="13"/>
  <c r="S119" i="13"/>
  <c r="O119" i="13"/>
  <c r="Y119" i="13"/>
  <c r="Q119" i="13"/>
  <c r="M119" i="13"/>
  <c r="U119" i="13"/>
  <c r="Z111" i="13"/>
  <c r="AF111" i="13" s="1"/>
  <c r="AA107" i="13"/>
  <c r="AG107" i="13" s="1"/>
  <c r="Q107" i="13"/>
  <c r="O107" i="13"/>
  <c r="W107" i="13"/>
  <c r="M107" i="13"/>
  <c r="Y107" i="13"/>
  <c r="Z95" i="13"/>
  <c r="P99" i="13"/>
  <c r="O99" i="13" s="1"/>
  <c r="S91" i="13"/>
  <c r="O91" i="13"/>
  <c r="W91" i="13"/>
  <c r="Y67" i="13"/>
  <c r="O67" i="13"/>
  <c r="S67" i="13"/>
  <c r="Q67" i="13"/>
  <c r="M67" i="13"/>
  <c r="N63" i="13"/>
  <c r="M63" i="13" s="1"/>
  <c r="Z71" i="13"/>
  <c r="AF71" i="13" s="1"/>
  <c r="AC71" i="13"/>
  <c r="X75" i="13"/>
  <c r="W75" i="13" s="1"/>
  <c r="T19" i="13"/>
  <c r="S19" i="13" s="1"/>
  <c r="N15" i="13"/>
  <c r="M15" i="13" s="1"/>
  <c r="X31" i="13"/>
  <c r="W31" i="13" s="1"/>
  <c r="AA19" i="13"/>
  <c r="AG19" i="13" s="1"/>
  <c r="Q19" i="13"/>
  <c r="O19" i="13"/>
  <c r="Z87" i="13"/>
  <c r="AF87" i="13" s="1"/>
  <c r="P87" i="13"/>
  <c r="O87" i="13" s="1"/>
  <c r="P47" i="13"/>
  <c r="O47" i="13" s="1"/>
  <c r="R31" i="13"/>
  <c r="Q31" i="13" s="1"/>
  <c r="Z15" i="13"/>
  <c r="R7" i="13"/>
  <c r="V35" i="13"/>
  <c r="U35" i="13" s="1"/>
  <c r="N31" i="13"/>
  <c r="M31" i="13" s="1"/>
  <c r="V119" i="3"/>
  <c r="U119" i="3" s="1"/>
  <c r="O123" i="3"/>
  <c r="M123" i="3"/>
  <c r="AA123" i="3"/>
  <c r="AG123" i="3" s="1"/>
  <c r="L128" i="3"/>
  <c r="AA115" i="3"/>
  <c r="AG115" i="3" s="1"/>
  <c r="U115" i="3"/>
  <c r="Y31" i="3"/>
  <c r="O31" i="3"/>
  <c r="S31" i="3"/>
  <c r="M31" i="3"/>
  <c r="W31" i="3"/>
  <c r="Q31" i="3"/>
  <c r="AA31" i="3"/>
  <c r="AG31" i="3" s="1"/>
  <c r="U31" i="3"/>
  <c r="AA107" i="3"/>
  <c r="AG107" i="3" s="1"/>
  <c r="U107" i="3"/>
  <c r="Q59" i="3"/>
  <c r="W59" i="3"/>
  <c r="AA59" i="3"/>
  <c r="AG59" i="3" s="1"/>
  <c r="O59" i="3"/>
  <c r="S59" i="3"/>
  <c r="M103" i="3"/>
  <c r="AA103" i="3"/>
  <c r="AG103" i="3" s="1"/>
  <c r="Q103" i="3"/>
  <c r="N51" i="3"/>
  <c r="S15" i="3"/>
  <c r="Q15" i="3"/>
  <c r="AA15" i="3"/>
  <c r="AG15" i="3" s="1"/>
  <c r="AN16" i="3"/>
  <c r="AN17" i="3" s="1"/>
  <c r="AN18" i="3" s="1"/>
  <c r="AO15" i="3"/>
  <c r="AF127" i="3"/>
  <c r="Z123" i="3"/>
  <c r="AF123" i="3" s="1"/>
  <c r="X79" i="3"/>
  <c r="W79" i="3" s="1"/>
  <c r="V67" i="3"/>
  <c r="U67" i="3" s="1"/>
  <c r="R23" i="3"/>
  <c r="Q23" i="3" s="1"/>
  <c r="P99" i="3"/>
  <c r="O99" i="3" s="1"/>
  <c r="Z91" i="3"/>
  <c r="AF91" i="3" s="1"/>
  <c r="O71" i="3"/>
  <c r="S71" i="3"/>
  <c r="W71" i="3"/>
  <c r="AA71" i="3"/>
  <c r="AG71" i="3" s="1"/>
  <c r="X63" i="3"/>
  <c r="W63" i="3" s="1"/>
  <c r="X19" i="3"/>
  <c r="N99" i="3"/>
  <c r="Z95" i="3"/>
  <c r="AF95" i="3" s="1"/>
  <c r="S95" i="3"/>
  <c r="M95" i="3"/>
  <c r="U95" i="3"/>
  <c r="X35" i="3"/>
  <c r="W35" i="3" s="1"/>
  <c r="AA23" i="3"/>
  <c r="AG23" i="3" s="1"/>
  <c r="U23" i="3"/>
  <c r="Y23" i="3"/>
  <c r="S23" i="3"/>
  <c r="W23" i="3"/>
  <c r="T115" i="3"/>
  <c r="S115" i="3" s="1"/>
  <c r="Z107" i="3"/>
  <c r="AF107" i="3" s="1"/>
  <c r="P107" i="3"/>
  <c r="O107" i="3" s="1"/>
  <c r="N107" i="3"/>
  <c r="M107" i="3" s="1"/>
  <c r="AA51" i="3"/>
  <c r="AG51" i="3" s="1"/>
  <c r="M51" i="3"/>
  <c r="P15" i="3"/>
  <c r="O15" i="3" s="1"/>
  <c r="Z39" i="3"/>
  <c r="AF39" i="3" s="1"/>
  <c r="P39" i="3"/>
  <c r="O39" i="3" s="1"/>
  <c r="AA11" i="3"/>
  <c r="AG11" i="3" s="1"/>
  <c r="W11" i="3"/>
  <c r="Y11" i="3"/>
  <c r="M11" i="3"/>
  <c r="Y27" i="3"/>
  <c r="S27" i="3"/>
  <c r="W27" i="3"/>
  <c r="AA27" i="3"/>
  <c r="AG27" i="3" s="1"/>
  <c r="X119" i="3"/>
  <c r="W119" i="3" s="1"/>
  <c r="R123" i="3"/>
  <c r="Q123" i="3" s="1"/>
  <c r="N111" i="3"/>
  <c r="U79" i="3"/>
  <c r="O79" i="3"/>
  <c r="Q79" i="3"/>
  <c r="AA79" i="3"/>
  <c r="AG79" i="3" s="1"/>
  <c r="M79" i="3"/>
  <c r="Z75" i="3"/>
  <c r="AF75" i="3" s="1"/>
  <c r="Y55" i="3"/>
  <c r="S55" i="3"/>
  <c r="M55" i="3"/>
  <c r="AA55" i="3"/>
  <c r="AG55" i="3" s="1"/>
  <c r="Q55" i="3"/>
  <c r="N27" i="3"/>
  <c r="M27" i="3" s="1"/>
  <c r="U111" i="3"/>
  <c r="Q111" i="3"/>
  <c r="M111" i="3"/>
  <c r="W111" i="3"/>
  <c r="AA111" i="3"/>
  <c r="AG111" i="3" s="1"/>
  <c r="W91" i="3"/>
  <c r="S91" i="3"/>
  <c r="U91" i="3"/>
  <c r="Y83" i="3"/>
  <c r="S83" i="3"/>
  <c r="AA83" i="3"/>
  <c r="AG83" i="3" s="1"/>
  <c r="W83" i="3"/>
  <c r="X43" i="3"/>
  <c r="W43" i="3" s="1"/>
  <c r="S35" i="3"/>
  <c r="V27" i="3"/>
  <c r="U27" i="3" s="1"/>
  <c r="N23" i="3"/>
  <c r="M23" i="3" s="1"/>
  <c r="N19" i="3"/>
  <c r="M19" i="3" s="1"/>
  <c r="R95" i="3"/>
  <c r="Q95" i="3" s="1"/>
  <c r="V43" i="3"/>
  <c r="U43" i="3" s="1"/>
  <c r="N35" i="3"/>
  <c r="M35" i="3" s="1"/>
  <c r="T107" i="3"/>
  <c r="S107" i="3" s="1"/>
  <c r="Z59" i="3"/>
  <c r="AF59" i="3" s="1"/>
  <c r="X103" i="3"/>
  <c r="W103" i="3" s="1"/>
  <c r="AC103" i="3"/>
  <c r="X51" i="3"/>
  <c r="W51" i="3" s="1"/>
  <c r="R51" i="3"/>
  <c r="Q51" i="3" s="1"/>
  <c r="AC51" i="3"/>
  <c r="V15" i="3"/>
  <c r="U15" i="3" s="1"/>
  <c r="X15" i="3"/>
  <c r="W15" i="3" s="1"/>
  <c r="Y7" i="3"/>
  <c r="U7" i="3"/>
  <c r="Q7" i="3"/>
  <c r="O7" i="3"/>
  <c r="S7" i="3"/>
  <c r="AA7" i="3"/>
  <c r="AG7" i="3" s="1"/>
  <c r="R39" i="3"/>
  <c r="Q39" i="3" s="1"/>
  <c r="X39" i="3"/>
  <c r="W39" i="3" s="1"/>
  <c r="R83" i="3"/>
  <c r="Q83" i="3" s="1"/>
  <c r="AC123" i="3"/>
  <c r="X123" i="3"/>
  <c r="W123" i="3" s="1"/>
  <c r="U99" i="3"/>
  <c r="M99" i="3"/>
  <c r="S99" i="3"/>
  <c r="W99" i="3"/>
  <c r="R91" i="3"/>
  <c r="Q91" i="3" s="1"/>
  <c r="Z79" i="3"/>
  <c r="AF79" i="3" s="1"/>
  <c r="Z71" i="3"/>
  <c r="AF71" i="3" s="1"/>
  <c r="X67" i="3"/>
  <c r="W67" i="3" s="1"/>
  <c r="Q63" i="3"/>
  <c r="AA63" i="3"/>
  <c r="AG63" i="3" s="1"/>
  <c r="U63" i="3"/>
  <c r="Y63" i="3"/>
  <c r="O63" i="3"/>
  <c r="S63" i="3"/>
  <c r="M63" i="3"/>
  <c r="V55" i="3"/>
  <c r="U55" i="3" s="1"/>
  <c r="X47" i="3"/>
  <c r="W47" i="3" s="1"/>
  <c r="R35" i="3"/>
  <c r="Q35" i="3" s="1"/>
  <c r="AA19" i="3"/>
  <c r="AG19" i="3" s="1"/>
  <c r="W19" i="3"/>
  <c r="S19" i="3"/>
  <c r="O19" i="3"/>
  <c r="Q19" i="3"/>
  <c r="V11" i="3"/>
  <c r="U11" i="3" s="1"/>
  <c r="N91" i="3"/>
  <c r="M91" i="3" s="1"/>
  <c r="Y75" i="3"/>
  <c r="U75" i="3"/>
  <c r="Q75" i="3"/>
  <c r="M75" i="3"/>
  <c r="S75" i="3"/>
  <c r="AA75" i="3"/>
  <c r="AG75" i="3" s="1"/>
  <c r="N43" i="3"/>
  <c r="M43" i="3" s="1"/>
  <c r="Z35" i="3"/>
  <c r="AF35" i="3" s="1"/>
  <c r="R27" i="3"/>
  <c r="Q27" i="3" s="1"/>
  <c r="V19" i="3"/>
  <c r="U19" i="3" s="1"/>
  <c r="R99" i="3"/>
  <c r="Q99" i="3" s="1"/>
  <c r="P95" i="3"/>
  <c r="O95" i="3" s="1"/>
  <c r="V35" i="3"/>
  <c r="U35" i="3" s="1"/>
  <c r="P23" i="3"/>
  <c r="O23" i="3" s="1"/>
  <c r="V59" i="3"/>
  <c r="U59" i="3" s="1"/>
  <c r="X107" i="3"/>
  <c r="W107" i="3" s="1"/>
  <c r="AC107" i="3"/>
  <c r="S87" i="3"/>
  <c r="U87" i="3"/>
  <c r="O87" i="3"/>
  <c r="AA87" i="3"/>
  <c r="AG87" i="3" s="1"/>
  <c r="N59" i="3"/>
  <c r="M59" i="3" s="1"/>
  <c r="AC59" i="3"/>
  <c r="P51" i="3"/>
  <c r="O51" i="3" s="1"/>
  <c r="T51" i="3"/>
  <c r="S51" i="3" s="1"/>
  <c r="AC15" i="3"/>
  <c r="V39" i="3"/>
  <c r="U39" i="3" s="1"/>
  <c r="T39" i="3"/>
  <c r="S39" i="3" s="1"/>
  <c r="M39" i="3"/>
  <c r="AA39" i="3"/>
  <c r="AG39" i="3" s="1"/>
  <c r="Y123" i="14"/>
  <c r="S123" i="14"/>
  <c r="O123" i="14"/>
  <c r="AA123" i="14"/>
  <c r="AG123" i="14" s="1"/>
  <c r="Q119" i="14"/>
  <c r="X103" i="14"/>
  <c r="T99" i="14"/>
  <c r="P67" i="14"/>
  <c r="O67" i="14" s="1"/>
  <c r="AA79" i="14"/>
  <c r="AG79" i="14" s="1"/>
  <c r="W79" i="14"/>
  <c r="N79" i="14"/>
  <c r="M79" i="14" s="1"/>
  <c r="V43" i="14"/>
  <c r="U43" i="14" s="1"/>
  <c r="V51" i="14"/>
  <c r="U51" i="14" s="1"/>
  <c r="AA39" i="14"/>
  <c r="AG39" i="14" s="1"/>
  <c r="U39" i="14"/>
  <c r="AK128" i="14"/>
  <c r="AJ128" i="14" s="1"/>
  <c r="X115" i="14"/>
  <c r="W115" i="14" s="1"/>
  <c r="AF127" i="14"/>
  <c r="X95" i="14"/>
  <c r="W95" i="14" s="1"/>
  <c r="W83" i="14"/>
  <c r="M83" i="14"/>
  <c r="AA83" i="14"/>
  <c r="AG83" i="14" s="1"/>
  <c r="U83" i="14"/>
  <c r="Y83" i="14"/>
  <c r="Q83" i="14"/>
  <c r="Z63" i="14"/>
  <c r="AF63" i="14" s="1"/>
  <c r="AC63" i="14"/>
  <c r="R35" i="14"/>
  <c r="O19" i="14"/>
  <c r="Q19" i="14"/>
  <c r="Z119" i="14"/>
  <c r="AF119" i="14" s="1"/>
  <c r="T119" i="14"/>
  <c r="S119" i="14" s="1"/>
  <c r="Y103" i="14"/>
  <c r="Q103" i="14"/>
  <c r="M103" i="14"/>
  <c r="AA103" i="14"/>
  <c r="AG103" i="14" s="1"/>
  <c r="S103" i="14"/>
  <c r="W103" i="14"/>
  <c r="N99" i="14"/>
  <c r="M99" i="14" s="1"/>
  <c r="X19" i="14"/>
  <c r="W19" i="14" s="1"/>
  <c r="S15" i="14"/>
  <c r="M15" i="14"/>
  <c r="W15" i="14"/>
  <c r="V79" i="14"/>
  <c r="U79" i="14" s="1"/>
  <c r="V35" i="14"/>
  <c r="U35" i="14" s="1"/>
  <c r="Y27" i="14"/>
  <c r="O27" i="14"/>
  <c r="S27" i="14"/>
  <c r="AA27" i="14"/>
  <c r="AG27" i="14" s="1"/>
  <c r="AC51" i="14"/>
  <c r="AC127" i="14"/>
  <c r="Y91" i="14"/>
  <c r="Q91" i="14"/>
  <c r="M91" i="14"/>
  <c r="AA91" i="14"/>
  <c r="AG91" i="14" s="1"/>
  <c r="S91" i="14"/>
  <c r="O91" i="14"/>
  <c r="AC83" i="14"/>
  <c r="AA63" i="14"/>
  <c r="AG63" i="14" s="1"/>
  <c r="W63" i="14"/>
  <c r="O63" i="14"/>
  <c r="S59" i="14"/>
  <c r="Y59" i="14"/>
  <c r="Q59" i="14"/>
  <c r="W59" i="14"/>
  <c r="T39" i="14"/>
  <c r="S39" i="14" s="1"/>
  <c r="Z19" i="14"/>
  <c r="AF19" i="14" s="1"/>
  <c r="Z11" i="14"/>
  <c r="AF11" i="14" s="1"/>
  <c r="P119" i="14"/>
  <c r="O119" i="14" s="1"/>
  <c r="N119" i="14"/>
  <c r="M119" i="14" s="1"/>
  <c r="P99" i="14"/>
  <c r="V99" i="14"/>
  <c r="U99" i="14" s="1"/>
  <c r="P79" i="14"/>
  <c r="O79" i="14" s="1"/>
  <c r="AA67" i="14"/>
  <c r="AG67" i="14" s="1"/>
  <c r="W67" i="14"/>
  <c r="U67" i="14"/>
  <c r="S67" i="14"/>
  <c r="N23" i="14"/>
  <c r="M23" i="14" s="1"/>
  <c r="N19" i="14"/>
  <c r="M19" i="14" s="1"/>
  <c r="Z7" i="14"/>
  <c r="AF7" i="14" s="1"/>
  <c r="Z79" i="14"/>
  <c r="AF79" i="14" s="1"/>
  <c r="AC79" i="14"/>
  <c r="AA51" i="14"/>
  <c r="AG51" i="14" s="1"/>
  <c r="O51" i="14"/>
  <c r="X7" i="14"/>
  <c r="W7" i="14" s="1"/>
  <c r="X51" i="14"/>
  <c r="W51" i="14" s="1"/>
  <c r="P39" i="14"/>
  <c r="O39" i="14" s="1"/>
  <c r="X111" i="14"/>
  <c r="W111" i="14" s="1"/>
  <c r="Y127" i="14"/>
  <c r="U127" i="14"/>
  <c r="Q127" i="14"/>
  <c r="M127" i="14"/>
  <c r="W127" i="14"/>
  <c r="AA127" i="14"/>
  <c r="AG127" i="14" s="1"/>
  <c r="O127" i="14"/>
  <c r="S127" i="14"/>
  <c r="L128" i="14"/>
  <c r="AG111" i="14"/>
  <c r="X91" i="14"/>
  <c r="W91" i="14" s="1"/>
  <c r="P83" i="14"/>
  <c r="O83" i="14" s="1"/>
  <c r="T79" i="14"/>
  <c r="S79" i="14" s="1"/>
  <c r="N67" i="14"/>
  <c r="M67" i="14" s="1"/>
  <c r="N63" i="14"/>
  <c r="M63" i="14" s="1"/>
  <c r="S55" i="14"/>
  <c r="M55" i="14"/>
  <c r="AA55" i="14"/>
  <c r="AG55" i="14" s="1"/>
  <c r="U55" i="14"/>
  <c r="O55" i="14"/>
  <c r="T51" i="14"/>
  <c r="S51" i="14" s="1"/>
  <c r="X27" i="14"/>
  <c r="W27" i="14" s="1"/>
  <c r="R23" i="14"/>
  <c r="Q23" i="14" s="1"/>
  <c r="R7" i="14"/>
  <c r="Q7" i="14" s="1"/>
  <c r="X119" i="14"/>
  <c r="W119" i="14" s="1"/>
  <c r="V119" i="14"/>
  <c r="U119" i="14" s="1"/>
  <c r="V103" i="14"/>
  <c r="U103" i="14" s="1"/>
  <c r="AC103" i="14"/>
  <c r="W99" i="14"/>
  <c r="S99" i="14"/>
  <c r="O99" i="14"/>
  <c r="AA99" i="14"/>
  <c r="AG99" i="14" s="1"/>
  <c r="R99" i="14"/>
  <c r="Q99" i="14" s="1"/>
  <c r="AC99" i="14"/>
  <c r="U75" i="14"/>
  <c r="M75" i="14"/>
  <c r="AA75" i="14"/>
  <c r="AG75" i="14" s="1"/>
  <c r="S75" i="14"/>
  <c r="Q75" i="14"/>
  <c r="W75" i="14"/>
  <c r="Z71" i="14"/>
  <c r="AF71" i="14" s="1"/>
  <c r="R67" i="14"/>
  <c r="Q67" i="14" s="1"/>
  <c r="P59" i="14"/>
  <c r="O59" i="14" s="1"/>
  <c r="R51" i="14"/>
  <c r="Q51" i="14" s="1"/>
  <c r="S35" i="14"/>
  <c r="Q35" i="14"/>
  <c r="R27" i="14"/>
  <c r="Q27" i="14" s="1"/>
  <c r="V19" i="14"/>
  <c r="U19" i="14" s="1"/>
  <c r="U11" i="14"/>
  <c r="Q11" i="14"/>
  <c r="M11" i="14"/>
  <c r="S11" i="14"/>
  <c r="O11" i="14"/>
  <c r="N7" i="14"/>
  <c r="M7" i="14" s="1"/>
  <c r="R79" i="14"/>
  <c r="Q79" i="14" s="1"/>
  <c r="AC75" i="14"/>
  <c r="N59" i="14"/>
  <c r="M59" i="14" s="1"/>
  <c r="Z51" i="14"/>
  <c r="AF51" i="14" s="1"/>
  <c r="Z39" i="14"/>
  <c r="AF39" i="14" s="1"/>
  <c r="X35" i="14"/>
  <c r="W35" i="14" s="1"/>
  <c r="S31" i="14"/>
  <c r="AA31" i="14"/>
  <c r="AG31" i="14" s="1"/>
  <c r="U31" i="14"/>
  <c r="P31" i="14"/>
  <c r="O31" i="14" s="1"/>
  <c r="S23" i="14"/>
  <c r="U7" i="14"/>
  <c r="O7" i="14"/>
  <c r="S7" i="14"/>
  <c r="AA7" i="14"/>
  <c r="AG7" i="14" s="1"/>
  <c r="V59" i="14"/>
  <c r="U59" i="14" s="1"/>
  <c r="N51" i="14"/>
  <c r="M51" i="14" s="1"/>
  <c r="X39" i="14"/>
  <c r="W39" i="14" s="1"/>
  <c r="AC31" i="14"/>
  <c r="Y123" i="5"/>
  <c r="Y51" i="5"/>
  <c r="M51" i="5"/>
  <c r="W51" i="5"/>
  <c r="S51" i="5"/>
  <c r="U27" i="5"/>
  <c r="O27" i="5"/>
  <c r="N127" i="5"/>
  <c r="M127" i="5" s="1"/>
  <c r="V91" i="5"/>
  <c r="U91" i="5" s="1"/>
  <c r="S91" i="5"/>
  <c r="Y91" i="5"/>
  <c r="V39" i="5"/>
  <c r="U39" i="5" s="1"/>
  <c r="Y31" i="5"/>
  <c r="U31" i="5"/>
  <c r="Q31" i="5"/>
  <c r="M31" i="5"/>
  <c r="AA31" i="5"/>
  <c r="AG31" i="5" s="1"/>
  <c r="S31" i="5"/>
  <c r="W31" i="5"/>
  <c r="R7" i="5"/>
  <c r="Q7" i="5" s="1"/>
  <c r="Y111" i="5"/>
  <c r="S111" i="5"/>
  <c r="W111" i="5"/>
  <c r="S119" i="5"/>
  <c r="Y119" i="5"/>
  <c r="Q119" i="5"/>
  <c r="X123" i="5"/>
  <c r="W123" i="5" s="1"/>
  <c r="R55" i="5"/>
  <c r="Q55" i="5" s="1"/>
  <c r="T55" i="5"/>
  <c r="S55" i="5" s="1"/>
  <c r="R15" i="5"/>
  <c r="Q15" i="5" s="1"/>
  <c r="AA79" i="5"/>
  <c r="AG79" i="5" s="1"/>
  <c r="W79" i="5"/>
  <c r="O79" i="5"/>
  <c r="U79" i="5"/>
  <c r="Y67" i="5"/>
  <c r="Q67" i="5"/>
  <c r="M67" i="5"/>
  <c r="O67" i="5"/>
  <c r="S67" i="5"/>
  <c r="AA67" i="5"/>
  <c r="AG67" i="5" s="1"/>
  <c r="U47" i="5"/>
  <c r="Q47" i="5"/>
  <c r="Y47" i="5"/>
  <c r="AA75" i="5"/>
  <c r="AG75" i="5" s="1"/>
  <c r="W75" i="5"/>
  <c r="S75" i="5"/>
  <c r="O75" i="5"/>
  <c r="Y75" i="5"/>
  <c r="M75" i="5"/>
  <c r="Y39" i="5"/>
  <c r="M39" i="5"/>
  <c r="AA39" i="5"/>
  <c r="AG39" i="5" s="1"/>
  <c r="S39" i="5"/>
  <c r="O39" i="5"/>
  <c r="X23" i="5"/>
  <c r="W23" i="5" s="1"/>
  <c r="P7" i="5"/>
  <c r="U99" i="5"/>
  <c r="R51" i="5"/>
  <c r="Q51" i="5" s="1"/>
  <c r="U23" i="5"/>
  <c r="Y23" i="5"/>
  <c r="M23" i="5"/>
  <c r="R11" i="5"/>
  <c r="Q11" i="5" s="1"/>
  <c r="Y11" i="5"/>
  <c r="U11" i="5"/>
  <c r="M11" i="5"/>
  <c r="O11" i="5"/>
  <c r="N7" i="5"/>
  <c r="M7" i="5" s="1"/>
  <c r="U127" i="5"/>
  <c r="O127" i="5"/>
  <c r="L128" i="5"/>
  <c r="Y103" i="5"/>
  <c r="U103" i="5"/>
  <c r="Q103" i="5"/>
  <c r="AA103" i="5"/>
  <c r="AG103" i="5" s="1"/>
  <c r="S103" i="5"/>
  <c r="O103" i="5"/>
  <c r="N103" i="5"/>
  <c r="M103" i="5" s="1"/>
  <c r="P91" i="5"/>
  <c r="O91" i="5" s="1"/>
  <c r="X43" i="5"/>
  <c r="W43" i="5" s="1"/>
  <c r="T79" i="5"/>
  <c r="S79" i="5" s="1"/>
  <c r="O55" i="5"/>
  <c r="AA55" i="5"/>
  <c r="AG55" i="5" s="1"/>
  <c r="S35" i="5"/>
  <c r="Q35" i="5"/>
  <c r="U35" i="5"/>
  <c r="AC59" i="5"/>
  <c r="AA19" i="5"/>
  <c r="AG19" i="5" s="1"/>
  <c r="O19" i="5"/>
  <c r="U19" i="5"/>
  <c r="AC19" i="5"/>
  <c r="N111" i="5"/>
  <c r="M111" i="5" s="1"/>
  <c r="R123" i="5"/>
  <c r="Q123" i="5" s="1"/>
  <c r="P123" i="5"/>
  <c r="O123" i="5" s="1"/>
  <c r="N91" i="5"/>
  <c r="M91" i="5" s="1"/>
  <c r="R83" i="5"/>
  <c r="Q83" i="5" s="1"/>
  <c r="Y83" i="5"/>
  <c r="U83" i="5"/>
  <c r="M83" i="5"/>
  <c r="AA83" i="5"/>
  <c r="AG83" i="5" s="1"/>
  <c r="V75" i="5"/>
  <c r="U75" i="5" s="1"/>
  <c r="S63" i="5"/>
  <c r="Y63" i="5"/>
  <c r="U63" i="5"/>
  <c r="R79" i="5"/>
  <c r="Q79" i="5" s="1"/>
  <c r="AC79" i="5"/>
  <c r="X47" i="5"/>
  <c r="W47" i="5" s="1"/>
  <c r="X39" i="5"/>
  <c r="W39" i="5" s="1"/>
  <c r="AC39" i="5"/>
  <c r="X7" i="5"/>
  <c r="W7" i="5" s="1"/>
  <c r="AA59" i="5"/>
  <c r="AG59" i="5" s="1"/>
  <c r="W59" i="5"/>
  <c r="S59" i="5"/>
  <c r="O59" i="5"/>
  <c r="Q59" i="5"/>
  <c r="P23" i="5"/>
  <c r="O23" i="5" s="1"/>
  <c r="AA7" i="5"/>
  <c r="AG7" i="5" s="1"/>
  <c r="Z7" i="5"/>
  <c r="AF7" i="5" s="1"/>
  <c r="U15" i="5"/>
  <c r="M15" i="5"/>
  <c r="W15" i="5"/>
  <c r="AA15" i="5"/>
  <c r="AG15" i="5" s="1"/>
  <c r="AN13" i="5"/>
  <c r="AN14" i="5" s="1"/>
  <c r="AO11" i="5"/>
  <c r="T19" i="5"/>
  <c r="S19" i="5" s="1"/>
  <c r="W103" i="6"/>
  <c r="O103" i="6"/>
  <c r="Q103" i="6"/>
  <c r="X71" i="6"/>
  <c r="W71" i="6" s="1"/>
  <c r="AA39" i="6"/>
  <c r="AG39" i="6" s="1"/>
  <c r="W39" i="6"/>
  <c r="S39" i="6"/>
  <c r="M87" i="6"/>
  <c r="S87" i="6"/>
  <c r="Y87" i="6"/>
  <c r="P35" i="6"/>
  <c r="O35" i="6" s="1"/>
  <c r="W79" i="6"/>
  <c r="AA79" i="6"/>
  <c r="AG79" i="6" s="1"/>
  <c r="U79" i="6"/>
  <c r="S79" i="6"/>
  <c r="V39" i="6"/>
  <c r="U39" i="6" s="1"/>
  <c r="V19" i="6"/>
  <c r="U19" i="6" s="1"/>
  <c r="Z71" i="6"/>
  <c r="AF71" i="6" s="1"/>
  <c r="AA27" i="6"/>
  <c r="AG27" i="6" s="1"/>
  <c r="Y27" i="6"/>
  <c r="U27" i="6"/>
  <c r="X111" i="6"/>
  <c r="W111" i="6" s="1"/>
  <c r="T115" i="6"/>
  <c r="S115" i="6" s="1"/>
  <c r="U115" i="6"/>
  <c r="AA115" i="6"/>
  <c r="AG115" i="6" s="1"/>
  <c r="Q115" i="6"/>
  <c r="V103" i="6"/>
  <c r="U103" i="6" s="1"/>
  <c r="Z107" i="6"/>
  <c r="AF107" i="6" s="1"/>
  <c r="X83" i="6"/>
  <c r="W83" i="6" s="1"/>
  <c r="S75" i="6"/>
  <c r="O75" i="6"/>
  <c r="M75" i="6"/>
  <c r="Z99" i="6"/>
  <c r="AF99" i="6" s="1"/>
  <c r="P59" i="6"/>
  <c r="O59" i="6" s="1"/>
  <c r="P55" i="6"/>
  <c r="O55" i="6" s="1"/>
  <c r="N47" i="6"/>
  <c r="M47" i="6" s="1"/>
  <c r="N27" i="6"/>
  <c r="M27" i="6" s="1"/>
  <c r="R87" i="6"/>
  <c r="Q87" i="6" s="1"/>
  <c r="AC55" i="6"/>
  <c r="Y19" i="6"/>
  <c r="Q19" i="6"/>
  <c r="W19" i="6"/>
  <c r="AC39" i="6"/>
  <c r="Q23" i="6"/>
  <c r="M23" i="6"/>
  <c r="AA23" i="6"/>
  <c r="AG23" i="6" s="1"/>
  <c r="W23" i="6"/>
  <c r="S23" i="6"/>
  <c r="O23" i="6"/>
  <c r="N19" i="6"/>
  <c r="X7" i="6"/>
  <c r="W7" i="6" s="1"/>
  <c r="V71" i="6"/>
  <c r="U71" i="6" s="1"/>
  <c r="AN12" i="6"/>
  <c r="AN13" i="6" s="1"/>
  <c r="AN14" i="6" s="1"/>
  <c r="AO11" i="6"/>
  <c r="AC115" i="6"/>
  <c r="O107" i="6"/>
  <c r="AA107" i="6"/>
  <c r="AG107" i="6" s="1"/>
  <c r="S107" i="6"/>
  <c r="V91" i="6"/>
  <c r="U91" i="6" s="1"/>
  <c r="W59" i="6"/>
  <c r="U59" i="6"/>
  <c r="M59" i="6"/>
  <c r="AA59" i="6"/>
  <c r="AG59" i="6" s="1"/>
  <c r="S59" i="6"/>
  <c r="V47" i="6"/>
  <c r="U47" i="6" s="1"/>
  <c r="L128" i="6"/>
  <c r="S71" i="6"/>
  <c r="R55" i="6"/>
  <c r="Q55" i="6" s="1"/>
  <c r="P79" i="6"/>
  <c r="O79" i="6" s="1"/>
  <c r="T47" i="6"/>
  <c r="S47" i="6" s="1"/>
  <c r="Y7" i="6"/>
  <c r="U7" i="6"/>
  <c r="Q7" i="6"/>
  <c r="M7" i="6"/>
  <c r="AA7" i="6"/>
  <c r="AG7" i="6" s="1"/>
  <c r="S7" i="6"/>
  <c r="V111" i="6"/>
  <c r="U111" i="6" s="1"/>
  <c r="V107" i="6"/>
  <c r="U107" i="6" s="1"/>
  <c r="V83" i="6"/>
  <c r="U83" i="6" s="1"/>
  <c r="T99" i="6"/>
  <c r="S99" i="6" s="1"/>
  <c r="T51" i="6"/>
  <c r="S51" i="6" s="1"/>
  <c r="O43" i="6"/>
  <c r="AA43" i="6"/>
  <c r="AG43" i="6" s="1"/>
  <c r="S43" i="6"/>
  <c r="Y43" i="6"/>
  <c r="W63" i="6"/>
  <c r="O63" i="6"/>
  <c r="Q63" i="6"/>
  <c r="Z63" i="6"/>
  <c r="AF63" i="6" s="1"/>
  <c r="R47" i="6"/>
  <c r="Q47" i="6" s="1"/>
  <c r="AC47" i="6"/>
  <c r="Z35" i="6"/>
  <c r="N55" i="6"/>
  <c r="M55" i="6" s="1"/>
  <c r="Z55" i="6"/>
  <c r="X35" i="6"/>
  <c r="W35" i="6" s="1"/>
  <c r="N39" i="6"/>
  <c r="M39" i="6" s="1"/>
  <c r="Z39" i="6"/>
  <c r="AF39" i="6" s="1"/>
  <c r="V35" i="6"/>
  <c r="U35" i="6" s="1"/>
  <c r="R11" i="6"/>
  <c r="Q11" i="6" s="1"/>
  <c r="R71" i="6"/>
  <c r="Q71" i="6" s="1"/>
  <c r="AG51" i="6"/>
  <c r="T19" i="6"/>
  <c r="S19" i="6" s="1"/>
  <c r="W11" i="6"/>
  <c r="S11" i="6"/>
  <c r="U11" i="6"/>
  <c r="M99" i="7"/>
  <c r="O99" i="7"/>
  <c r="AA99" i="7"/>
  <c r="AG99" i="7" s="1"/>
  <c r="S99" i="7"/>
  <c r="AA91" i="7"/>
  <c r="AG91" i="7" s="1"/>
  <c r="W91" i="7"/>
  <c r="Q91" i="7"/>
  <c r="Y83" i="7"/>
  <c r="M83" i="7"/>
  <c r="S83" i="7"/>
  <c r="O83" i="7"/>
  <c r="AA83" i="7"/>
  <c r="AG83" i="7" s="1"/>
  <c r="W83" i="7"/>
  <c r="Y103" i="7"/>
  <c r="AA103" i="7"/>
  <c r="AG103" i="7" s="1"/>
  <c r="Q103" i="7"/>
  <c r="Y31" i="7"/>
  <c r="V83" i="7"/>
  <c r="U83" i="7" s="1"/>
  <c r="X123" i="7"/>
  <c r="W123" i="7" s="1"/>
  <c r="Y55" i="7"/>
  <c r="S55" i="7"/>
  <c r="W55" i="7"/>
  <c r="Q55" i="7"/>
  <c r="AA19" i="7"/>
  <c r="AG19" i="7" s="1"/>
  <c r="W19" i="7"/>
  <c r="S19" i="7"/>
  <c r="Q19" i="7"/>
  <c r="Y111" i="7"/>
  <c r="U111" i="7"/>
  <c r="W111" i="7"/>
  <c r="O111" i="7"/>
  <c r="Y95" i="7"/>
  <c r="U95" i="7"/>
  <c r="S87" i="7"/>
  <c r="M87" i="7"/>
  <c r="AA87" i="7"/>
  <c r="AG87" i="7" s="1"/>
  <c r="Y87" i="7"/>
  <c r="Q87" i="7"/>
  <c r="AI128" i="7"/>
  <c r="U79" i="7"/>
  <c r="Q79" i="7"/>
  <c r="AA79" i="7"/>
  <c r="AG79" i="7" s="1"/>
  <c r="S79" i="7"/>
  <c r="Y79" i="7"/>
  <c r="X47" i="7"/>
  <c r="W47" i="7" s="1"/>
  <c r="R35" i="7"/>
  <c r="Q35" i="7" s="1"/>
  <c r="X107" i="7"/>
  <c r="W107" i="7" s="1"/>
  <c r="AC107" i="7"/>
  <c r="T31" i="7"/>
  <c r="S31" i="7" s="1"/>
  <c r="N15" i="7"/>
  <c r="M15" i="7" s="1"/>
  <c r="P15" i="7"/>
  <c r="N111" i="7"/>
  <c r="M111" i="7" s="1"/>
  <c r="X67" i="7"/>
  <c r="W67" i="7" s="1"/>
  <c r="W63" i="7"/>
  <c r="Q63" i="7"/>
  <c r="AA63" i="7"/>
  <c r="AG63" i="7" s="1"/>
  <c r="U63" i="7"/>
  <c r="O63" i="7"/>
  <c r="S63" i="7"/>
  <c r="Z91" i="7"/>
  <c r="AF91" i="7" s="1"/>
  <c r="AC91" i="7"/>
  <c r="U71" i="7"/>
  <c r="O71" i="7"/>
  <c r="Y71" i="7"/>
  <c r="S71" i="7"/>
  <c r="S35" i="7"/>
  <c r="N19" i="7"/>
  <c r="M19" i="7" s="1"/>
  <c r="X35" i="7"/>
  <c r="W35" i="7" s="1"/>
  <c r="AA23" i="7"/>
  <c r="AG23" i="7" s="1"/>
  <c r="S23" i="7"/>
  <c r="Y59" i="7"/>
  <c r="Q59" i="7"/>
  <c r="W59" i="7"/>
  <c r="AA59" i="7"/>
  <c r="AG59" i="7" s="1"/>
  <c r="O59" i="7"/>
  <c r="S59" i="7"/>
  <c r="AA51" i="7"/>
  <c r="AG51" i="7" s="1"/>
  <c r="T15" i="7"/>
  <c r="S15" i="7" s="1"/>
  <c r="R15" i="7"/>
  <c r="Q15" i="7" s="1"/>
  <c r="X15" i="7"/>
  <c r="W15" i="7" s="1"/>
  <c r="V119" i="7"/>
  <c r="U119" i="7" s="1"/>
  <c r="N123" i="7"/>
  <c r="M123" i="7" s="1"/>
  <c r="O123" i="7"/>
  <c r="AA123" i="7"/>
  <c r="AG123" i="7" s="1"/>
  <c r="P79" i="7"/>
  <c r="O79" i="7" s="1"/>
  <c r="N71" i="7"/>
  <c r="M71" i="7" s="1"/>
  <c r="Z19" i="7"/>
  <c r="AF19" i="7" s="1"/>
  <c r="N91" i="7"/>
  <c r="M91" i="7" s="1"/>
  <c r="Y75" i="7"/>
  <c r="M75" i="7"/>
  <c r="S75" i="7"/>
  <c r="W75" i="7"/>
  <c r="AA75" i="7"/>
  <c r="AG75" i="7" s="1"/>
  <c r="Z35" i="7"/>
  <c r="AF35" i="7" s="1"/>
  <c r="V19" i="7"/>
  <c r="U19" i="7" s="1"/>
  <c r="R95" i="7"/>
  <c r="Q95" i="7" s="1"/>
  <c r="V43" i="7"/>
  <c r="U43" i="7" s="1"/>
  <c r="N35" i="7"/>
  <c r="M35" i="7" s="1"/>
  <c r="R107" i="7"/>
  <c r="Q107" i="7" s="1"/>
  <c r="R39" i="7"/>
  <c r="Q39" i="7" s="1"/>
  <c r="X39" i="7"/>
  <c r="W39" i="7" s="1"/>
  <c r="U27" i="7"/>
  <c r="Q27" i="7"/>
  <c r="O27" i="7"/>
  <c r="S27" i="7"/>
  <c r="Z15" i="7"/>
  <c r="AF15" i="7" s="1"/>
  <c r="R51" i="7"/>
  <c r="Q51" i="7" s="1"/>
  <c r="AC51" i="7"/>
  <c r="AG107" i="7"/>
  <c r="X103" i="7"/>
  <c r="W103" i="7" s="1"/>
  <c r="P31" i="7"/>
  <c r="O31" i="7" s="1"/>
  <c r="AC15" i="7"/>
  <c r="AF127" i="7"/>
  <c r="Z123" i="7"/>
  <c r="AF123" i="7" s="1"/>
  <c r="X79" i="7"/>
  <c r="W79" i="7" s="1"/>
  <c r="R75" i="7"/>
  <c r="Q75" i="7" s="1"/>
  <c r="V67" i="7"/>
  <c r="U67" i="7" s="1"/>
  <c r="R23" i="7"/>
  <c r="Q23" i="7" s="1"/>
  <c r="P19" i="7"/>
  <c r="O19" i="7" s="1"/>
  <c r="T111" i="7"/>
  <c r="S111" i="7" s="1"/>
  <c r="AC99" i="7"/>
  <c r="P91" i="7"/>
  <c r="O91" i="7" s="1"/>
  <c r="X71" i="7"/>
  <c r="W71" i="7" s="1"/>
  <c r="P35" i="7"/>
  <c r="O35" i="7" s="1"/>
  <c r="Z27" i="7"/>
  <c r="AF27" i="7" s="1"/>
  <c r="T11" i="7"/>
  <c r="S11" i="7" s="1"/>
  <c r="L128" i="7"/>
  <c r="R99" i="7"/>
  <c r="Q99" i="7" s="1"/>
  <c r="P95" i="7"/>
  <c r="O95" i="7" s="1"/>
  <c r="V35" i="7"/>
  <c r="U35" i="7" s="1"/>
  <c r="P23" i="7"/>
  <c r="O23" i="7" s="1"/>
  <c r="P107" i="7"/>
  <c r="O107" i="7" s="1"/>
  <c r="N107" i="7"/>
  <c r="M107" i="7" s="1"/>
  <c r="P87" i="7"/>
  <c r="O87" i="7" s="1"/>
  <c r="N59" i="7"/>
  <c r="M59" i="7" s="1"/>
  <c r="AC59" i="7"/>
  <c r="X51" i="7"/>
  <c r="W51" i="7" s="1"/>
  <c r="AA39" i="7"/>
  <c r="AG39" i="7" s="1"/>
  <c r="U39" i="7"/>
  <c r="W11" i="7"/>
  <c r="O11" i="7"/>
  <c r="Y11" i="7"/>
  <c r="P51" i="7"/>
  <c r="O51" i="7" s="1"/>
  <c r="T51" i="7"/>
  <c r="S51" i="7" s="1"/>
  <c r="W115" i="7"/>
  <c r="Q115" i="7"/>
  <c r="AA115" i="7"/>
  <c r="AG115" i="7" s="1"/>
  <c r="S115" i="7"/>
  <c r="O115" i="7"/>
  <c r="AA15" i="7"/>
  <c r="AG15" i="7" s="1"/>
  <c r="U15" i="7"/>
  <c r="O15" i="7"/>
  <c r="AN12" i="7"/>
  <c r="AN13" i="7" s="1"/>
  <c r="AN14" i="7" s="1"/>
  <c r="AO11" i="7"/>
  <c r="R123" i="8"/>
  <c r="U79" i="8"/>
  <c r="O79" i="8"/>
  <c r="Q79" i="8"/>
  <c r="AA79" i="8"/>
  <c r="AG79" i="8" s="1"/>
  <c r="S79" i="8"/>
  <c r="M79" i="8"/>
  <c r="Y55" i="8"/>
  <c r="S55" i="8"/>
  <c r="W55" i="8"/>
  <c r="M55" i="8"/>
  <c r="AA55" i="8"/>
  <c r="AG55" i="8" s="1"/>
  <c r="Q55" i="8"/>
  <c r="O55" i="8"/>
  <c r="Z91" i="8"/>
  <c r="AF91" i="8" s="1"/>
  <c r="O71" i="8"/>
  <c r="S71" i="8"/>
  <c r="AA71" i="8"/>
  <c r="AG71" i="8" s="1"/>
  <c r="Q71" i="8"/>
  <c r="X19" i="8"/>
  <c r="W19" i="8" s="1"/>
  <c r="X95" i="8"/>
  <c r="W95" i="8" s="1"/>
  <c r="X23" i="8"/>
  <c r="W23" i="8" s="1"/>
  <c r="S87" i="8"/>
  <c r="M87" i="8"/>
  <c r="U87" i="8"/>
  <c r="AA87" i="8"/>
  <c r="AG87" i="8" s="1"/>
  <c r="Q87" i="8"/>
  <c r="W87" i="8"/>
  <c r="P59" i="8"/>
  <c r="O59" i="8" s="1"/>
  <c r="AA51" i="8"/>
  <c r="AG51" i="8" s="1"/>
  <c r="U51" i="8"/>
  <c r="R15" i="8"/>
  <c r="Q15" i="8" s="1"/>
  <c r="S15" i="8"/>
  <c r="Y15" i="8"/>
  <c r="N39" i="8"/>
  <c r="M39" i="8" s="1"/>
  <c r="AC39" i="8"/>
  <c r="AA107" i="8"/>
  <c r="AG107" i="8" s="1"/>
  <c r="Q107" i="8"/>
  <c r="U107" i="8"/>
  <c r="R107" i="8"/>
  <c r="AC123" i="8"/>
  <c r="X123" i="8"/>
  <c r="W123" i="8" s="1"/>
  <c r="Y99" i="8"/>
  <c r="U99" i="8"/>
  <c r="Q99" i="8"/>
  <c r="O99" i="8"/>
  <c r="AA99" i="8"/>
  <c r="AG99" i="8" s="1"/>
  <c r="S99" i="8"/>
  <c r="R91" i="8"/>
  <c r="Q91" i="8" s="1"/>
  <c r="Z79" i="8"/>
  <c r="AF79" i="8" s="1"/>
  <c r="Z71" i="8"/>
  <c r="AF71" i="8" s="1"/>
  <c r="X67" i="8"/>
  <c r="W67" i="8" s="1"/>
  <c r="W63" i="8"/>
  <c r="Q63" i="8"/>
  <c r="AA63" i="8"/>
  <c r="AG63" i="8" s="1"/>
  <c r="M63" i="8"/>
  <c r="S63" i="8"/>
  <c r="P63" i="8"/>
  <c r="O63" i="8" s="1"/>
  <c r="V55" i="8"/>
  <c r="U55" i="8" s="1"/>
  <c r="X47" i="8"/>
  <c r="W47" i="8" s="1"/>
  <c r="R35" i="8"/>
  <c r="AA19" i="8"/>
  <c r="AG19" i="8" s="1"/>
  <c r="S19" i="8"/>
  <c r="Q19" i="8"/>
  <c r="Y19" i="8"/>
  <c r="U111" i="8"/>
  <c r="Q111" i="8"/>
  <c r="W111" i="8"/>
  <c r="O111" i="8"/>
  <c r="W91" i="8"/>
  <c r="U91" i="8"/>
  <c r="M91" i="8"/>
  <c r="Y83" i="8"/>
  <c r="U83" i="8"/>
  <c r="M83" i="8"/>
  <c r="S83" i="8"/>
  <c r="O83" i="8"/>
  <c r="AA83" i="8"/>
  <c r="AG83" i="8" s="1"/>
  <c r="W83" i="8"/>
  <c r="V71" i="8"/>
  <c r="U71" i="8" s="1"/>
  <c r="X43" i="8"/>
  <c r="W43" i="8" s="1"/>
  <c r="S35" i="8"/>
  <c r="Q35" i="8"/>
  <c r="Y35" i="8"/>
  <c r="V27" i="8"/>
  <c r="U27" i="8" s="1"/>
  <c r="N23" i="8"/>
  <c r="M23" i="8" s="1"/>
  <c r="N19" i="8"/>
  <c r="M19" i="8" s="1"/>
  <c r="N99" i="8"/>
  <c r="M99" i="8" s="1"/>
  <c r="Z95" i="8"/>
  <c r="AF95" i="8" s="1"/>
  <c r="AA95" i="8"/>
  <c r="AG95" i="8" s="1"/>
  <c r="S95" i="8"/>
  <c r="M95" i="8"/>
  <c r="Y95" i="8"/>
  <c r="U95" i="8"/>
  <c r="X35" i="8"/>
  <c r="W35" i="8" s="1"/>
  <c r="AA23" i="8"/>
  <c r="AG23" i="8" s="1"/>
  <c r="S23" i="8"/>
  <c r="AG43" i="8"/>
  <c r="V59" i="8"/>
  <c r="U59" i="8" s="1"/>
  <c r="Z59" i="8"/>
  <c r="AF59" i="8" s="1"/>
  <c r="X51" i="8"/>
  <c r="W51" i="8" s="1"/>
  <c r="R51" i="8"/>
  <c r="Q51" i="8" s="1"/>
  <c r="AC51" i="8"/>
  <c r="N15" i="8"/>
  <c r="P15" i="8"/>
  <c r="O15" i="8" s="1"/>
  <c r="Z39" i="8"/>
  <c r="AF39" i="8" s="1"/>
  <c r="P39" i="8"/>
  <c r="O39" i="8" s="1"/>
  <c r="P107" i="8"/>
  <c r="O107" i="8" s="1"/>
  <c r="N107" i="8"/>
  <c r="M107" i="8" s="1"/>
  <c r="Y31" i="8"/>
  <c r="O31" i="8"/>
  <c r="S31" i="8"/>
  <c r="W31" i="8"/>
  <c r="Q31" i="8"/>
  <c r="V119" i="8"/>
  <c r="U119" i="8" s="1"/>
  <c r="U123" i="8"/>
  <c r="O123" i="8"/>
  <c r="M123" i="8"/>
  <c r="S123" i="8"/>
  <c r="AA123" i="8"/>
  <c r="AG123" i="8" s="1"/>
  <c r="Q123" i="8"/>
  <c r="Y75" i="8"/>
  <c r="U75" i="8"/>
  <c r="Q75" i="8"/>
  <c r="M75" i="8"/>
  <c r="S75" i="8"/>
  <c r="W75" i="8"/>
  <c r="AA75" i="8"/>
  <c r="AG75" i="8" s="1"/>
  <c r="O75" i="8"/>
  <c r="V19" i="8"/>
  <c r="U19" i="8" s="1"/>
  <c r="R95" i="8"/>
  <c r="Q95" i="8" s="1"/>
  <c r="V43" i="8"/>
  <c r="U43" i="8" s="1"/>
  <c r="Y103" i="8"/>
  <c r="O103" i="8"/>
  <c r="W103" i="8"/>
  <c r="U103" i="8"/>
  <c r="M103" i="8"/>
  <c r="S103" i="8"/>
  <c r="Q103" i="8"/>
  <c r="Y115" i="8"/>
  <c r="O115" i="8"/>
  <c r="U115" i="8"/>
  <c r="P87" i="8"/>
  <c r="O87" i="8" s="1"/>
  <c r="V15" i="8"/>
  <c r="U15" i="8" s="1"/>
  <c r="X15" i="8"/>
  <c r="W15" i="8" s="1"/>
  <c r="Y7" i="8"/>
  <c r="U7" i="8"/>
  <c r="Q7" i="8"/>
  <c r="M7" i="8"/>
  <c r="O7" i="8"/>
  <c r="W7" i="8"/>
  <c r="S7" i="8"/>
  <c r="AA7" i="8"/>
  <c r="AG7" i="8" s="1"/>
  <c r="AA11" i="8"/>
  <c r="AG11" i="8" s="1"/>
  <c r="W11" i="8"/>
  <c r="Q11" i="8"/>
  <c r="M11" i="8"/>
  <c r="U11" i="8"/>
  <c r="T107" i="8"/>
  <c r="S107" i="8" s="1"/>
  <c r="Y27" i="8"/>
  <c r="Q27" i="8"/>
  <c r="O27" i="8"/>
  <c r="S27" i="8"/>
  <c r="AA27" i="8"/>
  <c r="AG27" i="8" s="1"/>
  <c r="AF127" i="8"/>
  <c r="Z123" i="8"/>
  <c r="AF123" i="8" s="1"/>
  <c r="X79" i="8"/>
  <c r="W79" i="8" s="1"/>
  <c r="V67" i="8"/>
  <c r="U67" i="8" s="1"/>
  <c r="X27" i="8"/>
  <c r="W27" i="8" s="1"/>
  <c r="R23" i="8"/>
  <c r="Q23" i="8" s="1"/>
  <c r="P19" i="8"/>
  <c r="O19" i="8" s="1"/>
  <c r="T111" i="8"/>
  <c r="S111" i="8" s="1"/>
  <c r="Z111" i="8"/>
  <c r="AF111" i="8" s="1"/>
  <c r="AC99" i="8"/>
  <c r="P91" i="8"/>
  <c r="O91" i="8" s="1"/>
  <c r="X71" i="8"/>
  <c r="W71" i="8" s="1"/>
  <c r="P35" i="8"/>
  <c r="O35" i="8" s="1"/>
  <c r="L128" i="8"/>
  <c r="P95" i="8"/>
  <c r="O95" i="8" s="1"/>
  <c r="V35" i="8"/>
  <c r="U35" i="8" s="1"/>
  <c r="P23" i="8"/>
  <c r="O23" i="8" s="1"/>
  <c r="X59" i="8"/>
  <c r="W59" i="8" s="1"/>
  <c r="Q59" i="8"/>
  <c r="AA59" i="8"/>
  <c r="AG59" i="8" s="1"/>
  <c r="S59" i="8"/>
  <c r="Z51" i="8"/>
  <c r="AF51" i="8" s="1"/>
  <c r="N51" i="8"/>
  <c r="M51" i="8" s="1"/>
  <c r="W39" i="8"/>
  <c r="AA39" i="8"/>
  <c r="AG39" i="8" s="1"/>
  <c r="Q39" i="8"/>
  <c r="U39" i="8"/>
  <c r="S39" i="8"/>
  <c r="Z107" i="8"/>
  <c r="AF107" i="8" s="1"/>
  <c r="X107" i="8"/>
  <c r="W107" i="8" s="1"/>
  <c r="AC107" i="8"/>
  <c r="AF127" i="9"/>
  <c r="L128" i="9"/>
  <c r="U127" i="9"/>
  <c r="O127" i="9"/>
  <c r="Y127" i="9"/>
  <c r="S127" i="9"/>
  <c r="M127" i="9"/>
  <c r="AA127" i="9"/>
  <c r="W127" i="9"/>
  <c r="Q127" i="9"/>
  <c r="W107" i="9"/>
  <c r="S107" i="9"/>
  <c r="Y107" i="9"/>
  <c r="O107" i="9"/>
  <c r="U107" i="9"/>
  <c r="M107" i="9"/>
  <c r="Y15" i="9"/>
  <c r="Q15" i="9"/>
  <c r="M15" i="9"/>
  <c r="O15" i="9"/>
  <c r="S15" i="9"/>
  <c r="W15" i="9"/>
  <c r="AA15" i="9"/>
  <c r="AA27" i="9"/>
  <c r="O27" i="9"/>
  <c r="S27" i="9"/>
  <c r="X123" i="9"/>
  <c r="W123" i="9" s="1"/>
  <c r="Z99" i="9"/>
  <c r="AF99" i="9" s="1"/>
  <c r="N95" i="9"/>
  <c r="M95" i="9" s="1"/>
  <c r="Y103" i="9"/>
  <c r="U103" i="9"/>
  <c r="Q103" i="9"/>
  <c r="M103" i="9"/>
  <c r="W103" i="9"/>
  <c r="O103" i="9"/>
  <c r="S103" i="9"/>
  <c r="AA103" i="9"/>
  <c r="AG103" i="9" s="1"/>
  <c r="P83" i="9"/>
  <c r="R43" i="9"/>
  <c r="X79" i="9"/>
  <c r="W79" i="9" s="1"/>
  <c r="R79" i="9"/>
  <c r="AA71" i="9"/>
  <c r="AG71" i="9" s="1"/>
  <c r="W71" i="9"/>
  <c r="Y71" i="9"/>
  <c r="M71" i="9"/>
  <c r="U71" i="9"/>
  <c r="AA23" i="9"/>
  <c r="S23" i="9"/>
  <c r="Q23" i="9"/>
  <c r="U23" i="9"/>
  <c r="AA51" i="9"/>
  <c r="AG51" i="9" s="1"/>
  <c r="S51" i="9"/>
  <c r="O51" i="9"/>
  <c r="U51" i="9"/>
  <c r="M51" i="9"/>
  <c r="Y51" i="9"/>
  <c r="X11" i="9"/>
  <c r="W11" i="9" s="1"/>
  <c r="V27" i="9"/>
  <c r="U27" i="9" s="1"/>
  <c r="V111" i="9"/>
  <c r="U111" i="9" s="1"/>
  <c r="V95" i="9"/>
  <c r="U95" i="9" s="1"/>
  <c r="R75" i="9"/>
  <c r="Q75" i="9" s="1"/>
  <c r="V115" i="9"/>
  <c r="U115" i="9" s="1"/>
  <c r="Y115" i="9"/>
  <c r="Q115" i="9"/>
  <c r="W115" i="9"/>
  <c r="AA115" i="9"/>
  <c r="AG115" i="9" s="1"/>
  <c r="S115" i="9"/>
  <c r="O115" i="9"/>
  <c r="R83" i="9"/>
  <c r="Q83" i="9" s="1"/>
  <c r="R47" i="9"/>
  <c r="Q47" i="9" s="1"/>
  <c r="N87" i="9"/>
  <c r="M87" i="9" s="1"/>
  <c r="Z43" i="9"/>
  <c r="AF43" i="9" s="1"/>
  <c r="P79" i="9"/>
  <c r="N79" i="9"/>
  <c r="M79" i="9" s="1"/>
  <c r="R71" i="9"/>
  <c r="Q71" i="9" s="1"/>
  <c r="AC71" i="9"/>
  <c r="P39" i="9"/>
  <c r="O39" i="9" s="1"/>
  <c r="Z23" i="9"/>
  <c r="AF23" i="9" s="1"/>
  <c r="X7" i="9"/>
  <c r="W7" i="9" s="1"/>
  <c r="T59" i="9"/>
  <c r="S59" i="9" s="1"/>
  <c r="W59" i="9"/>
  <c r="AA59" i="9"/>
  <c r="AG59" i="9" s="1"/>
  <c r="U59" i="9"/>
  <c r="O59" i="9"/>
  <c r="Y59" i="9"/>
  <c r="Z27" i="9"/>
  <c r="AF27" i="9" s="1"/>
  <c r="X23" i="9"/>
  <c r="W23" i="9" s="1"/>
  <c r="Y19" i="9"/>
  <c r="AA19" i="9"/>
  <c r="S19" i="9"/>
  <c r="M19" i="9"/>
  <c r="Q19" i="9"/>
  <c r="U19" i="9"/>
  <c r="P19" i="9"/>
  <c r="O19" i="9" s="1"/>
  <c r="AA11" i="9"/>
  <c r="O11" i="9"/>
  <c r="Y11" i="9"/>
  <c r="S11" i="9"/>
  <c r="AA95" i="9"/>
  <c r="AG95" i="9" s="1"/>
  <c r="W95" i="9"/>
  <c r="S95" i="9"/>
  <c r="O95" i="9"/>
  <c r="Y95" i="9"/>
  <c r="U43" i="9"/>
  <c r="Q43" i="9"/>
  <c r="M43" i="9"/>
  <c r="W43" i="9"/>
  <c r="O43" i="9"/>
  <c r="AA43" i="9"/>
  <c r="S43" i="9"/>
  <c r="AA79" i="9"/>
  <c r="AG79" i="9" s="1"/>
  <c r="O79" i="9"/>
  <c r="Q79" i="9"/>
  <c r="AA39" i="9"/>
  <c r="S39" i="9"/>
  <c r="Q39" i="9"/>
  <c r="U39" i="9"/>
  <c r="M39" i="9"/>
  <c r="Y111" i="9"/>
  <c r="W111" i="9"/>
  <c r="M111" i="9"/>
  <c r="O111" i="9"/>
  <c r="AA111" i="9"/>
  <c r="AG111" i="9" s="1"/>
  <c r="T111" i="9"/>
  <c r="S111" i="9" s="1"/>
  <c r="N115" i="9"/>
  <c r="M115" i="9" s="1"/>
  <c r="V123" i="9"/>
  <c r="U123" i="9" s="1"/>
  <c r="Y99" i="9"/>
  <c r="U99" i="9"/>
  <c r="Q99" i="9"/>
  <c r="M99" i="9"/>
  <c r="W99" i="9"/>
  <c r="O99" i="9"/>
  <c r="AA99" i="9"/>
  <c r="AG99" i="9" s="1"/>
  <c r="S99" i="9"/>
  <c r="R95" i="9"/>
  <c r="Q95" i="9" s="1"/>
  <c r="AC95" i="9"/>
  <c r="Z75" i="9"/>
  <c r="W83" i="9"/>
  <c r="M83" i="9"/>
  <c r="AA83" i="9"/>
  <c r="AG83" i="9" s="1"/>
  <c r="O83" i="9"/>
  <c r="Y83" i="9"/>
  <c r="X63" i="9"/>
  <c r="W63" i="9" s="1"/>
  <c r="AA55" i="9"/>
  <c r="AG55" i="9" s="1"/>
  <c r="W55" i="9"/>
  <c r="S55" i="9"/>
  <c r="M55" i="9"/>
  <c r="Q55" i="9"/>
  <c r="Y55" i="9"/>
  <c r="V55" i="9"/>
  <c r="U55" i="9" s="1"/>
  <c r="X87" i="9"/>
  <c r="W87" i="9" s="1"/>
  <c r="Y47" i="9"/>
  <c r="U47" i="9"/>
  <c r="AA47" i="9"/>
  <c r="S47" i="9"/>
  <c r="W47" i="9"/>
  <c r="O47" i="9"/>
  <c r="R11" i="9"/>
  <c r="Q11" i="9" s="1"/>
  <c r="Z79" i="9"/>
  <c r="AF79" i="9" s="1"/>
  <c r="V79" i="9"/>
  <c r="U79" i="9" s="1"/>
  <c r="P71" i="9"/>
  <c r="O71" i="9" s="1"/>
  <c r="T71" i="9"/>
  <c r="S71" i="9" s="1"/>
  <c r="X39" i="9"/>
  <c r="W39" i="9" s="1"/>
  <c r="R27" i="9"/>
  <c r="Q27" i="9" s="1"/>
  <c r="P23" i="9"/>
  <c r="O23" i="9" s="1"/>
  <c r="V15" i="9"/>
  <c r="U15" i="9" s="1"/>
  <c r="N11" i="9"/>
  <c r="M11" i="9" s="1"/>
  <c r="N59" i="9"/>
  <c r="M59" i="9" s="1"/>
  <c r="AC59" i="9"/>
  <c r="V31" i="9"/>
  <c r="U31" i="9" s="1"/>
  <c r="N27" i="9"/>
  <c r="M27" i="9" s="1"/>
  <c r="N23" i="9"/>
  <c r="M23" i="9" s="1"/>
  <c r="V11" i="9"/>
  <c r="U11" i="9" s="1"/>
  <c r="X27" i="9"/>
  <c r="W27" i="9" s="1"/>
  <c r="V119" i="10"/>
  <c r="U119" i="10" s="1"/>
  <c r="M127" i="10"/>
  <c r="AA127" i="10"/>
  <c r="AG127" i="10" s="1"/>
  <c r="W127" i="10"/>
  <c r="S127" i="10"/>
  <c r="O127" i="10"/>
  <c r="L128" i="10"/>
  <c r="N79" i="10"/>
  <c r="M79" i="10" s="1"/>
  <c r="X43" i="10"/>
  <c r="AA11" i="10"/>
  <c r="AG11" i="10" s="1"/>
  <c r="Q11" i="10"/>
  <c r="R119" i="10"/>
  <c r="Q119" i="10" s="1"/>
  <c r="AC119" i="10"/>
  <c r="Y111" i="10"/>
  <c r="AA111" i="10"/>
  <c r="AG111" i="10" s="1"/>
  <c r="W111" i="10"/>
  <c r="S111" i="10"/>
  <c r="O111" i="10"/>
  <c r="AC127" i="10"/>
  <c r="R111" i="10"/>
  <c r="Q111" i="10" s="1"/>
  <c r="T103" i="10"/>
  <c r="S103" i="10" s="1"/>
  <c r="Z103" i="10"/>
  <c r="AF103" i="10" s="1"/>
  <c r="T87" i="10"/>
  <c r="S87" i="10" s="1"/>
  <c r="V79" i="10"/>
  <c r="U79" i="10" s="1"/>
  <c r="AC87" i="10"/>
  <c r="W47" i="10"/>
  <c r="O47" i="10"/>
  <c r="U47" i="10"/>
  <c r="M47" i="10"/>
  <c r="AA47" i="10"/>
  <c r="AG47" i="10" s="1"/>
  <c r="S47" i="10"/>
  <c r="Y47" i="10"/>
  <c r="Q47" i="10"/>
  <c r="T95" i="10"/>
  <c r="S95" i="10" s="1"/>
  <c r="Y63" i="10"/>
  <c r="Q63" i="10"/>
  <c r="M63" i="10"/>
  <c r="AA63" i="10"/>
  <c r="AG63" i="10" s="1"/>
  <c r="W63" i="10"/>
  <c r="S63" i="10"/>
  <c r="V63" i="10"/>
  <c r="U63" i="10" s="1"/>
  <c r="R23" i="10"/>
  <c r="Q23" i="10" s="1"/>
  <c r="AC11" i="10"/>
  <c r="P23" i="10"/>
  <c r="O23" i="10" s="1"/>
  <c r="Y39" i="10"/>
  <c r="Q39" i="10"/>
  <c r="W39" i="10"/>
  <c r="O39" i="10"/>
  <c r="M39" i="10"/>
  <c r="AA39" i="10"/>
  <c r="AG39" i="10" s="1"/>
  <c r="U39" i="10"/>
  <c r="S39" i="10"/>
  <c r="N35" i="10"/>
  <c r="M35" i="10" s="1"/>
  <c r="Z11" i="10"/>
  <c r="AF11" i="10" s="1"/>
  <c r="X7" i="10"/>
  <c r="W7" i="10" s="1"/>
  <c r="V11" i="10"/>
  <c r="U11" i="10" s="1"/>
  <c r="W115" i="10"/>
  <c r="O115" i="10"/>
  <c r="AA115" i="10"/>
  <c r="AG115" i="10" s="1"/>
  <c r="Q115" i="10"/>
  <c r="M115" i="10"/>
  <c r="U115" i="10"/>
  <c r="Z119" i="10"/>
  <c r="AK128" i="10"/>
  <c r="AJ128" i="10" s="1"/>
  <c r="R127" i="10"/>
  <c r="Q127" i="10" s="1"/>
  <c r="N111" i="10"/>
  <c r="M111" i="10" s="1"/>
  <c r="AA99" i="10"/>
  <c r="AG99" i="10" s="1"/>
  <c r="S99" i="10"/>
  <c r="W99" i="10"/>
  <c r="O99" i="10"/>
  <c r="Y99" i="10"/>
  <c r="Q99" i="10"/>
  <c r="M99" i="10"/>
  <c r="U99" i="10"/>
  <c r="X59" i="10"/>
  <c r="W59" i="10" s="1"/>
  <c r="N103" i="10"/>
  <c r="M103" i="10" s="1"/>
  <c r="AC79" i="10"/>
  <c r="AA31" i="10"/>
  <c r="AG31" i="10" s="1"/>
  <c r="S31" i="10"/>
  <c r="Q31" i="10"/>
  <c r="O31" i="10"/>
  <c r="M31" i="10"/>
  <c r="AG119" i="10"/>
  <c r="X95" i="10"/>
  <c r="W95" i="10" s="1"/>
  <c r="AC63" i="10"/>
  <c r="N55" i="10"/>
  <c r="M55" i="10" s="1"/>
  <c r="X27" i="10"/>
  <c r="W27" i="10" s="1"/>
  <c r="T11" i="10"/>
  <c r="S11" i="10" s="1"/>
  <c r="V35" i="10"/>
  <c r="U35" i="10" s="1"/>
  <c r="V15" i="10"/>
  <c r="U15" i="10" s="1"/>
  <c r="N11" i="10"/>
  <c r="M11" i="10" s="1"/>
  <c r="P11" i="10"/>
  <c r="O11" i="10" s="1"/>
  <c r="AC103" i="10"/>
  <c r="AA83" i="10"/>
  <c r="AG83" i="10" s="1"/>
  <c r="S83" i="10"/>
  <c r="W83" i="10"/>
  <c r="O83" i="10"/>
  <c r="Y83" i="10"/>
  <c r="Q83" i="10"/>
  <c r="M83" i="10"/>
  <c r="W67" i="10"/>
  <c r="O67" i="10"/>
  <c r="AA67" i="10"/>
  <c r="AG67" i="10" s="1"/>
  <c r="S67" i="10"/>
  <c r="Q67" i="10"/>
  <c r="M67" i="10"/>
  <c r="U67" i="10"/>
  <c r="Y95" i="10"/>
  <c r="Q95" i="10"/>
  <c r="M95" i="10"/>
  <c r="AA95" i="10"/>
  <c r="AG95" i="10" s="1"/>
  <c r="O95" i="10"/>
  <c r="N119" i="10"/>
  <c r="M119" i="10" s="1"/>
  <c r="Z127" i="10"/>
  <c r="Y127" i="10" s="1"/>
  <c r="V111" i="10"/>
  <c r="U111" i="10" s="1"/>
  <c r="AA103" i="10"/>
  <c r="AG103" i="10" s="1"/>
  <c r="W103" i="10"/>
  <c r="O103" i="10"/>
  <c r="Q103" i="10"/>
  <c r="P59" i="10"/>
  <c r="V103" i="10"/>
  <c r="U103" i="10" s="1"/>
  <c r="AC71" i="10"/>
  <c r="X31" i="10"/>
  <c r="W31" i="10" s="1"/>
  <c r="AA51" i="10"/>
  <c r="AG51" i="10" s="1"/>
  <c r="W51" i="10"/>
  <c r="S51" i="10"/>
  <c r="O51" i="10"/>
  <c r="U51" i="10"/>
  <c r="Q51" i="10"/>
  <c r="Z51" i="10"/>
  <c r="AF51" i="10" s="1"/>
  <c r="AA55" i="10"/>
  <c r="AG55" i="10" s="1"/>
  <c r="W55" i="10"/>
  <c r="S55" i="10"/>
  <c r="O55" i="10"/>
  <c r="Y55" i="10"/>
  <c r="U55" i="10"/>
  <c r="Q55" i="10"/>
  <c r="Y43" i="10"/>
  <c r="U43" i="10"/>
  <c r="Q43" i="10"/>
  <c r="M43" i="10"/>
  <c r="AA43" i="10"/>
  <c r="AG43" i="10" s="1"/>
  <c r="W43" i="10"/>
  <c r="S43" i="10"/>
  <c r="O43" i="10"/>
  <c r="AC43" i="10"/>
  <c r="R27" i="10"/>
  <c r="Q27" i="10" s="1"/>
  <c r="W23" i="10"/>
  <c r="S23" i="10"/>
  <c r="U23" i="10"/>
  <c r="M23" i="10"/>
  <c r="AA71" i="10"/>
  <c r="AG71" i="10" s="1"/>
  <c r="W71" i="10"/>
  <c r="S71" i="10"/>
  <c r="O71" i="10"/>
  <c r="U71" i="10"/>
  <c r="R35" i="10"/>
  <c r="Q35" i="10" s="1"/>
  <c r="AC35" i="10"/>
  <c r="V7" i="10"/>
  <c r="U7" i="10" s="1"/>
  <c r="X11" i="10"/>
  <c r="S107" i="11"/>
  <c r="M107" i="11"/>
  <c r="W107" i="11"/>
  <c r="AA107" i="11"/>
  <c r="AG107" i="11" s="1"/>
  <c r="U107" i="11"/>
  <c r="Z107" i="11"/>
  <c r="AF107" i="11" s="1"/>
  <c r="AF127" i="11"/>
  <c r="Z39" i="11"/>
  <c r="AF39" i="11" s="1"/>
  <c r="N35" i="11"/>
  <c r="M35" i="11" s="1"/>
  <c r="Y27" i="11"/>
  <c r="W27" i="11"/>
  <c r="O27" i="11"/>
  <c r="Y11" i="11"/>
  <c r="Q11" i="11"/>
  <c r="AA11" i="11"/>
  <c r="AG11" i="11" s="1"/>
  <c r="S11" i="11"/>
  <c r="V63" i="11"/>
  <c r="U63" i="11" s="1"/>
  <c r="R55" i="11"/>
  <c r="Q55" i="11" s="1"/>
  <c r="AC55" i="11"/>
  <c r="P51" i="11"/>
  <c r="O51" i="11" s="1"/>
  <c r="Y31" i="11"/>
  <c r="U31" i="11"/>
  <c r="Q31" i="11"/>
  <c r="M31" i="11"/>
  <c r="AA31" i="11"/>
  <c r="AG31" i="11" s="1"/>
  <c r="W31" i="11"/>
  <c r="S31" i="11"/>
  <c r="O31" i="11"/>
  <c r="N27" i="11"/>
  <c r="M27" i="11" s="1"/>
  <c r="V11" i="11"/>
  <c r="U11" i="11" s="1"/>
  <c r="R87" i="11"/>
  <c r="X63" i="11"/>
  <c r="W63" i="11" s="1"/>
  <c r="Y63" i="11"/>
  <c r="Q63" i="11"/>
  <c r="AA63" i="11"/>
  <c r="AG63" i="11" s="1"/>
  <c r="O63" i="11"/>
  <c r="S63" i="11"/>
  <c r="T27" i="11"/>
  <c r="S27" i="11" s="1"/>
  <c r="AA83" i="11"/>
  <c r="AG83" i="11" s="1"/>
  <c r="W83" i="11"/>
  <c r="S83" i="11"/>
  <c r="O83" i="11"/>
  <c r="M83" i="11"/>
  <c r="Y83" i="11"/>
  <c r="U83" i="11"/>
  <c r="Q83" i="11"/>
  <c r="AA79" i="11"/>
  <c r="AG79" i="11" s="1"/>
  <c r="W79" i="11"/>
  <c r="S79" i="11"/>
  <c r="O79" i="11"/>
  <c r="Y79" i="11"/>
  <c r="U79" i="11"/>
  <c r="Q79" i="11"/>
  <c r="U39" i="11"/>
  <c r="M39" i="11"/>
  <c r="AA39" i="11"/>
  <c r="AG39" i="11" s="1"/>
  <c r="O39" i="11"/>
  <c r="W39" i="11"/>
  <c r="S39" i="11"/>
  <c r="N55" i="11"/>
  <c r="M55" i="11" s="1"/>
  <c r="N87" i="11"/>
  <c r="M87" i="11" s="1"/>
  <c r="X87" i="11"/>
  <c r="W87" i="11" s="1"/>
  <c r="AA47" i="11"/>
  <c r="AG47" i="11" s="1"/>
  <c r="S47" i="11"/>
  <c r="Y47" i="11"/>
  <c r="U47" i="11"/>
  <c r="Q47" i="11"/>
  <c r="M47" i="11"/>
  <c r="AA111" i="11"/>
  <c r="AG111" i="11" s="1"/>
  <c r="S111" i="11"/>
  <c r="M111" i="11"/>
  <c r="Q111" i="11"/>
  <c r="V111" i="11"/>
  <c r="U111" i="11" s="1"/>
  <c r="AA95" i="11"/>
  <c r="AG95" i="11" s="1"/>
  <c r="S95" i="11"/>
  <c r="Y95" i="11"/>
  <c r="Q95" i="11"/>
  <c r="W95" i="11"/>
  <c r="O95" i="11"/>
  <c r="M95" i="11"/>
  <c r="U95" i="11"/>
  <c r="M115" i="11"/>
  <c r="AA115" i="11"/>
  <c r="AG115" i="11" s="1"/>
  <c r="Q115" i="11"/>
  <c r="U115" i="11"/>
  <c r="S115" i="11"/>
  <c r="AA103" i="11"/>
  <c r="AG103" i="11" s="1"/>
  <c r="O103" i="11"/>
  <c r="Y103" i="11"/>
  <c r="P107" i="11"/>
  <c r="O107" i="11" s="1"/>
  <c r="V71" i="11"/>
  <c r="U71" i="11" s="1"/>
  <c r="P59" i="11"/>
  <c r="O59" i="11" s="1"/>
  <c r="X67" i="11"/>
  <c r="W67" i="11" s="1"/>
  <c r="V35" i="11"/>
  <c r="AA19" i="11"/>
  <c r="AG19" i="11" s="1"/>
  <c r="W19" i="11"/>
  <c r="Y19" i="11"/>
  <c r="Q19" i="11"/>
  <c r="M19" i="11"/>
  <c r="P11" i="11"/>
  <c r="O11" i="11" s="1"/>
  <c r="AA55" i="11"/>
  <c r="AG55" i="11" s="1"/>
  <c r="W55" i="11"/>
  <c r="Y55" i="11"/>
  <c r="U55" i="11"/>
  <c r="AC51" i="11"/>
  <c r="AA43" i="11"/>
  <c r="AG43" i="11" s="1"/>
  <c r="W43" i="11"/>
  <c r="S43" i="11"/>
  <c r="O43" i="11"/>
  <c r="U43" i="11"/>
  <c r="Q43" i="11"/>
  <c r="M43" i="11"/>
  <c r="V27" i="11"/>
  <c r="U27" i="11" s="1"/>
  <c r="Q87" i="11"/>
  <c r="AA87" i="11"/>
  <c r="AG87" i="11" s="1"/>
  <c r="AC63" i="11"/>
  <c r="V127" i="11"/>
  <c r="Y127" i="11"/>
  <c r="U127" i="11"/>
  <c r="Q127" i="11"/>
  <c r="M127" i="11"/>
  <c r="AA127" i="11"/>
  <c r="AG127" i="11" s="1"/>
  <c r="W127" i="11"/>
  <c r="S127" i="11"/>
  <c r="O127" i="11"/>
  <c r="L128" i="11"/>
  <c r="N119" i="11"/>
  <c r="M119" i="11" s="1"/>
  <c r="Z111" i="11"/>
  <c r="AF111" i="11" s="1"/>
  <c r="T127" i="11"/>
  <c r="R99" i="11"/>
  <c r="Q99" i="11" s="1"/>
  <c r="N79" i="11"/>
  <c r="M79" i="11" s="1"/>
  <c r="Y75" i="11"/>
  <c r="M75" i="11"/>
  <c r="S75" i="11"/>
  <c r="O75" i="11"/>
  <c r="AA75" i="11"/>
  <c r="AG75" i="11" s="1"/>
  <c r="W75" i="11"/>
  <c r="V99" i="11"/>
  <c r="U99" i="11" s="1"/>
  <c r="P111" i="11"/>
  <c r="O111" i="11" s="1"/>
  <c r="T99" i="11"/>
  <c r="S99" i="11" s="1"/>
  <c r="X111" i="11"/>
  <c r="W111" i="11" s="1"/>
  <c r="Z115" i="11"/>
  <c r="AF115" i="11" s="1"/>
  <c r="P115" i="11"/>
  <c r="O115" i="11" s="1"/>
  <c r="R107" i="11"/>
  <c r="Q107" i="11" s="1"/>
  <c r="X71" i="11"/>
  <c r="W71" i="11" s="1"/>
  <c r="Y59" i="11"/>
  <c r="W59" i="11"/>
  <c r="AA59" i="11"/>
  <c r="AG59" i="11" s="1"/>
  <c r="U59" i="11"/>
  <c r="V75" i="11"/>
  <c r="U75" i="11" s="1"/>
  <c r="T59" i="11"/>
  <c r="S59" i="11" s="1"/>
  <c r="AA99" i="11"/>
  <c r="AG99" i="11" s="1"/>
  <c r="W99" i="11"/>
  <c r="O99" i="11"/>
  <c r="Y99" i="11"/>
  <c r="M99" i="11"/>
  <c r="R71" i="11"/>
  <c r="Q71" i="11" s="1"/>
  <c r="Z43" i="11"/>
  <c r="AF43" i="11" s="1"/>
  <c r="R27" i="11"/>
  <c r="Q27" i="11" s="1"/>
  <c r="V19" i="11"/>
  <c r="U19" i="11" s="1"/>
  <c r="T35" i="11"/>
  <c r="S35" i="11" s="1"/>
  <c r="T19" i="11"/>
  <c r="S19" i="11" s="1"/>
  <c r="P55" i="11"/>
  <c r="O55" i="11" s="1"/>
  <c r="T55" i="11"/>
  <c r="S55" i="11" s="1"/>
  <c r="X51" i="11"/>
  <c r="W51" i="11" s="1"/>
  <c r="R35" i="11"/>
  <c r="Q35" i="11" s="1"/>
  <c r="S15" i="11"/>
  <c r="Y15" i="11"/>
  <c r="Q15" i="11"/>
  <c r="M15" i="11"/>
  <c r="AA15" i="11"/>
  <c r="AG15" i="11" s="1"/>
  <c r="W15" i="11"/>
  <c r="O15" i="11"/>
  <c r="N11" i="11"/>
  <c r="M11" i="11" s="1"/>
  <c r="T87" i="11"/>
  <c r="S87" i="11" s="1"/>
  <c r="P87" i="11"/>
  <c r="O87" i="11" s="1"/>
  <c r="Z87" i="11"/>
  <c r="AF87" i="11" s="1"/>
  <c r="AA35" i="11"/>
  <c r="AG35" i="11" s="1"/>
  <c r="W35" i="11"/>
  <c r="Y35" i="11"/>
  <c r="U35" i="11"/>
  <c r="AE128" i="11"/>
  <c r="AD128" i="11" s="1"/>
  <c r="AG118" i="11" l="1"/>
  <c r="AA119" i="11"/>
  <c r="AG119" i="11" s="1"/>
  <c r="Y115" i="11"/>
  <c r="Y111" i="11"/>
  <c r="Y107" i="11"/>
  <c r="AA91" i="11"/>
  <c r="AG91" i="11" s="1"/>
  <c r="Y87" i="11"/>
  <c r="AG68" i="11"/>
  <c r="AA71" i="11"/>
  <c r="AG71" i="11" s="1"/>
  <c r="Y67" i="11"/>
  <c r="AF51" i="11"/>
  <c r="Y51" i="11"/>
  <c r="Y43" i="11"/>
  <c r="AC128" i="11"/>
  <c r="AB128" i="11" s="1"/>
  <c r="Y39" i="11"/>
  <c r="AA27" i="11"/>
  <c r="AG27" i="11" s="1"/>
  <c r="AG21" i="11"/>
  <c r="AA23" i="11"/>
  <c r="AG23" i="11" s="1"/>
  <c r="X128" i="11"/>
  <c r="W128" i="11" s="1"/>
  <c r="AG5" i="11"/>
  <c r="AA7" i="11"/>
  <c r="AG7" i="11" s="1"/>
  <c r="AG121" i="10"/>
  <c r="AA123" i="10"/>
  <c r="AG123" i="10" s="1"/>
  <c r="AF119" i="10"/>
  <c r="Y119" i="10"/>
  <c r="Y115" i="10"/>
  <c r="AG105" i="10"/>
  <c r="AA107" i="10"/>
  <c r="AG107" i="10" s="1"/>
  <c r="Y103" i="10"/>
  <c r="AA91" i="10"/>
  <c r="AG91" i="10" s="1"/>
  <c r="AF91" i="10"/>
  <c r="AF87" i="10"/>
  <c r="Y87" i="10"/>
  <c r="Y79" i="10"/>
  <c r="Y75" i="10"/>
  <c r="Y71" i="10"/>
  <c r="Y67" i="10"/>
  <c r="P128" i="10"/>
  <c r="O128" i="10" s="1"/>
  <c r="O59" i="10"/>
  <c r="Y51" i="10"/>
  <c r="AF35" i="10"/>
  <c r="Y35" i="10"/>
  <c r="Y31" i="10"/>
  <c r="Y23" i="10"/>
  <c r="AA23" i="10"/>
  <c r="AG23" i="10" s="1"/>
  <c r="AG17" i="10"/>
  <c r="AA19" i="10"/>
  <c r="AG19" i="10" s="1"/>
  <c r="AA15" i="10"/>
  <c r="AG15" i="10" s="1"/>
  <c r="X128" i="10"/>
  <c r="W128" i="10" s="1"/>
  <c r="T128" i="10"/>
  <c r="S128" i="10" s="1"/>
  <c r="Y11" i="10"/>
  <c r="W11" i="10"/>
  <c r="AG4" i="10"/>
  <c r="AA7" i="10"/>
  <c r="AG7" i="10" s="1"/>
  <c r="V128" i="10"/>
  <c r="U128" i="10" s="1"/>
  <c r="AG120" i="9"/>
  <c r="AA123" i="9"/>
  <c r="AG123" i="9" s="1"/>
  <c r="AA107" i="9"/>
  <c r="AG107" i="9" s="1"/>
  <c r="Y79" i="9"/>
  <c r="AG72" i="9"/>
  <c r="AA75" i="9"/>
  <c r="AG75" i="9" s="1"/>
  <c r="AF75" i="9"/>
  <c r="Y75" i="9"/>
  <c r="AA67" i="9"/>
  <c r="AG67" i="9" s="1"/>
  <c r="T128" i="9"/>
  <c r="S128" i="9" s="1"/>
  <c r="Y43" i="9"/>
  <c r="Y39" i="9"/>
  <c r="Y27" i="9"/>
  <c r="Y23" i="9"/>
  <c r="AA7" i="9"/>
  <c r="AG126" i="8"/>
  <c r="AA127" i="8"/>
  <c r="AG127" i="8" s="1"/>
  <c r="Y123" i="8"/>
  <c r="AA115" i="8"/>
  <c r="AG115" i="8" s="1"/>
  <c r="AA111" i="8"/>
  <c r="AG111" i="8" s="1"/>
  <c r="Y111" i="8"/>
  <c r="Y107" i="8"/>
  <c r="AA103" i="8"/>
  <c r="AG103" i="8" s="1"/>
  <c r="AA91" i="8"/>
  <c r="AG91" i="8" s="1"/>
  <c r="Y91" i="8"/>
  <c r="Y87" i="8"/>
  <c r="Y79" i="8"/>
  <c r="Y71" i="8"/>
  <c r="AG64" i="8"/>
  <c r="AA67" i="8"/>
  <c r="AG67" i="8" s="1"/>
  <c r="Y63" i="8"/>
  <c r="Y59" i="8"/>
  <c r="Y51" i="8"/>
  <c r="R128" i="11"/>
  <c r="Q128" i="11" s="1"/>
  <c r="R128" i="9"/>
  <c r="Q128" i="9" s="1"/>
  <c r="Y91" i="6"/>
  <c r="P128" i="11"/>
  <c r="O128" i="11" s="1"/>
  <c r="V128" i="9"/>
  <c r="U128" i="9" s="1"/>
  <c r="N128" i="11"/>
  <c r="M128" i="11" s="1"/>
  <c r="N128" i="9"/>
  <c r="M128" i="9" s="1"/>
  <c r="X128" i="9"/>
  <c r="W128" i="9" s="1"/>
  <c r="N128" i="10"/>
  <c r="M128" i="10" s="1"/>
  <c r="AC128" i="9"/>
  <c r="AB128" i="9" s="1"/>
  <c r="P128" i="9"/>
  <c r="O128" i="9" s="1"/>
  <c r="Y43" i="8"/>
  <c r="Y39" i="8"/>
  <c r="AA35" i="8"/>
  <c r="AG35" i="8" s="1"/>
  <c r="AA31" i="8"/>
  <c r="AG31" i="8" s="1"/>
  <c r="Y23" i="8"/>
  <c r="N128" i="8"/>
  <c r="M128" i="8" s="1"/>
  <c r="R128" i="8"/>
  <c r="Q128" i="8" s="1"/>
  <c r="M15" i="8"/>
  <c r="X128" i="8"/>
  <c r="W128" i="8" s="1"/>
  <c r="AA15" i="8"/>
  <c r="AG15" i="8" s="1"/>
  <c r="V128" i="8"/>
  <c r="U128" i="8" s="1"/>
  <c r="P128" i="8"/>
  <c r="O128" i="8" s="1"/>
  <c r="AC128" i="8"/>
  <c r="AA128" i="8" s="1"/>
  <c r="Y59" i="6"/>
  <c r="AA19" i="6"/>
  <c r="AG19" i="6" s="1"/>
  <c r="AA103" i="6"/>
  <c r="AG103" i="6" s="1"/>
  <c r="Y31" i="6"/>
  <c r="Y47" i="6"/>
  <c r="AA71" i="6"/>
  <c r="AG71" i="6" s="1"/>
  <c r="Y75" i="6"/>
  <c r="Y95" i="6"/>
  <c r="T128" i="8"/>
  <c r="S128" i="8" s="1"/>
  <c r="Y11" i="8"/>
  <c r="AA127" i="7"/>
  <c r="AG127" i="7" s="1"/>
  <c r="Y123" i="7"/>
  <c r="Y119" i="7"/>
  <c r="AG116" i="7"/>
  <c r="AA119" i="7"/>
  <c r="AG119" i="7" s="1"/>
  <c r="Y115" i="7"/>
  <c r="AA111" i="7"/>
  <c r="AG111" i="7" s="1"/>
  <c r="Y99" i="7"/>
  <c r="AA95" i="7"/>
  <c r="AG95" i="7" s="1"/>
  <c r="Y91" i="7"/>
  <c r="AA71" i="7"/>
  <c r="AG71" i="7" s="1"/>
  <c r="AG64" i="7"/>
  <c r="AA67" i="7"/>
  <c r="AG67" i="7" s="1"/>
  <c r="AF67" i="7"/>
  <c r="Y67" i="7"/>
  <c r="Y63" i="7"/>
  <c r="AA55" i="7"/>
  <c r="AG55" i="7" s="1"/>
  <c r="Y51" i="7"/>
  <c r="AA47" i="7"/>
  <c r="AG47" i="7" s="1"/>
  <c r="Y47" i="7"/>
  <c r="Y43" i="7"/>
  <c r="Y39" i="7"/>
  <c r="AA35" i="7"/>
  <c r="AG35" i="7" s="1"/>
  <c r="Y35" i="7"/>
  <c r="AA31" i="7"/>
  <c r="AG31" i="7" s="1"/>
  <c r="AA27" i="7"/>
  <c r="AG27" i="7" s="1"/>
  <c r="Y27" i="7"/>
  <c r="Y23" i="7"/>
  <c r="Y19" i="7"/>
  <c r="P128" i="7"/>
  <c r="O128" i="7" s="1"/>
  <c r="R128" i="7"/>
  <c r="Q128" i="7" s="1"/>
  <c r="Y15" i="7"/>
  <c r="AA11" i="7"/>
  <c r="AG11" i="7" s="1"/>
  <c r="N128" i="7"/>
  <c r="M128" i="7" s="1"/>
  <c r="T128" i="7"/>
  <c r="S128" i="7" s="1"/>
  <c r="AA7" i="7"/>
  <c r="AG7" i="7" s="1"/>
  <c r="AC128" i="7"/>
  <c r="AA128" i="7" s="1"/>
  <c r="V128" i="7"/>
  <c r="U128" i="7" s="1"/>
  <c r="X128" i="7"/>
  <c r="W128" i="7" s="1"/>
  <c r="Y123" i="6"/>
  <c r="AA123" i="6"/>
  <c r="AG123" i="6" s="1"/>
  <c r="Y115" i="6"/>
  <c r="AA111" i="6"/>
  <c r="AG111" i="6" s="1"/>
  <c r="Y107" i="6"/>
  <c r="Y103" i="6"/>
  <c r="Y99" i="6"/>
  <c r="AA99" i="6"/>
  <c r="AG99" i="6" s="1"/>
  <c r="AA87" i="6"/>
  <c r="AG87" i="6" s="1"/>
  <c r="Y83" i="6"/>
  <c r="AG80" i="6"/>
  <c r="AA83" i="6"/>
  <c r="AG83" i="6" s="1"/>
  <c r="Y79" i="6"/>
  <c r="AA75" i="6"/>
  <c r="AG75" i="6" s="1"/>
  <c r="Y71" i="6"/>
  <c r="AG65" i="6"/>
  <c r="AA67" i="6"/>
  <c r="AG67" i="6" s="1"/>
  <c r="Y63" i="6"/>
  <c r="AA63" i="6"/>
  <c r="AG63" i="6" s="1"/>
  <c r="AF55" i="6"/>
  <c r="Y55" i="6"/>
  <c r="Y39" i="6"/>
  <c r="AG32" i="6"/>
  <c r="AA35" i="6"/>
  <c r="AG35" i="6" s="1"/>
  <c r="AF35" i="6"/>
  <c r="Y35" i="6"/>
  <c r="AA31" i="6"/>
  <c r="AG31" i="6" s="1"/>
  <c r="N128" i="6"/>
  <c r="M128" i="6" s="1"/>
  <c r="Y23" i="6"/>
  <c r="M19" i="6"/>
  <c r="Y15" i="6"/>
  <c r="V128" i="6"/>
  <c r="U128" i="6" s="1"/>
  <c r="Y11" i="6"/>
  <c r="AA11" i="6"/>
  <c r="AG11" i="6" s="1"/>
  <c r="R128" i="6"/>
  <c r="Q128" i="6" s="1"/>
  <c r="P128" i="6"/>
  <c r="O128" i="6" s="1"/>
  <c r="Y127" i="5"/>
  <c r="AA127" i="5"/>
  <c r="AG127" i="5" s="1"/>
  <c r="AD128" i="5"/>
  <c r="Y35" i="5"/>
  <c r="AA35" i="5"/>
  <c r="AG35" i="5" s="1"/>
  <c r="AA27" i="5"/>
  <c r="AG27" i="5" s="1"/>
  <c r="AA51" i="5"/>
  <c r="AG51" i="5" s="1"/>
  <c r="Y59" i="5"/>
  <c r="AA119" i="5"/>
  <c r="AG119" i="5" s="1"/>
  <c r="AA123" i="5"/>
  <c r="AG123" i="5" s="1"/>
  <c r="Y115" i="5"/>
  <c r="AA111" i="5"/>
  <c r="AG111" i="5" s="1"/>
  <c r="Y99" i="5"/>
  <c r="AA99" i="5"/>
  <c r="AG99" i="5" s="1"/>
  <c r="Y95" i="5"/>
  <c r="AA91" i="5"/>
  <c r="AG91" i="5" s="1"/>
  <c r="Y79" i="5"/>
  <c r="AA71" i="5"/>
  <c r="AG71" i="5" s="1"/>
  <c r="AA63" i="5"/>
  <c r="AG63" i="5" s="1"/>
  <c r="Y55" i="5"/>
  <c r="AA47" i="5"/>
  <c r="AG47" i="5" s="1"/>
  <c r="Y43" i="5"/>
  <c r="Y27" i="5"/>
  <c r="AA23" i="5"/>
  <c r="AG23" i="5" s="1"/>
  <c r="Y19" i="5"/>
  <c r="P128" i="5"/>
  <c r="O128" i="5" s="1"/>
  <c r="Y15" i="5"/>
  <c r="AA11" i="5"/>
  <c r="AG11" i="5" s="1"/>
  <c r="AC128" i="5"/>
  <c r="AB128" i="5" s="1"/>
  <c r="V128" i="5"/>
  <c r="U128" i="5" s="1"/>
  <c r="T128" i="5"/>
  <c r="S128" i="5" s="1"/>
  <c r="Y7" i="5"/>
  <c r="O7" i="5"/>
  <c r="X128" i="5"/>
  <c r="W128" i="5" s="1"/>
  <c r="R128" i="5"/>
  <c r="Q128" i="5" s="1"/>
  <c r="Y119" i="14"/>
  <c r="AA119" i="14"/>
  <c r="AG119" i="14" s="1"/>
  <c r="AG84" i="14"/>
  <c r="AA87" i="14"/>
  <c r="AG87" i="14" s="1"/>
  <c r="Y79" i="14"/>
  <c r="Y75" i="14"/>
  <c r="AG68" i="14"/>
  <c r="AA71" i="14"/>
  <c r="AG71" i="14" s="1"/>
  <c r="Y71" i="14"/>
  <c r="Y67" i="14"/>
  <c r="Y63" i="14"/>
  <c r="AA59" i="14"/>
  <c r="AG59" i="14" s="1"/>
  <c r="Y55" i="14"/>
  <c r="Y51" i="14"/>
  <c r="AF43" i="14"/>
  <c r="Y43" i="14"/>
  <c r="Y39" i="14"/>
  <c r="Y35" i="14"/>
  <c r="AA35" i="14"/>
  <c r="AG35" i="14" s="1"/>
  <c r="T128" i="14"/>
  <c r="S128" i="14" s="1"/>
  <c r="Y31" i="14"/>
  <c r="AA23" i="14"/>
  <c r="AG23" i="14" s="1"/>
  <c r="Y23" i="14"/>
  <c r="Y19" i="14"/>
  <c r="S19" i="14"/>
  <c r="AA19" i="14"/>
  <c r="AG19" i="14" s="1"/>
  <c r="AA15" i="14"/>
  <c r="AG15" i="14" s="1"/>
  <c r="Y15" i="14"/>
  <c r="P128" i="14"/>
  <c r="O128" i="14" s="1"/>
  <c r="AA11" i="14"/>
  <c r="AG11" i="14" s="1"/>
  <c r="Y11" i="14"/>
  <c r="V128" i="14"/>
  <c r="U128" i="14" s="1"/>
  <c r="Y7" i="14"/>
  <c r="X128" i="14"/>
  <c r="W128" i="14" s="1"/>
  <c r="R128" i="14"/>
  <c r="Q128" i="14" s="1"/>
  <c r="N128" i="14"/>
  <c r="M128" i="14" s="1"/>
  <c r="AA127" i="3"/>
  <c r="AG127" i="3" s="1"/>
  <c r="Y123" i="3"/>
  <c r="AG116" i="3"/>
  <c r="AA119" i="3"/>
  <c r="AG119" i="3" s="1"/>
  <c r="Y115" i="3"/>
  <c r="Y111" i="3"/>
  <c r="Y107" i="3"/>
  <c r="Y103" i="3"/>
  <c r="Y99" i="3"/>
  <c r="AA99" i="3"/>
  <c r="AG99" i="3" s="1"/>
  <c r="Y95" i="3"/>
  <c r="AA95" i="3"/>
  <c r="AG95" i="3" s="1"/>
  <c r="Y91" i="3"/>
  <c r="AA91" i="3"/>
  <c r="AG91" i="3" s="1"/>
  <c r="Y87" i="3"/>
  <c r="Y79" i="3"/>
  <c r="Y71" i="3"/>
  <c r="AA67" i="3"/>
  <c r="AG67" i="3" s="1"/>
  <c r="Y59" i="3"/>
  <c r="Y51" i="3"/>
  <c r="AA47" i="3"/>
  <c r="AG47" i="3" s="1"/>
  <c r="Y43" i="3"/>
  <c r="Y39" i="3"/>
  <c r="Y35" i="3"/>
  <c r="AA35" i="3"/>
  <c r="AG35" i="3" s="1"/>
  <c r="Y19" i="3"/>
  <c r="Y15" i="3"/>
  <c r="N128" i="3"/>
  <c r="M128" i="3" s="1"/>
  <c r="R128" i="3"/>
  <c r="Q128" i="3" s="1"/>
  <c r="T128" i="3"/>
  <c r="S128" i="3" s="1"/>
  <c r="P128" i="3"/>
  <c r="O128" i="3" s="1"/>
  <c r="V128" i="3"/>
  <c r="U128" i="3" s="1"/>
  <c r="X128" i="3"/>
  <c r="W128" i="3" s="1"/>
  <c r="AC128" i="3"/>
  <c r="AA128" i="3" s="1"/>
  <c r="Y115" i="13"/>
  <c r="Y111" i="13"/>
  <c r="Y99" i="13"/>
  <c r="AF95" i="13"/>
  <c r="Y95" i="13"/>
  <c r="Y91" i="13"/>
  <c r="AA91" i="13"/>
  <c r="AG91" i="13" s="1"/>
  <c r="Y87" i="13"/>
  <c r="Y83" i="13"/>
  <c r="AA83" i="13"/>
  <c r="AG83" i="13" s="1"/>
  <c r="AF79" i="13"/>
  <c r="Y79" i="13"/>
  <c r="AA75" i="13"/>
  <c r="AG75" i="13" s="1"/>
  <c r="Y71" i="13"/>
  <c r="AA67" i="13"/>
  <c r="AG67" i="13" s="1"/>
  <c r="AA63" i="13"/>
  <c r="AG63" i="13" s="1"/>
  <c r="Y59" i="13"/>
  <c r="AG52" i="13"/>
  <c r="AA55" i="13"/>
  <c r="AG55" i="13" s="1"/>
  <c r="Y51" i="13"/>
  <c r="AA51" i="13"/>
  <c r="AG51" i="13" s="1"/>
  <c r="Y47" i="13"/>
  <c r="Y35" i="13"/>
  <c r="AG32" i="13"/>
  <c r="AA35" i="13"/>
  <c r="AG35" i="13" s="1"/>
  <c r="Y27" i="13"/>
  <c r="Y19" i="13"/>
  <c r="AF15" i="13"/>
  <c r="Y15" i="13"/>
  <c r="AG12" i="13"/>
  <c r="AA15" i="13"/>
  <c r="AG15" i="13" s="1"/>
  <c r="R128" i="13"/>
  <c r="Q128" i="13" s="1"/>
  <c r="N128" i="13"/>
  <c r="M128" i="13" s="1"/>
  <c r="Y11" i="13"/>
  <c r="X128" i="13"/>
  <c r="W128" i="13" s="1"/>
  <c r="T128" i="13"/>
  <c r="S128" i="13" s="1"/>
  <c r="AC128" i="13"/>
  <c r="AA128" i="13" s="1"/>
  <c r="P128" i="13"/>
  <c r="O128" i="13" s="1"/>
  <c r="Y7" i="13"/>
  <c r="Q7" i="13"/>
  <c r="AA127" i="1"/>
  <c r="AG127" i="1" s="1"/>
  <c r="Y123" i="1"/>
  <c r="AA115" i="1"/>
  <c r="AG115" i="1" s="1"/>
  <c r="Y115" i="1"/>
  <c r="AA111" i="1"/>
  <c r="AG111" i="1" s="1"/>
  <c r="Y111" i="1"/>
  <c r="Y107" i="1"/>
  <c r="Y103" i="1"/>
  <c r="Y99" i="1"/>
  <c r="AA99" i="1"/>
  <c r="AG99" i="1" s="1"/>
  <c r="AA95" i="1"/>
  <c r="AG95" i="1" s="1"/>
  <c r="Y87" i="1"/>
  <c r="AG76" i="1"/>
  <c r="AA79" i="1"/>
  <c r="AG79" i="1" s="1"/>
  <c r="AF79" i="1"/>
  <c r="Y79" i="1"/>
  <c r="Y71" i="1"/>
  <c r="AA67" i="1"/>
  <c r="AG67" i="1" s="1"/>
  <c r="AG60" i="1"/>
  <c r="AA63" i="1"/>
  <c r="AG63" i="1" s="1"/>
  <c r="Y59" i="1"/>
  <c r="Y55" i="1"/>
  <c r="AA47" i="1"/>
  <c r="AG47" i="1" s="1"/>
  <c r="AF47" i="1"/>
  <c r="Y47" i="1"/>
  <c r="AG36" i="1"/>
  <c r="AA39" i="1"/>
  <c r="AG39" i="1" s="1"/>
  <c r="Y35" i="1"/>
  <c r="Y27" i="1"/>
  <c r="Y23" i="1"/>
  <c r="Y19" i="1"/>
  <c r="AA19" i="1"/>
  <c r="AG19" i="1" s="1"/>
  <c r="Y15" i="1"/>
  <c r="AA15" i="1"/>
  <c r="AG15" i="1" s="1"/>
  <c r="T128" i="1"/>
  <c r="S128" i="1" s="1"/>
  <c r="N128" i="1"/>
  <c r="M128" i="1" s="1"/>
  <c r="R128" i="1"/>
  <c r="Q128" i="1" s="1"/>
  <c r="AF11" i="1"/>
  <c r="Y11" i="1"/>
  <c r="P128" i="1"/>
  <c r="O128" i="1" s="1"/>
  <c r="Y7" i="1"/>
  <c r="X128" i="1"/>
  <c r="W128" i="1" s="1"/>
  <c r="AC128" i="1"/>
  <c r="AA128" i="1" s="1"/>
  <c r="V128" i="1"/>
  <c r="U128" i="1" s="1"/>
  <c r="Z128" i="1"/>
  <c r="Y128" i="1" s="1"/>
  <c r="AN16" i="1"/>
  <c r="AN17" i="1" s="1"/>
  <c r="AN18" i="1" s="1"/>
  <c r="AO15" i="1"/>
  <c r="K128" i="1"/>
  <c r="K128" i="13"/>
  <c r="AN16" i="13"/>
  <c r="AN17" i="13" s="1"/>
  <c r="AN18" i="13" s="1"/>
  <c r="AO15" i="13"/>
  <c r="Z128" i="13"/>
  <c r="Y128" i="13" s="1"/>
  <c r="AN20" i="3"/>
  <c r="AN21" i="3" s="1"/>
  <c r="AN22" i="3" s="1"/>
  <c r="AO19" i="3"/>
  <c r="Z128" i="3"/>
  <c r="Y128" i="3" s="1"/>
  <c r="K128" i="3"/>
  <c r="AC128" i="14"/>
  <c r="K128" i="14"/>
  <c r="N128" i="5"/>
  <c r="M128" i="5" s="1"/>
  <c r="AN16" i="5"/>
  <c r="AN17" i="5" s="1"/>
  <c r="AN18" i="5" s="1"/>
  <c r="AO15" i="5"/>
  <c r="K128" i="5"/>
  <c r="Z128" i="5"/>
  <c r="Y128" i="5" s="1"/>
  <c r="AN16" i="6"/>
  <c r="AN17" i="6" s="1"/>
  <c r="AN18" i="6" s="1"/>
  <c r="AO15" i="6"/>
  <c r="AC128" i="6"/>
  <c r="T128" i="6"/>
  <c r="S128" i="6" s="1"/>
  <c r="X128" i="6"/>
  <c r="W128" i="6" s="1"/>
  <c r="Z128" i="6"/>
  <c r="Y128" i="6" s="1"/>
  <c r="K128" i="6"/>
  <c r="AN16" i="7"/>
  <c r="AN17" i="7" s="1"/>
  <c r="AN18" i="7" s="1"/>
  <c r="AO15" i="7"/>
  <c r="Z128" i="7"/>
  <c r="Y128" i="7" s="1"/>
  <c r="K128" i="7"/>
  <c r="K128" i="8"/>
  <c r="Z128" i="8"/>
  <c r="Y128" i="8" s="1"/>
  <c r="Z128" i="9"/>
  <c r="Y128" i="9" s="1"/>
  <c r="K128" i="9"/>
  <c r="R128" i="10"/>
  <c r="Q128" i="10" s="1"/>
  <c r="AC128" i="10"/>
  <c r="AF127" i="10"/>
  <c r="Z128" i="10"/>
  <c r="Y128" i="10" s="1"/>
  <c r="K128" i="10"/>
  <c r="K128" i="11"/>
  <c r="Z128" i="11"/>
  <c r="Y128" i="11" s="1"/>
  <c r="T128" i="11"/>
  <c r="S128" i="11" s="1"/>
  <c r="V128" i="11"/>
  <c r="U128" i="11" s="1"/>
  <c r="AA128" i="11" l="1"/>
  <c r="AG128" i="11" s="1"/>
  <c r="AA128" i="9"/>
  <c r="AG128" i="9" s="1"/>
  <c r="AF128" i="9"/>
  <c r="AB128" i="8"/>
  <c r="AF128" i="8" s="1"/>
  <c r="AB128" i="7"/>
  <c r="AF128" i="7" s="1"/>
  <c r="AA128" i="5"/>
  <c r="AG128" i="5" s="1"/>
  <c r="AB128" i="3"/>
  <c r="AG128" i="3" s="1"/>
  <c r="AB128" i="13"/>
  <c r="AF128" i="13" s="1"/>
  <c r="AB128" i="1"/>
  <c r="AF128" i="1" s="1"/>
  <c r="AN20" i="1"/>
  <c r="AN21" i="1" s="1"/>
  <c r="AN22" i="1" s="1"/>
  <c r="AO19" i="1"/>
  <c r="AO19" i="13"/>
  <c r="AN20" i="13"/>
  <c r="AN21" i="13" s="1"/>
  <c r="AN22" i="13" s="1"/>
  <c r="AN24" i="3"/>
  <c r="AN25" i="3" s="1"/>
  <c r="AN26" i="3" s="1"/>
  <c r="AO23" i="3"/>
  <c r="AA128" i="14"/>
  <c r="AB128" i="14"/>
  <c r="AN20" i="5"/>
  <c r="AN21" i="5" s="1"/>
  <c r="AN22" i="5" s="1"/>
  <c r="AO19" i="5"/>
  <c r="AF128" i="5"/>
  <c r="AB128" i="6"/>
  <c r="AF128" i="6" s="1"/>
  <c r="AA128" i="6"/>
  <c r="AN20" i="6"/>
  <c r="AN21" i="6" s="1"/>
  <c r="AN22" i="6" s="1"/>
  <c r="AO19" i="6"/>
  <c r="AN20" i="7"/>
  <c r="AN21" i="7" s="1"/>
  <c r="AN22" i="7" s="1"/>
  <c r="AO19" i="7"/>
  <c r="AA128" i="10"/>
  <c r="AB128" i="10"/>
  <c r="AF128" i="10" s="1"/>
  <c r="AF128" i="11"/>
  <c r="AG128" i="10" l="1"/>
  <c r="AG128" i="8"/>
  <c r="AG128" i="7"/>
  <c r="AF128" i="3"/>
  <c r="AG128" i="13"/>
  <c r="AG128" i="1"/>
  <c r="AN24" i="1"/>
  <c r="AN25" i="1" s="1"/>
  <c r="AN26" i="1" s="1"/>
  <c r="AO23" i="1"/>
  <c r="AN24" i="13"/>
  <c r="AN25" i="13" s="1"/>
  <c r="AN26" i="13" s="1"/>
  <c r="AO23" i="13"/>
  <c r="AN28" i="3"/>
  <c r="AN29" i="3" s="1"/>
  <c r="AN30" i="3" s="1"/>
  <c r="AO27" i="3"/>
  <c r="AG128" i="14"/>
  <c r="AN24" i="5"/>
  <c r="AN25" i="5" s="1"/>
  <c r="AN26" i="5" s="1"/>
  <c r="AO23" i="5"/>
  <c r="AN24" i="6"/>
  <c r="AN25" i="6" s="1"/>
  <c r="AN26" i="6" s="1"/>
  <c r="AO23" i="6"/>
  <c r="AG128" i="6"/>
  <c r="AN24" i="7"/>
  <c r="AN25" i="7" s="1"/>
  <c r="AN26" i="7" s="1"/>
  <c r="AO23" i="7"/>
  <c r="AN28" i="1" l="1"/>
  <c r="AN29" i="1" s="1"/>
  <c r="AN30" i="1" s="1"/>
  <c r="AO27" i="1"/>
  <c r="AN28" i="13"/>
  <c r="AN29" i="13" s="1"/>
  <c r="AN30" i="13" s="1"/>
  <c r="AO27" i="13"/>
  <c r="AO31" i="3"/>
  <c r="AN32" i="3"/>
  <c r="AN33" i="3" s="1"/>
  <c r="AN34" i="3" s="1"/>
  <c r="AN28" i="5"/>
  <c r="AN29" i="5" s="1"/>
  <c r="AN30" i="5" s="1"/>
  <c r="AO27" i="5"/>
  <c r="AN28" i="6"/>
  <c r="AN29" i="6" s="1"/>
  <c r="AN30" i="6" s="1"/>
  <c r="AO27" i="6"/>
  <c r="AN28" i="7"/>
  <c r="AN29" i="7" s="1"/>
  <c r="AN30" i="7" s="1"/>
  <c r="AO27" i="7"/>
  <c r="AO31" i="1" l="1"/>
  <c r="AN32" i="1"/>
  <c r="AN33" i="1" s="1"/>
  <c r="AN34" i="1" s="1"/>
  <c r="AN32" i="13"/>
  <c r="AN33" i="13" s="1"/>
  <c r="AN34" i="13" s="1"/>
  <c r="AO31" i="13"/>
  <c r="AN36" i="3"/>
  <c r="AN37" i="3" s="1"/>
  <c r="AN38" i="3" s="1"/>
  <c r="AO35" i="3"/>
  <c r="AO31" i="5"/>
  <c r="AN32" i="5"/>
  <c r="AN33" i="5" s="1"/>
  <c r="AN34" i="5" s="1"/>
  <c r="AO31" i="6"/>
  <c r="AN32" i="6"/>
  <c r="AN33" i="6" s="1"/>
  <c r="AN34" i="6" s="1"/>
  <c r="AO31" i="7"/>
  <c r="AN32" i="7"/>
  <c r="AN33" i="7" s="1"/>
  <c r="AN34" i="7" s="1"/>
  <c r="AN36" i="1" l="1"/>
  <c r="AN37" i="1" s="1"/>
  <c r="AN38" i="1" s="1"/>
  <c r="AO35" i="1"/>
  <c r="AN36" i="13"/>
  <c r="AN37" i="13" s="1"/>
  <c r="AN38" i="13" s="1"/>
  <c r="AO35" i="13"/>
  <c r="AO39" i="3"/>
  <c r="AN40" i="3"/>
  <c r="AN41" i="3" s="1"/>
  <c r="AN42" i="3" s="1"/>
  <c r="AN36" i="5"/>
  <c r="AN37" i="5" s="1"/>
  <c r="AN38" i="5" s="1"/>
  <c r="AO35" i="5"/>
  <c r="AO35" i="6"/>
  <c r="AN36" i="6"/>
  <c r="AN37" i="6" s="1"/>
  <c r="AN38" i="6" s="1"/>
  <c r="AN36" i="7"/>
  <c r="AN37" i="7" s="1"/>
  <c r="AN38" i="7" s="1"/>
  <c r="AO35" i="7"/>
  <c r="AN40" i="1" l="1"/>
  <c r="AN41" i="1" s="1"/>
  <c r="AN42" i="1" s="1"/>
  <c r="AO39" i="1"/>
  <c r="AN40" i="13"/>
  <c r="AN41" i="13" s="1"/>
  <c r="AN42" i="13" s="1"/>
  <c r="AO39" i="13"/>
  <c r="AN44" i="3"/>
  <c r="AN45" i="3" s="1"/>
  <c r="AN46" i="3" s="1"/>
  <c r="AO43" i="3"/>
  <c r="AO39" i="5"/>
  <c r="AN40" i="5"/>
  <c r="AN41" i="5" s="1"/>
  <c r="AN42" i="5" s="1"/>
  <c r="AN40" i="6"/>
  <c r="AN41" i="6" s="1"/>
  <c r="AN42" i="6" s="1"/>
  <c r="AO39" i="6"/>
  <c r="AO39" i="7"/>
  <c r="AN40" i="7"/>
  <c r="AN41" i="7" s="1"/>
  <c r="AN42" i="7" s="1"/>
  <c r="AN44" i="1" l="1"/>
  <c r="AN45" i="1" s="1"/>
  <c r="AN46" i="1" s="1"/>
  <c r="AO43" i="1"/>
  <c r="AO43" i="13"/>
  <c r="AN44" i="13"/>
  <c r="AN45" i="13" s="1"/>
  <c r="AN46" i="13" s="1"/>
  <c r="AN48" i="3"/>
  <c r="AN49" i="3" s="1"/>
  <c r="AN50" i="3" s="1"/>
  <c r="AO47" i="3"/>
  <c r="AN44" i="5"/>
  <c r="AN45" i="5" s="1"/>
  <c r="AN46" i="5" s="1"/>
  <c r="AO43" i="5"/>
  <c r="AO43" i="6"/>
  <c r="AN44" i="6"/>
  <c r="AN45" i="6" s="1"/>
  <c r="AN46" i="6" s="1"/>
  <c r="AN44" i="7"/>
  <c r="AN45" i="7" s="1"/>
  <c r="AN46" i="7" s="1"/>
  <c r="AN48" i="7" s="1"/>
  <c r="AO43" i="7"/>
  <c r="AN48" i="1" l="1"/>
  <c r="AN49" i="1" s="1"/>
  <c r="AN50" i="1" s="1"/>
  <c r="AO47" i="1"/>
  <c r="AO47" i="13"/>
  <c r="AN48" i="13"/>
  <c r="AN49" i="13" s="1"/>
  <c r="AN50" i="13" s="1"/>
  <c r="AN52" i="3"/>
  <c r="AN53" i="3" s="1"/>
  <c r="AN54" i="3" s="1"/>
  <c r="AO51" i="3"/>
  <c r="AN48" i="5"/>
  <c r="AN49" i="5" s="1"/>
  <c r="AN50" i="5" s="1"/>
  <c r="AO47" i="5"/>
  <c r="AN48" i="6"/>
  <c r="AN49" i="6" s="1"/>
  <c r="AN50" i="6" s="1"/>
  <c r="AO47" i="6"/>
  <c r="AN49" i="7"/>
  <c r="AN50" i="7" s="1"/>
  <c r="AO47" i="7"/>
  <c r="AN52" i="1" l="1"/>
  <c r="AN53" i="1" s="1"/>
  <c r="AN54" i="1" s="1"/>
  <c r="AO51" i="1"/>
  <c r="AN52" i="13"/>
  <c r="AN53" i="13" s="1"/>
  <c r="AN54" i="13" s="1"/>
  <c r="AO51" i="13"/>
  <c r="AO55" i="3"/>
  <c r="AN56" i="3"/>
  <c r="AN57" i="3" s="1"/>
  <c r="AN58" i="3" s="1"/>
  <c r="AN52" i="5"/>
  <c r="AN53" i="5" s="1"/>
  <c r="AN54" i="5" s="1"/>
  <c r="AO51" i="5"/>
  <c r="AN52" i="6"/>
  <c r="AN53" i="6" s="1"/>
  <c r="AN54" i="6" s="1"/>
  <c r="AN56" i="6" s="1"/>
  <c r="AO51" i="6"/>
  <c r="AN52" i="7"/>
  <c r="AN53" i="7" s="1"/>
  <c r="AN54" i="7" s="1"/>
  <c r="AO51" i="7"/>
  <c r="AO55" i="1" l="1"/>
  <c r="AN56" i="1"/>
  <c r="AN57" i="1" s="1"/>
  <c r="AN58" i="1" s="1"/>
  <c r="AN56" i="13"/>
  <c r="AN57" i="13" s="1"/>
  <c r="AN58" i="13" s="1"/>
  <c r="AN60" i="13" s="1"/>
  <c r="AO55" i="13"/>
  <c r="AO59" i="3"/>
  <c r="AN60" i="3"/>
  <c r="AN61" i="3" s="1"/>
  <c r="AN62" i="3" s="1"/>
  <c r="AN56" i="5"/>
  <c r="AN57" i="5" s="1"/>
  <c r="AN58" i="5" s="1"/>
  <c r="AO55" i="5"/>
  <c r="AN57" i="6"/>
  <c r="AN58" i="6" s="1"/>
  <c r="AO55" i="6"/>
  <c r="AO55" i="7"/>
  <c r="AN56" i="7"/>
  <c r="AN57" i="7" s="1"/>
  <c r="AN58" i="7" s="1"/>
  <c r="AO59" i="1" l="1"/>
  <c r="AN60" i="1"/>
  <c r="AN61" i="1" s="1"/>
  <c r="AN62" i="1" s="1"/>
  <c r="AN61" i="13"/>
  <c r="AN62" i="13" s="1"/>
  <c r="AO59" i="13"/>
  <c r="AN64" i="3"/>
  <c r="AN65" i="3" s="1"/>
  <c r="AN66" i="3" s="1"/>
  <c r="AO63" i="3"/>
  <c r="AN60" i="5"/>
  <c r="AN61" i="5" s="1"/>
  <c r="AN62" i="5" s="1"/>
  <c r="AO59" i="5"/>
  <c r="AO59" i="6"/>
  <c r="AN60" i="6"/>
  <c r="AN61" i="6" s="1"/>
  <c r="AN62" i="6" s="1"/>
  <c r="AO59" i="7"/>
  <c r="AN60" i="7"/>
  <c r="AN61" i="7" s="1"/>
  <c r="AN62" i="7" s="1"/>
  <c r="AN64" i="1" l="1"/>
  <c r="AN65" i="1" s="1"/>
  <c r="AN66" i="1" s="1"/>
  <c r="AO63" i="1"/>
  <c r="AN64" i="13"/>
  <c r="AN65" i="13" s="1"/>
  <c r="AN66" i="13" s="1"/>
  <c r="AO63" i="13"/>
  <c r="AN68" i="3"/>
  <c r="AN69" i="3" s="1"/>
  <c r="AN70" i="3" s="1"/>
  <c r="AO67" i="3"/>
  <c r="AN64" i="5"/>
  <c r="AN65" i="5" s="1"/>
  <c r="AN66" i="5" s="1"/>
  <c r="AN68" i="5" s="1"/>
  <c r="AN69" i="5" s="1"/>
  <c r="AO63" i="5"/>
  <c r="AN64" i="6"/>
  <c r="AN65" i="6" s="1"/>
  <c r="AN66" i="6" s="1"/>
  <c r="AO63" i="6"/>
  <c r="AN64" i="7"/>
  <c r="AN65" i="7" s="1"/>
  <c r="AN66" i="7" s="1"/>
  <c r="AO63" i="7"/>
  <c r="AO67" i="1" l="1"/>
  <c r="AN68" i="1"/>
  <c r="AN69" i="1" s="1"/>
  <c r="AN70" i="1" s="1"/>
  <c r="AO67" i="13"/>
  <c r="AN68" i="13"/>
  <c r="AN69" i="13" s="1"/>
  <c r="AN70" i="13" s="1"/>
  <c r="AN72" i="3"/>
  <c r="AN73" i="3" s="1"/>
  <c r="AN74" i="3" s="1"/>
  <c r="AO71" i="3"/>
  <c r="AO67" i="5"/>
  <c r="AN70" i="5"/>
  <c r="AO67" i="6"/>
  <c r="AN68" i="6"/>
  <c r="AN69" i="6" s="1"/>
  <c r="AN70" i="6" s="1"/>
  <c r="AN68" i="7"/>
  <c r="AN69" i="7" s="1"/>
  <c r="AN70" i="7" s="1"/>
  <c r="AO67" i="7"/>
  <c r="AN72" i="1" l="1"/>
  <c r="AN73" i="1" s="1"/>
  <c r="AN74" i="1" s="1"/>
  <c r="AO71" i="1"/>
  <c r="AN72" i="13"/>
  <c r="AN73" i="13" s="1"/>
  <c r="AN74" i="13" s="1"/>
  <c r="AO71" i="13"/>
  <c r="AN76" i="3"/>
  <c r="AN77" i="3" s="1"/>
  <c r="AN78" i="3" s="1"/>
  <c r="AO75" i="3"/>
  <c r="AN72" i="5"/>
  <c r="AN73" i="5" s="1"/>
  <c r="AN74" i="5" s="1"/>
  <c r="AO71" i="5"/>
  <c r="AN72" i="6"/>
  <c r="AN73" i="6" s="1"/>
  <c r="AN74" i="6" s="1"/>
  <c r="AO71" i="6"/>
  <c r="AN72" i="7"/>
  <c r="AN73" i="7" s="1"/>
  <c r="AN74" i="7" s="1"/>
  <c r="AN76" i="7" s="1"/>
  <c r="AO71" i="7"/>
  <c r="AN76" i="1" l="1"/>
  <c r="AN77" i="1" s="1"/>
  <c r="AN78" i="1" s="1"/>
  <c r="AO75" i="1"/>
  <c r="AN76" i="13"/>
  <c r="AN77" i="13" s="1"/>
  <c r="AN78" i="13" s="1"/>
  <c r="AO75" i="13"/>
  <c r="AN80" i="3"/>
  <c r="AN81" i="3" s="1"/>
  <c r="AN82" i="3" s="1"/>
  <c r="AO79" i="3"/>
  <c r="AO75" i="5"/>
  <c r="AN76" i="5"/>
  <c r="AN77" i="5" s="1"/>
  <c r="AN78" i="5" s="1"/>
  <c r="AN76" i="6"/>
  <c r="AN77" i="6" s="1"/>
  <c r="AN78" i="6" s="1"/>
  <c r="AO75" i="6"/>
  <c r="AN77" i="7"/>
  <c r="AN78" i="7" s="1"/>
  <c r="AO75" i="7"/>
  <c r="AN80" i="1" l="1"/>
  <c r="AN81" i="1" s="1"/>
  <c r="AN82" i="1" s="1"/>
  <c r="AO79" i="1"/>
  <c r="AO79" i="13"/>
  <c r="AN80" i="13"/>
  <c r="AN81" i="13" s="1"/>
  <c r="AN82" i="13" s="1"/>
  <c r="AN84" i="3"/>
  <c r="AN85" i="3" s="1"/>
  <c r="AN86" i="3" s="1"/>
  <c r="AO83" i="3"/>
  <c r="AN80" i="5"/>
  <c r="AN81" i="5" s="1"/>
  <c r="AN82" i="5" s="1"/>
  <c r="AO79" i="5"/>
  <c r="AO79" i="6"/>
  <c r="AN80" i="6"/>
  <c r="AN81" i="6" s="1"/>
  <c r="AN82" i="6" s="1"/>
  <c r="AN80" i="7"/>
  <c r="AN81" i="7" s="1"/>
  <c r="AN82" i="7" s="1"/>
  <c r="AO79" i="7"/>
  <c r="AO83" i="1" l="1"/>
  <c r="AN84" i="1"/>
  <c r="AN85" i="1" s="1"/>
  <c r="AN86" i="1" s="1"/>
  <c r="AN84" i="13"/>
  <c r="AN85" i="13" s="1"/>
  <c r="AN86" i="13" s="1"/>
  <c r="AO83" i="13"/>
  <c r="AN88" i="3"/>
  <c r="AN89" i="3" s="1"/>
  <c r="AN90" i="3" s="1"/>
  <c r="AO87" i="3"/>
  <c r="AN84" i="5"/>
  <c r="AN85" i="5" s="1"/>
  <c r="AN86" i="5" s="1"/>
  <c r="AO83" i="5"/>
  <c r="AN84" i="6"/>
  <c r="AN85" i="6" s="1"/>
  <c r="AN86" i="6" s="1"/>
  <c r="AO83" i="6"/>
  <c r="AN84" i="7"/>
  <c r="AN85" i="7" s="1"/>
  <c r="AN86" i="7" s="1"/>
  <c r="AO83" i="7"/>
  <c r="AO87" i="1" l="1"/>
  <c r="AN88" i="1"/>
  <c r="AN89" i="1" s="1"/>
  <c r="AN90" i="1" s="1"/>
  <c r="AN88" i="13"/>
  <c r="AO87" i="13"/>
  <c r="AN92" i="3"/>
  <c r="AN93" i="3" s="1"/>
  <c r="AN94" i="3" s="1"/>
  <c r="AO91" i="3"/>
  <c r="AN88" i="5"/>
  <c r="AN89" i="5" s="1"/>
  <c r="AN90" i="5" s="1"/>
  <c r="AO87" i="5"/>
  <c r="AO87" i="6"/>
  <c r="AN88" i="6"/>
  <c r="AN89" i="6" s="1"/>
  <c r="AN90" i="6" s="1"/>
  <c r="AN88" i="7"/>
  <c r="AN89" i="7" s="1"/>
  <c r="AN90" i="7" s="1"/>
  <c r="AO87" i="7"/>
  <c r="AN89" i="13" l="1"/>
  <c r="AN90" i="13" s="1"/>
  <c r="AN92" i="1"/>
  <c r="AN93" i="1" s="1"/>
  <c r="AN94" i="1" s="1"/>
  <c r="AO91" i="1"/>
  <c r="AN96" i="3"/>
  <c r="AN97" i="3" s="1"/>
  <c r="AN98" i="3" s="1"/>
  <c r="AO95" i="3"/>
  <c r="AO91" i="5"/>
  <c r="AN92" i="5"/>
  <c r="AN93" i="5" s="1"/>
  <c r="AN94" i="5" s="1"/>
  <c r="AO91" i="6"/>
  <c r="AN92" i="6"/>
  <c r="AN93" i="6" s="1"/>
  <c r="AN94" i="6" s="1"/>
  <c r="AN92" i="7"/>
  <c r="AN93" i="7" s="1"/>
  <c r="AN94" i="7" s="1"/>
  <c r="AO91" i="7"/>
  <c r="AN92" i="13" l="1"/>
  <c r="AN93" i="13" s="1"/>
  <c r="AN94" i="13" s="1"/>
  <c r="AO95" i="13" s="1"/>
  <c r="AO91" i="13"/>
  <c r="AN96" i="1"/>
  <c r="AN97" i="1" s="1"/>
  <c r="AN98" i="1" s="1"/>
  <c r="AN100" i="1" s="1"/>
  <c r="AN101" i="1" s="1"/>
  <c r="AO95" i="1"/>
  <c r="AN96" i="13"/>
  <c r="AN97" i="13" s="1"/>
  <c r="AN98" i="13" s="1"/>
  <c r="AN100" i="3"/>
  <c r="AN101" i="3" s="1"/>
  <c r="AN102" i="3" s="1"/>
  <c r="AO99" i="3"/>
  <c r="AN96" i="5"/>
  <c r="AN97" i="5" s="1"/>
  <c r="AN98" i="5" s="1"/>
  <c r="AO95" i="5"/>
  <c r="AN96" i="6"/>
  <c r="AN97" i="6" s="1"/>
  <c r="AN98" i="6" s="1"/>
  <c r="AO95" i="6"/>
  <c r="AN96" i="7"/>
  <c r="AN97" i="7" s="1"/>
  <c r="AN98" i="7" s="1"/>
  <c r="AO95" i="7"/>
  <c r="AP127" i="12"/>
  <c r="AM127" i="12"/>
  <c r="AH127" i="12"/>
  <c r="J127" i="12"/>
  <c r="AD127" i="12" s="1"/>
  <c r="I127" i="12"/>
  <c r="F127" i="12"/>
  <c r="D127" i="12"/>
  <c r="AK126" i="12"/>
  <c r="AF126" i="12"/>
  <c r="AE126" i="12"/>
  <c r="T126" i="12"/>
  <c r="AK125" i="12"/>
  <c r="AF125" i="12"/>
  <c r="AE125" i="12"/>
  <c r="L125" i="12"/>
  <c r="T125" i="12" s="1"/>
  <c r="AK124" i="12"/>
  <c r="AF124" i="12"/>
  <c r="AE124" i="12"/>
  <c r="P124" i="12"/>
  <c r="L124" i="12"/>
  <c r="X124" i="12" s="1"/>
  <c r="AP123" i="12"/>
  <c r="AM123" i="12"/>
  <c r="AI123" i="12"/>
  <c r="AH123" i="12"/>
  <c r="J123" i="12"/>
  <c r="AJ123" i="12" s="1"/>
  <c r="I123" i="12"/>
  <c r="F123" i="12"/>
  <c r="D123" i="12"/>
  <c r="AK122" i="12"/>
  <c r="AF122" i="12"/>
  <c r="AE122" i="12"/>
  <c r="R122" i="12"/>
  <c r="L122" i="12"/>
  <c r="T122" i="12" s="1"/>
  <c r="AK121" i="12"/>
  <c r="AF121" i="12"/>
  <c r="AE121" i="12"/>
  <c r="L121" i="12"/>
  <c r="T121" i="12" s="1"/>
  <c r="AK120" i="12"/>
  <c r="AF120" i="12"/>
  <c r="AE120" i="12"/>
  <c r="Z120" i="12"/>
  <c r="L120" i="12"/>
  <c r="AP119" i="12"/>
  <c r="AM119" i="12"/>
  <c r="AH119" i="12"/>
  <c r="AI119" i="12" s="1"/>
  <c r="J119" i="12"/>
  <c r="AD119" i="12" s="1"/>
  <c r="I119" i="12"/>
  <c r="F119" i="12"/>
  <c r="D119" i="12"/>
  <c r="AK118" i="12"/>
  <c r="AF118" i="12"/>
  <c r="AE118" i="12"/>
  <c r="L118" i="12"/>
  <c r="T118" i="12" s="1"/>
  <c r="AK117" i="12"/>
  <c r="AF117" i="12"/>
  <c r="AE117" i="12"/>
  <c r="L117" i="12"/>
  <c r="T117" i="12" s="1"/>
  <c r="AK116" i="12"/>
  <c r="AF116" i="12"/>
  <c r="AE116" i="12"/>
  <c r="L116" i="12"/>
  <c r="X116" i="12" s="1"/>
  <c r="AP115" i="12"/>
  <c r="AM115" i="12"/>
  <c r="AH115" i="12"/>
  <c r="AI115" i="12" s="1"/>
  <c r="J115" i="12"/>
  <c r="AD115" i="12" s="1"/>
  <c r="I115" i="12"/>
  <c r="F115" i="12"/>
  <c r="D115" i="12"/>
  <c r="AK114" i="12"/>
  <c r="AF114" i="12"/>
  <c r="AE114" i="12"/>
  <c r="L114" i="12"/>
  <c r="X114" i="12" s="1"/>
  <c r="AK113" i="12"/>
  <c r="AF113" i="12"/>
  <c r="AE113" i="12"/>
  <c r="L113" i="12"/>
  <c r="X113" i="12" s="1"/>
  <c r="AK112" i="12"/>
  <c r="AF112" i="12"/>
  <c r="AE112" i="12"/>
  <c r="L112" i="12"/>
  <c r="T112" i="12" s="1"/>
  <c r="AP111" i="12"/>
  <c r="AM111" i="12"/>
  <c r="AH111" i="12"/>
  <c r="AI111" i="12" s="1"/>
  <c r="J111" i="12"/>
  <c r="K111" i="12" s="1"/>
  <c r="I111" i="12"/>
  <c r="F111" i="12"/>
  <c r="D111" i="12"/>
  <c r="AK110" i="12"/>
  <c r="AF110" i="12"/>
  <c r="AE110" i="12"/>
  <c r="L110" i="12"/>
  <c r="T110" i="12" s="1"/>
  <c r="AK109" i="12"/>
  <c r="AF109" i="12"/>
  <c r="AE109" i="12"/>
  <c r="L109" i="12"/>
  <c r="T109" i="12" s="1"/>
  <c r="AK108" i="12"/>
  <c r="AF108" i="12"/>
  <c r="AE108" i="12"/>
  <c r="L108" i="12"/>
  <c r="T108" i="12" s="1"/>
  <c r="AP107" i="12"/>
  <c r="AM107" i="12"/>
  <c r="AH107" i="12"/>
  <c r="AI107" i="12" s="1"/>
  <c r="J107" i="12"/>
  <c r="AJ107" i="12" s="1"/>
  <c r="I107" i="12"/>
  <c r="F107" i="12"/>
  <c r="D107" i="12"/>
  <c r="AK106" i="12"/>
  <c r="AF106" i="12"/>
  <c r="AE106" i="12"/>
  <c r="L106" i="12"/>
  <c r="X106" i="12" s="1"/>
  <c r="AK105" i="12"/>
  <c r="AF105" i="12"/>
  <c r="AE105" i="12"/>
  <c r="X105" i="12"/>
  <c r="L105" i="12"/>
  <c r="P105" i="12" s="1"/>
  <c r="AK104" i="12"/>
  <c r="AF104" i="12"/>
  <c r="AE104" i="12"/>
  <c r="R104" i="12"/>
  <c r="L104" i="12"/>
  <c r="AC104" i="12" s="1"/>
  <c r="AA104" i="12" s="1"/>
  <c r="AG104" i="12" s="1"/>
  <c r="AP103" i="12"/>
  <c r="AM103" i="12"/>
  <c r="AH103" i="12"/>
  <c r="AI103" i="12" s="1"/>
  <c r="J103" i="12"/>
  <c r="K103" i="12" s="1"/>
  <c r="I103" i="12"/>
  <c r="F103" i="12"/>
  <c r="D103" i="12"/>
  <c r="AK102" i="12"/>
  <c r="AF102" i="12"/>
  <c r="AE102" i="12"/>
  <c r="L102" i="12"/>
  <c r="T102" i="12" s="1"/>
  <c r="AK101" i="12"/>
  <c r="AF101" i="12"/>
  <c r="AE101" i="12"/>
  <c r="L101" i="12"/>
  <c r="T101" i="12" s="1"/>
  <c r="AK100" i="12"/>
  <c r="AF100" i="12"/>
  <c r="AE100" i="12"/>
  <c r="L100" i="12"/>
  <c r="T100" i="12" s="1"/>
  <c r="AP99" i="12"/>
  <c r="AM99" i="12"/>
  <c r="AH99" i="12"/>
  <c r="AI99" i="12" s="1"/>
  <c r="K99" i="12"/>
  <c r="J99" i="12"/>
  <c r="AJ99" i="12" s="1"/>
  <c r="I99" i="12"/>
  <c r="F99" i="12"/>
  <c r="D99" i="12"/>
  <c r="AK98" i="12"/>
  <c r="AF98" i="12"/>
  <c r="AE98" i="12"/>
  <c r="L98" i="12"/>
  <c r="T98" i="12" s="1"/>
  <c r="AK97" i="12"/>
  <c r="AF97" i="12"/>
  <c r="AE97" i="12"/>
  <c r="L97" i="12"/>
  <c r="T97" i="12" s="1"/>
  <c r="AK96" i="12"/>
  <c r="AF96" i="12"/>
  <c r="AE96" i="12"/>
  <c r="L96" i="12"/>
  <c r="L99" i="12" s="1"/>
  <c r="AP95" i="12"/>
  <c r="AM95" i="12"/>
  <c r="AH95" i="12"/>
  <c r="AI95" i="12" s="1"/>
  <c r="J95" i="12"/>
  <c r="I95" i="12"/>
  <c r="F95" i="12"/>
  <c r="D95" i="12"/>
  <c r="AK94" i="12"/>
  <c r="AF94" i="12"/>
  <c r="AE94" i="12"/>
  <c r="X94" i="12"/>
  <c r="L94" i="12"/>
  <c r="T94" i="12" s="1"/>
  <c r="AK93" i="12"/>
  <c r="AF93" i="12"/>
  <c r="AE93" i="12"/>
  <c r="L93" i="12"/>
  <c r="X93" i="12" s="1"/>
  <c r="AK92" i="12"/>
  <c r="AF92" i="12"/>
  <c r="AE92" i="12"/>
  <c r="L92" i="12"/>
  <c r="X92" i="12" s="1"/>
  <c r="AP91" i="12"/>
  <c r="AM91" i="12"/>
  <c r="AH91" i="12"/>
  <c r="AI91" i="12" s="1"/>
  <c r="K91" i="12"/>
  <c r="J91" i="12"/>
  <c r="AD91" i="12" s="1"/>
  <c r="I91" i="12"/>
  <c r="F91" i="12"/>
  <c r="D91" i="12"/>
  <c r="AK90" i="12"/>
  <c r="AF90" i="12"/>
  <c r="AE90" i="12"/>
  <c r="L90" i="12"/>
  <c r="X90" i="12" s="1"/>
  <c r="AK89" i="12"/>
  <c r="AF89" i="12"/>
  <c r="AE89" i="12"/>
  <c r="L89" i="12"/>
  <c r="X89" i="12" s="1"/>
  <c r="AK88" i="12"/>
  <c r="AF88" i="12"/>
  <c r="AE88" i="12"/>
  <c r="L88" i="12"/>
  <c r="T88" i="12" s="1"/>
  <c r="AP87" i="12"/>
  <c r="AM87" i="12"/>
  <c r="AH87" i="12"/>
  <c r="AI87" i="12" s="1"/>
  <c r="J87" i="12"/>
  <c r="K87" i="12" s="1"/>
  <c r="I87" i="12"/>
  <c r="F87" i="12"/>
  <c r="D87" i="12"/>
  <c r="AK86" i="12"/>
  <c r="AF86" i="12"/>
  <c r="AE86" i="12"/>
  <c r="L86" i="12"/>
  <c r="AK85" i="12"/>
  <c r="AF85" i="12"/>
  <c r="AE85" i="12"/>
  <c r="Z85" i="12"/>
  <c r="L85" i="12"/>
  <c r="T85" i="12" s="1"/>
  <c r="AK84" i="12"/>
  <c r="AF84" i="12"/>
  <c r="AE84" i="12"/>
  <c r="L84" i="12"/>
  <c r="AP83" i="12"/>
  <c r="AM83" i="12"/>
  <c r="AH83" i="12"/>
  <c r="AI83" i="12" s="1"/>
  <c r="J83" i="12"/>
  <c r="AJ83" i="12" s="1"/>
  <c r="I83" i="12"/>
  <c r="F83" i="12"/>
  <c r="D83" i="12"/>
  <c r="AK82" i="12"/>
  <c r="AF82" i="12"/>
  <c r="AE82" i="12"/>
  <c r="L82" i="12"/>
  <c r="T82" i="12" s="1"/>
  <c r="AK81" i="12"/>
  <c r="AF81" i="12"/>
  <c r="AE81" i="12"/>
  <c r="L81" i="12"/>
  <c r="AK80" i="12"/>
  <c r="AF80" i="12"/>
  <c r="AE80" i="12"/>
  <c r="L80" i="12"/>
  <c r="R80" i="12" s="1"/>
  <c r="AP79" i="12"/>
  <c r="AM79" i="12"/>
  <c r="AH79" i="12"/>
  <c r="AI79" i="12" s="1"/>
  <c r="J79" i="12"/>
  <c r="AD79" i="12" s="1"/>
  <c r="I79" i="12"/>
  <c r="F79" i="12"/>
  <c r="D79" i="12"/>
  <c r="AK78" i="12"/>
  <c r="AF78" i="12"/>
  <c r="AE78" i="12"/>
  <c r="L78" i="12"/>
  <c r="P78" i="12" s="1"/>
  <c r="AK77" i="12"/>
  <c r="AF77" i="12"/>
  <c r="AE77" i="12"/>
  <c r="L77" i="12"/>
  <c r="X77" i="12" s="1"/>
  <c r="AK76" i="12"/>
  <c r="AF76" i="12"/>
  <c r="AE76" i="12"/>
  <c r="L76" i="12"/>
  <c r="T76" i="12" s="1"/>
  <c r="AP75" i="12"/>
  <c r="AM75" i="12"/>
  <c r="AH75" i="12"/>
  <c r="AI75" i="12" s="1"/>
  <c r="J75" i="12"/>
  <c r="AD75" i="12" s="1"/>
  <c r="I75" i="12"/>
  <c r="F75" i="12"/>
  <c r="D75" i="12"/>
  <c r="AK74" i="12"/>
  <c r="AF74" i="12"/>
  <c r="AE74" i="12"/>
  <c r="N74" i="12"/>
  <c r="L74" i="12"/>
  <c r="X74" i="12" s="1"/>
  <c r="AK73" i="12"/>
  <c r="AF73" i="12"/>
  <c r="AE73" i="12"/>
  <c r="L73" i="12"/>
  <c r="T73" i="12" s="1"/>
  <c r="AK72" i="12"/>
  <c r="AF72" i="12"/>
  <c r="AE72" i="12"/>
  <c r="L72" i="12"/>
  <c r="T72" i="12" s="1"/>
  <c r="AP71" i="12"/>
  <c r="AM71" i="12"/>
  <c r="AH71" i="12"/>
  <c r="AI71" i="12" s="1"/>
  <c r="J71" i="12"/>
  <c r="I71" i="12"/>
  <c r="F71" i="12"/>
  <c r="D71" i="12"/>
  <c r="AK70" i="12"/>
  <c r="AF70" i="12"/>
  <c r="AE70" i="12"/>
  <c r="L70" i="12"/>
  <c r="P70" i="12" s="1"/>
  <c r="AK69" i="12"/>
  <c r="AF69" i="12"/>
  <c r="AE69" i="12"/>
  <c r="L69" i="12"/>
  <c r="T69" i="12" s="1"/>
  <c r="AK68" i="12"/>
  <c r="AF68" i="12"/>
  <c r="AE68" i="12"/>
  <c r="L68" i="12"/>
  <c r="T68" i="12" s="1"/>
  <c r="AP67" i="12"/>
  <c r="AM67" i="12"/>
  <c r="AH67" i="12"/>
  <c r="AI67" i="12" s="1"/>
  <c r="J67" i="12"/>
  <c r="AJ67" i="12" s="1"/>
  <c r="I67" i="12"/>
  <c r="F67" i="12"/>
  <c r="D67" i="12"/>
  <c r="AK66" i="12"/>
  <c r="AF66" i="12"/>
  <c r="AE66" i="12"/>
  <c r="L66" i="12"/>
  <c r="T66" i="12" s="1"/>
  <c r="AF65" i="12"/>
  <c r="AE65" i="12"/>
  <c r="T65" i="12"/>
  <c r="L65" i="12"/>
  <c r="P65" i="12" s="1"/>
  <c r="AK64" i="12"/>
  <c r="AF64" i="12"/>
  <c r="AE64" i="12"/>
  <c r="L64" i="12"/>
  <c r="L67" i="12" s="1"/>
  <c r="AP63" i="12"/>
  <c r="AM63" i="12"/>
  <c r="AH63" i="12"/>
  <c r="J63" i="12"/>
  <c r="AB63" i="12" s="1"/>
  <c r="I63" i="12"/>
  <c r="F63" i="12"/>
  <c r="D63" i="12"/>
  <c r="AK62" i="12"/>
  <c r="AF62" i="12"/>
  <c r="AE62" i="12"/>
  <c r="L62" i="12"/>
  <c r="AK61" i="12"/>
  <c r="AF61" i="12"/>
  <c r="AE61" i="12"/>
  <c r="L61" i="12"/>
  <c r="T61" i="12" s="1"/>
  <c r="AK60" i="12"/>
  <c r="AF60" i="12"/>
  <c r="AE60" i="12"/>
  <c r="L60" i="12"/>
  <c r="AP59" i="12"/>
  <c r="AM59" i="12"/>
  <c r="AH59" i="12"/>
  <c r="AI59" i="12" s="1"/>
  <c r="J59" i="12"/>
  <c r="AD59" i="12" s="1"/>
  <c r="I59" i="12"/>
  <c r="F59" i="12"/>
  <c r="D59" i="12"/>
  <c r="AK58" i="12"/>
  <c r="AF58" i="12"/>
  <c r="AE58" i="12"/>
  <c r="L58" i="12"/>
  <c r="X58" i="12" s="1"/>
  <c r="AK57" i="12"/>
  <c r="AF57" i="12"/>
  <c r="AE57" i="12"/>
  <c r="L57" i="12"/>
  <c r="AK56" i="12"/>
  <c r="AF56" i="12"/>
  <c r="AE56" i="12"/>
  <c r="AE59" i="12" s="1"/>
  <c r="L56" i="12"/>
  <c r="T56" i="12" s="1"/>
  <c r="AP55" i="12"/>
  <c r="AM55" i="12"/>
  <c r="AH55" i="12"/>
  <c r="J55" i="12"/>
  <c r="AD55" i="12" s="1"/>
  <c r="I55" i="12"/>
  <c r="F55" i="12"/>
  <c r="D55" i="12"/>
  <c r="AK54" i="12"/>
  <c r="AF54" i="12"/>
  <c r="AE54" i="12"/>
  <c r="L54" i="12"/>
  <c r="T54" i="12" s="1"/>
  <c r="AK53" i="12"/>
  <c r="AF53" i="12"/>
  <c r="AE53" i="12"/>
  <c r="P53" i="12"/>
  <c r="L53" i="12"/>
  <c r="T53" i="12" s="1"/>
  <c r="AK52" i="12"/>
  <c r="AF52" i="12"/>
  <c r="AE52" i="12"/>
  <c r="L52" i="12"/>
  <c r="Z52" i="12" s="1"/>
  <c r="AP51" i="12"/>
  <c r="AM51" i="12"/>
  <c r="AH51" i="12"/>
  <c r="AI51" i="12" s="1"/>
  <c r="J51" i="12"/>
  <c r="K51" i="12" s="1"/>
  <c r="I51" i="12"/>
  <c r="F51" i="12"/>
  <c r="D51" i="12"/>
  <c r="AK50" i="12"/>
  <c r="AF50" i="12"/>
  <c r="AE50" i="12"/>
  <c r="L50" i="12"/>
  <c r="X50" i="12" s="1"/>
  <c r="AK49" i="12"/>
  <c r="AF49" i="12"/>
  <c r="AE49" i="12"/>
  <c r="L49" i="12"/>
  <c r="T49" i="12" s="1"/>
  <c r="AK48" i="12"/>
  <c r="AF48" i="12"/>
  <c r="AE48" i="12"/>
  <c r="L48" i="12"/>
  <c r="T48" i="12" s="1"/>
  <c r="AP47" i="12"/>
  <c r="AM47" i="12"/>
  <c r="AH47" i="12"/>
  <c r="AI47" i="12" s="1"/>
  <c r="J47" i="12"/>
  <c r="AD47" i="12" s="1"/>
  <c r="I47" i="12"/>
  <c r="F47" i="12"/>
  <c r="D47" i="12"/>
  <c r="AK46" i="12"/>
  <c r="AF46" i="12"/>
  <c r="AE46" i="12"/>
  <c r="L46" i="12"/>
  <c r="T46" i="12" s="1"/>
  <c r="AK45" i="12"/>
  <c r="AF45" i="12"/>
  <c r="AE45" i="12"/>
  <c r="L45" i="12"/>
  <c r="T45" i="12" s="1"/>
  <c r="AK44" i="12"/>
  <c r="AF44" i="12"/>
  <c r="AE44" i="12"/>
  <c r="L44" i="12"/>
  <c r="T44" i="12" s="1"/>
  <c r="AP43" i="12"/>
  <c r="AM43" i="12"/>
  <c r="AH43" i="12"/>
  <c r="AI43" i="12" s="1"/>
  <c r="J43" i="12"/>
  <c r="K43" i="12" s="1"/>
  <c r="I43" i="12"/>
  <c r="F43" i="12"/>
  <c r="D43" i="12"/>
  <c r="AK42" i="12"/>
  <c r="AF42" i="12"/>
  <c r="AE42" i="12"/>
  <c r="P42" i="12"/>
  <c r="L42" i="12"/>
  <c r="X42" i="12" s="1"/>
  <c r="AK41" i="12"/>
  <c r="AF41" i="12"/>
  <c r="AE41" i="12"/>
  <c r="L41" i="12"/>
  <c r="T41" i="12" s="1"/>
  <c r="AK40" i="12"/>
  <c r="AF40" i="12"/>
  <c r="AE40" i="12"/>
  <c r="L40" i="12"/>
  <c r="X40" i="12" s="1"/>
  <c r="AP39" i="12"/>
  <c r="AM39" i="12"/>
  <c r="AH39" i="12"/>
  <c r="AI39" i="12" s="1"/>
  <c r="J39" i="12"/>
  <c r="AJ39" i="12" s="1"/>
  <c r="I39" i="12"/>
  <c r="D39" i="12"/>
  <c r="AK38" i="12"/>
  <c r="AF38" i="12"/>
  <c r="AE38" i="12"/>
  <c r="V38" i="12"/>
  <c r="L38" i="12"/>
  <c r="T38" i="12" s="1"/>
  <c r="AK37" i="12"/>
  <c r="AF37" i="12"/>
  <c r="AE37" i="12"/>
  <c r="L37" i="12"/>
  <c r="T37" i="12" s="1"/>
  <c r="AK36" i="12"/>
  <c r="AF36" i="12"/>
  <c r="AE36" i="12"/>
  <c r="L36" i="12"/>
  <c r="L39" i="12" s="1"/>
  <c r="AP35" i="12"/>
  <c r="AM35" i="12"/>
  <c r="AH35" i="12"/>
  <c r="AI35" i="12" s="1"/>
  <c r="J35" i="12"/>
  <c r="K35" i="12" s="1"/>
  <c r="I35" i="12"/>
  <c r="F35" i="12"/>
  <c r="D35" i="12"/>
  <c r="AK34" i="12"/>
  <c r="AF34" i="12"/>
  <c r="AE34" i="12"/>
  <c r="L34" i="12"/>
  <c r="X34" i="12" s="1"/>
  <c r="AK33" i="12"/>
  <c r="AF33" i="12"/>
  <c r="AE33" i="12"/>
  <c r="L33" i="12"/>
  <c r="X33" i="12" s="1"/>
  <c r="AK32" i="12"/>
  <c r="AK35" i="12" s="1"/>
  <c r="AF32" i="12"/>
  <c r="AE32" i="12"/>
  <c r="AE35" i="12" s="1"/>
  <c r="X32" i="12"/>
  <c r="L32" i="12"/>
  <c r="AP31" i="12"/>
  <c r="AM31" i="12"/>
  <c r="AH31" i="12"/>
  <c r="AI31" i="12" s="1"/>
  <c r="J31" i="12"/>
  <c r="AJ31" i="12" s="1"/>
  <c r="I31" i="12"/>
  <c r="F31" i="12"/>
  <c r="D31" i="12"/>
  <c r="AK30" i="12"/>
  <c r="AF30" i="12"/>
  <c r="AE30" i="12"/>
  <c r="R30" i="12"/>
  <c r="L30" i="12"/>
  <c r="V30" i="12" s="1"/>
  <c r="AK29" i="12"/>
  <c r="AF29" i="12"/>
  <c r="AE29" i="12"/>
  <c r="L29" i="12"/>
  <c r="AK28" i="12"/>
  <c r="AF28" i="12"/>
  <c r="AE28" i="12"/>
  <c r="L28" i="12"/>
  <c r="Z28" i="12" s="1"/>
  <c r="AP27" i="12"/>
  <c r="AM27" i="12"/>
  <c r="AH27" i="12"/>
  <c r="AI27" i="12" s="1"/>
  <c r="J27" i="12"/>
  <c r="K27" i="12" s="1"/>
  <c r="I27" i="12"/>
  <c r="F27" i="12"/>
  <c r="D27" i="12"/>
  <c r="AK26" i="12"/>
  <c r="AF26" i="12"/>
  <c r="AE26" i="12"/>
  <c r="L26" i="12"/>
  <c r="Z26" i="12" s="1"/>
  <c r="AK25" i="12"/>
  <c r="AF25" i="12"/>
  <c r="AE25" i="12"/>
  <c r="N25" i="12"/>
  <c r="L25" i="12"/>
  <c r="V25" i="12" s="1"/>
  <c r="AK24" i="12"/>
  <c r="AF24" i="12"/>
  <c r="AE24" i="12"/>
  <c r="R24" i="12"/>
  <c r="N24" i="12"/>
  <c r="L24" i="12"/>
  <c r="V24" i="12" s="1"/>
  <c r="AP23" i="12"/>
  <c r="AM23" i="12"/>
  <c r="AH23" i="12"/>
  <c r="AI23" i="12" s="1"/>
  <c r="J23" i="12"/>
  <c r="K23" i="12" s="1"/>
  <c r="I23" i="12"/>
  <c r="F23" i="12"/>
  <c r="D23" i="12"/>
  <c r="AK22" i="12"/>
  <c r="AF22" i="12"/>
  <c r="AE22" i="12"/>
  <c r="L22" i="12"/>
  <c r="X22" i="12" s="1"/>
  <c r="AK21" i="12"/>
  <c r="AF21" i="12"/>
  <c r="AE21" i="12"/>
  <c r="L21" i="12"/>
  <c r="N21" i="12" s="1"/>
  <c r="AK20" i="12"/>
  <c r="AF20" i="12"/>
  <c r="AE20" i="12"/>
  <c r="AE23" i="12" s="1"/>
  <c r="L20" i="12"/>
  <c r="AP19" i="12"/>
  <c r="AM19" i="12"/>
  <c r="AH19" i="12"/>
  <c r="AI19" i="12" s="1"/>
  <c r="J19" i="12"/>
  <c r="AD19" i="12" s="1"/>
  <c r="I19" i="12"/>
  <c r="F19" i="12"/>
  <c r="D19" i="12"/>
  <c r="AK18" i="12"/>
  <c r="AF18" i="12"/>
  <c r="AE18" i="12"/>
  <c r="X18" i="12"/>
  <c r="L18" i="12"/>
  <c r="T18" i="12" s="1"/>
  <c r="AK17" i="12"/>
  <c r="AF17" i="12"/>
  <c r="AE17" i="12"/>
  <c r="L17" i="12"/>
  <c r="AC17" i="12" s="1"/>
  <c r="AK16" i="12"/>
  <c r="AF16" i="12"/>
  <c r="AE16" i="12"/>
  <c r="L16" i="12"/>
  <c r="T16" i="12" s="1"/>
  <c r="AP15" i="12"/>
  <c r="AM15" i="12"/>
  <c r="AH15" i="12"/>
  <c r="AI15" i="12" s="1"/>
  <c r="J15" i="12"/>
  <c r="K15" i="12" s="1"/>
  <c r="I15" i="12"/>
  <c r="F15" i="12"/>
  <c r="D15" i="12"/>
  <c r="AK14" i="12"/>
  <c r="AF14" i="12"/>
  <c r="AE14" i="12"/>
  <c r="L14" i="12"/>
  <c r="AC14" i="12" s="1"/>
  <c r="AK13" i="12"/>
  <c r="AF13" i="12"/>
  <c r="AE13" i="12"/>
  <c r="L13" i="12"/>
  <c r="T13" i="12" s="1"/>
  <c r="AK12" i="12"/>
  <c r="AF12" i="12"/>
  <c r="AE12" i="12"/>
  <c r="L12" i="12"/>
  <c r="Z12" i="12" s="1"/>
  <c r="AP11" i="12"/>
  <c r="AM11" i="12"/>
  <c r="AH11" i="12"/>
  <c r="AI11" i="12" s="1"/>
  <c r="J11" i="12"/>
  <c r="AJ11" i="12" s="1"/>
  <c r="I11" i="12"/>
  <c r="F11" i="12"/>
  <c r="D11" i="12"/>
  <c r="AK10" i="12"/>
  <c r="AF10" i="12"/>
  <c r="AE10" i="12"/>
  <c r="L10" i="12"/>
  <c r="T10" i="12" s="1"/>
  <c r="AK9" i="12"/>
  <c r="AF9" i="12"/>
  <c r="AE9" i="12"/>
  <c r="L9" i="12"/>
  <c r="Z9" i="12" s="1"/>
  <c r="AK8" i="12"/>
  <c r="AF8" i="12"/>
  <c r="AE8" i="12"/>
  <c r="N8" i="12"/>
  <c r="L8" i="12"/>
  <c r="X8" i="12" s="1"/>
  <c r="AP7" i="12"/>
  <c r="AM7" i="12"/>
  <c r="AH7" i="12"/>
  <c r="AI7" i="12" s="1"/>
  <c r="J7" i="12"/>
  <c r="K7" i="12" s="1"/>
  <c r="I7" i="12"/>
  <c r="F7" i="12"/>
  <c r="D7" i="12"/>
  <c r="AK6" i="12"/>
  <c r="AF6" i="12"/>
  <c r="AE6" i="12"/>
  <c r="L6" i="12"/>
  <c r="Z6" i="12" s="1"/>
  <c r="AK5" i="12"/>
  <c r="AF5" i="12"/>
  <c r="AE5" i="12"/>
  <c r="L5" i="12"/>
  <c r="X5" i="12" s="1"/>
  <c r="AK4" i="12"/>
  <c r="AF4" i="12"/>
  <c r="AE4" i="12"/>
  <c r="L4" i="12"/>
  <c r="AC4" i="12" s="1"/>
  <c r="AE127" i="12" l="1"/>
  <c r="V122" i="12"/>
  <c r="N122" i="12"/>
  <c r="AC122" i="12"/>
  <c r="AA122" i="12" s="1"/>
  <c r="AG122" i="12" s="1"/>
  <c r="K123" i="12"/>
  <c r="L123" i="12"/>
  <c r="AK123" i="12"/>
  <c r="X121" i="12"/>
  <c r="P121" i="12"/>
  <c r="N120" i="12"/>
  <c r="P118" i="12"/>
  <c r="N117" i="12"/>
  <c r="X117" i="12"/>
  <c r="P116" i="12"/>
  <c r="V114" i="12"/>
  <c r="AC114" i="12"/>
  <c r="AA114" i="12" s="1"/>
  <c r="AG114" i="12" s="1"/>
  <c r="R114" i="12"/>
  <c r="AK111" i="12"/>
  <c r="T111" i="12"/>
  <c r="AE111" i="12"/>
  <c r="X109" i="12"/>
  <c r="N109" i="12"/>
  <c r="Z109" i="12"/>
  <c r="P109" i="12"/>
  <c r="R109" i="12"/>
  <c r="N106" i="12"/>
  <c r="AC106" i="12"/>
  <c r="AA106" i="12" s="1"/>
  <c r="AG106" i="12" s="1"/>
  <c r="R106" i="12"/>
  <c r="V106" i="12"/>
  <c r="P104" i="12"/>
  <c r="X104" i="12"/>
  <c r="N104" i="12"/>
  <c r="Z104" i="12"/>
  <c r="AE103" i="12"/>
  <c r="N101" i="12"/>
  <c r="X101" i="12"/>
  <c r="AK99" i="12"/>
  <c r="AE99" i="12"/>
  <c r="N93" i="12"/>
  <c r="N90" i="12"/>
  <c r="AC90" i="12"/>
  <c r="AA90" i="12" s="1"/>
  <c r="AG90" i="12" s="1"/>
  <c r="R90" i="12"/>
  <c r="V90" i="12"/>
  <c r="N85" i="12"/>
  <c r="P85" i="12"/>
  <c r="R85" i="12"/>
  <c r="X85" i="12"/>
  <c r="AK87" i="12"/>
  <c r="AB87" i="12"/>
  <c r="R82" i="12"/>
  <c r="V82" i="12"/>
  <c r="AK83" i="12"/>
  <c r="AE83" i="12"/>
  <c r="V80" i="12"/>
  <c r="N80" i="12"/>
  <c r="AC80" i="12"/>
  <c r="AA80" i="12" s="1"/>
  <c r="AG80" i="12" s="1"/>
  <c r="X78" i="12"/>
  <c r="T78" i="12"/>
  <c r="Z77" i="12"/>
  <c r="P77" i="12"/>
  <c r="AC77" i="12"/>
  <c r="AA77" i="12" s="1"/>
  <c r="AG77" i="12" s="1"/>
  <c r="N77" i="12"/>
  <c r="R77" i="12"/>
  <c r="AK75" i="12"/>
  <c r="AE75" i="12"/>
  <c r="P72" i="12"/>
  <c r="R72" i="12"/>
  <c r="Z72" i="12"/>
  <c r="AE71" i="12"/>
  <c r="T70" i="12"/>
  <c r="T71" i="12" s="1"/>
  <c r="X70" i="12"/>
  <c r="Z69" i="12"/>
  <c r="P69" i="12"/>
  <c r="R69" i="12"/>
  <c r="X68" i="12"/>
  <c r="N66" i="12"/>
  <c r="AC66" i="12"/>
  <c r="AA66" i="12" s="1"/>
  <c r="AG66" i="12" s="1"/>
  <c r="R66" i="12"/>
  <c r="V66" i="12"/>
  <c r="AK67" i="12"/>
  <c r="X65" i="12"/>
  <c r="Z64" i="12"/>
  <c r="K67" i="12"/>
  <c r="P64" i="12"/>
  <c r="R64" i="12"/>
  <c r="AE63" i="12"/>
  <c r="N58" i="12"/>
  <c r="P56" i="12"/>
  <c r="AK59" i="12"/>
  <c r="R56" i="12"/>
  <c r="X56" i="12"/>
  <c r="N56" i="12"/>
  <c r="Z56" i="12"/>
  <c r="P54" i="12"/>
  <c r="X54" i="12"/>
  <c r="R53" i="12"/>
  <c r="X53" i="12"/>
  <c r="N53" i="12"/>
  <c r="Z53" i="12"/>
  <c r="X52" i="12"/>
  <c r="N52" i="12"/>
  <c r="Z49" i="12"/>
  <c r="R49" i="12"/>
  <c r="AK51" i="12"/>
  <c r="P49" i="12"/>
  <c r="AJ51" i="12"/>
  <c r="AE47" i="12"/>
  <c r="AK47" i="12"/>
  <c r="T47" i="12"/>
  <c r="K47" i="12"/>
  <c r="R41" i="12"/>
  <c r="V41" i="12"/>
  <c r="AC41" i="12"/>
  <c r="AA41" i="12" s="1"/>
  <c r="AG41" i="12" s="1"/>
  <c r="R38" i="12"/>
  <c r="AC38" i="12"/>
  <c r="AA38" i="12" s="1"/>
  <c r="AG38" i="12" s="1"/>
  <c r="AK39" i="12"/>
  <c r="X37" i="12"/>
  <c r="K39" i="12"/>
  <c r="R36" i="12"/>
  <c r="P36" i="12"/>
  <c r="Z36" i="12"/>
  <c r="P34" i="12"/>
  <c r="N30" i="12"/>
  <c r="K31" i="12"/>
  <c r="N18" i="12"/>
  <c r="AA17" i="12"/>
  <c r="AG17" i="12" s="1"/>
  <c r="AA14" i="12"/>
  <c r="AG14" i="12" s="1"/>
  <c r="AE19" i="12"/>
  <c r="R13" i="12"/>
  <c r="V13" i="12"/>
  <c r="AE15" i="12"/>
  <c r="N13" i="12"/>
  <c r="AC13" i="12"/>
  <c r="AA13" i="12" s="1"/>
  <c r="AG13" i="12" s="1"/>
  <c r="P12" i="12"/>
  <c r="AC10" i="12"/>
  <c r="AA10" i="12" s="1"/>
  <c r="AG10" i="12" s="1"/>
  <c r="R10" i="12"/>
  <c r="V10" i="12"/>
  <c r="X9" i="12"/>
  <c r="P9" i="12"/>
  <c r="Z8" i="12"/>
  <c r="P8" i="12"/>
  <c r="R8" i="12"/>
  <c r="AK7" i="12"/>
  <c r="N5" i="12"/>
  <c r="AC5" i="12"/>
  <c r="AA5" i="12" s="1"/>
  <c r="AG5" i="12" s="1"/>
  <c r="R5" i="12"/>
  <c r="V5" i="12"/>
  <c r="AA4" i="12"/>
  <c r="AG4" i="12" s="1"/>
  <c r="AC21" i="12"/>
  <c r="AA21" i="12" s="1"/>
  <c r="AG21" i="12" s="1"/>
  <c r="L27" i="12"/>
  <c r="L43" i="12"/>
  <c r="AC46" i="12"/>
  <c r="AA46" i="12" s="1"/>
  <c r="AG46" i="12" s="1"/>
  <c r="V88" i="12"/>
  <c r="AC112" i="12"/>
  <c r="AA112" i="12" s="1"/>
  <c r="AG112" i="12" s="1"/>
  <c r="V125" i="12"/>
  <c r="AC125" i="12"/>
  <c r="AA125" i="12" s="1"/>
  <c r="AG125" i="12" s="1"/>
  <c r="P6" i="12"/>
  <c r="AK11" i="12"/>
  <c r="Z10" i="12"/>
  <c r="Z11" i="12" s="1"/>
  <c r="AF11" i="12" s="1"/>
  <c r="X12" i="12"/>
  <c r="AK15" i="12"/>
  <c r="N16" i="12"/>
  <c r="P18" i="12"/>
  <c r="Z18" i="12"/>
  <c r="AC22" i="12"/>
  <c r="AA22" i="12" s="1"/>
  <c r="AG22" i="12" s="1"/>
  <c r="Z22" i="12"/>
  <c r="AB23" i="12"/>
  <c r="R25" i="12"/>
  <c r="P26" i="12"/>
  <c r="AJ27" i="12"/>
  <c r="N28" i="12"/>
  <c r="X29" i="12"/>
  <c r="Z29" i="12"/>
  <c r="Z31" i="12" s="1"/>
  <c r="AF31" i="12" s="1"/>
  <c r="T32" i="12"/>
  <c r="Z32" i="12"/>
  <c r="N33" i="12"/>
  <c r="V36" i="12"/>
  <c r="AC36" i="12"/>
  <c r="AA36" i="12" s="1"/>
  <c r="AG36" i="12" s="1"/>
  <c r="AE39" i="12"/>
  <c r="Z38" i="12"/>
  <c r="P40" i="12"/>
  <c r="AE43" i="12"/>
  <c r="Z41" i="12"/>
  <c r="T42" i="12"/>
  <c r="N44" i="12"/>
  <c r="N46" i="12"/>
  <c r="X46" i="12"/>
  <c r="V49" i="12"/>
  <c r="AC49" i="12"/>
  <c r="AA49" i="12" s="1"/>
  <c r="AG49" i="12" s="1"/>
  <c r="P52" i="12"/>
  <c r="R58" i="12"/>
  <c r="AC58" i="12"/>
  <c r="AA58" i="12" s="1"/>
  <c r="AG58" i="12" s="1"/>
  <c r="N61" i="12"/>
  <c r="X61" i="12"/>
  <c r="AD63" i="12"/>
  <c r="V64" i="12"/>
  <c r="AC64" i="12"/>
  <c r="AA64" i="12" s="1"/>
  <c r="AG64" i="12" s="1"/>
  <c r="V69" i="12"/>
  <c r="AC69" i="12"/>
  <c r="AA69" i="12" s="1"/>
  <c r="AG69" i="12" s="1"/>
  <c r="V72" i="12"/>
  <c r="AC72" i="12"/>
  <c r="AA72" i="12" s="1"/>
  <c r="AG72" i="12" s="1"/>
  <c r="R74" i="12"/>
  <c r="AC74" i="12"/>
  <c r="AA74" i="12" s="1"/>
  <c r="AG74" i="12" s="1"/>
  <c r="K75" i="12"/>
  <c r="AK79" i="12"/>
  <c r="Z82" i="12"/>
  <c r="AJ87" i="12"/>
  <c r="N88" i="12"/>
  <c r="X88" i="12"/>
  <c r="P89" i="12"/>
  <c r="AE91" i="12"/>
  <c r="Z90" i="12"/>
  <c r="R92" i="12"/>
  <c r="R93" i="12"/>
  <c r="AC93" i="12"/>
  <c r="AA93" i="12" s="1"/>
  <c r="AG93" i="12" s="1"/>
  <c r="N96" i="12"/>
  <c r="N98" i="12"/>
  <c r="X98" i="12"/>
  <c r="P101" i="12"/>
  <c r="Z101" i="12"/>
  <c r="AB103" i="12"/>
  <c r="AK107" i="12"/>
  <c r="AJ111" i="12"/>
  <c r="N112" i="12"/>
  <c r="X112" i="12"/>
  <c r="X115" i="12" s="1"/>
  <c r="P113" i="12"/>
  <c r="AE115" i="12"/>
  <c r="Z114" i="12"/>
  <c r="P117" i="12"/>
  <c r="Z117" i="12"/>
  <c r="X118" i="12"/>
  <c r="P120" i="12"/>
  <c r="T124" i="12"/>
  <c r="T127" i="12" s="1"/>
  <c r="N125" i="12"/>
  <c r="X125" i="12"/>
  <c r="P126" i="12"/>
  <c r="Z16" i="12"/>
  <c r="T21" i="12"/>
  <c r="Z21" i="12"/>
  <c r="AC28" i="12"/>
  <c r="AA28" i="12" s="1"/>
  <c r="AG28" i="12" s="1"/>
  <c r="T33" i="12"/>
  <c r="Z33" i="12"/>
  <c r="V33" i="12"/>
  <c r="Z44" i="12"/>
  <c r="AC61" i="12"/>
  <c r="AA61" i="12" s="1"/>
  <c r="AG61" i="12" s="1"/>
  <c r="AC98" i="12"/>
  <c r="AA98" i="12" s="1"/>
  <c r="AG98" i="12" s="1"/>
  <c r="V112" i="12"/>
  <c r="AE7" i="12"/>
  <c r="Z5" i="12"/>
  <c r="X6" i="12"/>
  <c r="L11" i="12"/>
  <c r="V8" i="12"/>
  <c r="AC8" i="12"/>
  <c r="AA8" i="12" s="1"/>
  <c r="AG8" i="12" s="1"/>
  <c r="AE11" i="12"/>
  <c r="N10" i="12"/>
  <c r="Z13" i="12"/>
  <c r="R16" i="12"/>
  <c r="AC16" i="12"/>
  <c r="R18" i="12"/>
  <c r="AK19" i="12"/>
  <c r="R21" i="12"/>
  <c r="P22" i="12"/>
  <c r="T24" i="12"/>
  <c r="Z24" i="12"/>
  <c r="AC24" i="12"/>
  <c r="AK27" i="12"/>
  <c r="T26" i="12"/>
  <c r="AB27" i="12"/>
  <c r="R28" i="12"/>
  <c r="AE31" i="12"/>
  <c r="X30" i="12"/>
  <c r="Z30" i="12"/>
  <c r="AC30" i="12"/>
  <c r="AA30" i="12" s="1"/>
  <c r="AG30" i="12" s="1"/>
  <c r="AK31" i="12"/>
  <c r="P32" i="12"/>
  <c r="P33" i="12"/>
  <c r="AC33" i="12"/>
  <c r="AA33" i="12" s="1"/>
  <c r="AG33" i="12" s="1"/>
  <c r="L35" i="12"/>
  <c r="N36" i="12"/>
  <c r="X36" i="12"/>
  <c r="P37" i="12"/>
  <c r="N38" i="12"/>
  <c r="T40" i="12"/>
  <c r="N41" i="12"/>
  <c r="R44" i="12"/>
  <c r="AC44" i="12"/>
  <c r="AA44" i="12" s="1"/>
  <c r="AG44" i="12" s="1"/>
  <c r="P46" i="12"/>
  <c r="Z46" i="12"/>
  <c r="N49" i="12"/>
  <c r="X49" i="12"/>
  <c r="AB51" i="12"/>
  <c r="R52" i="12"/>
  <c r="AE55" i="12"/>
  <c r="V53" i="12"/>
  <c r="AC53" i="12"/>
  <c r="AA53" i="12" s="1"/>
  <c r="AG53" i="12" s="1"/>
  <c r="V56" i="12"/>
  <c r="AC56" i="12"/>
  <c r="AA56" i="12" s="1"/>
  <c r="AG56" i="12" s="1"/>
  <c r="V58" i="12"/>
  <c r="P61" i="12"/>
  <c r="Z61" i="12"/>
  <c r="N64" i="12"/>
  <c r="X64" i="12"/>
  <c r="AE67" i="12"/>
  <c r="Z66" i="12"/>
  <c r="P68" i="12"/>
  <c r="N69" i="12"/>
  <c r="X69" i="12"/>
  <c r="N72" i="12"/>
  <c r="X72" i="12"/>
  <c r="V74" i="12"/>
  <c r="V77" i="12"/>
  <c r="L83" i="12"/>
  <c r="Z80" i="12"/>
  <c r="N82" i="12"/>
  <c r="V85" i="12"/>
  <c r="AC85" i="12"/>
  <c r="AA85" i="12" s="1"/>
  <c r="AG85" i="12" s="1"/>
  <c r="P88" i="12"/>
  <c r="Z88" i="12"/>
  <c r="T89" i="12"/>
  <c r="V93" i="12"/>
  <c r="P94" i="12"/>
  <c r="R96" i="12"/>
  <c r="AC96" i="12"/>
  <c r="P98" i="12"/>
  <c r="Z98" i="12"/>
  <c r="Z99" i="12" s="1"/>
  <c r="AF99" i="12" s="1"/>
  <c r="AK103" i="12"/>
  <c r="R101" i="12"/>
  <c r="V104" i="12"/>
  <c r="AE107" i="12"/>
  <c r="Z106" i="12"/>
  <c r="V109" i="12"/>
  <c r="AC109" i="12"/>
  <c r="AA109" i="12" s="1"/>
  <c r="AG109" i="12" s="1"/>
  <c r="P112" i="12"/>
  <c r="Z112" i="12"/>
  <c r="T113" i="12"/>
  <c r="N114" i="12"/>
  <c r="R117" i="12"/>
  <c r="R120" i="12"/>
  <c r="AC120" i="12"/>
  <c r="AA120" i="12" s="1"/>
  <c r="AG120" i="12" s="1"/>
  <c r="AE123" i="12"/>
  <c r="Z122" i="12"/>
  <c r="P125" i="12"/>
  <c r="Z125" i="12"/>
  <c r="X126" i="12"/>
  <c r="V46" i="12"/>
  <c r="V61" i="12"/>
  <c r="AC88" i="12"/>
  <c r="AA88" i="12" s="1"/>
  <c r="AG88" i="12" s="1"/>
  <c r="Z96" i="12"/>
  <c r="V98" i="12"/>
  <c r="V16" i="12"/>
  <c r="V18" i="12"/>
  <c r="AC18" i="12"/>
  <c r="AA18" i="12" s="1"/>
  <c r="AG18" i="12" s="1"/>
  <c r="V20" i="12"/>
  <c r="Z20" i="12"/>
  <c r="AK23" i="12"/>
  <c r="V21" i="12"/>
  <c r="AJ23" i="12"/>
  <c r="AE27" i="12"/>
  <c r="T25" i="12"/>
  <c r="Z25" i="12"/>
  <c r="AC25" i="12"/>
  <c r="AA25" i="12" s="1"/>
  <c r="AG25" i="12" s="1"/>
  <c r="X26" i="12"/>
  <c r="AD27" i="12"/>
  <c r="V28" i="12"/>
  <c r="X35" i="12"/>
  <c r="R33" i="12"/>
  <c r="T34" i="12"/>
  <c r="Z34" i="12"/>
  <c r="V44" i="12"/>
  <c r="R46" i="12"/>
  <c r="V52" i="12"/>
  <c r="Z58" i="12"/>
  <c r="AK63" i="12"/>
  <c r="R61" i="12"/>
  <c r="Z74" i="12"/>
  <c r="AC82" i="12"/>
  <c r="AA82" i="12" s="1"/>
  <c r="AG82" i="12" s="1"/>
  <c r="AE87" i="12"/>
  <c r="R88" i="12"/>
  <c r="AK91" i="12"/>
  <c r="Z93" i="12"/>
  <c r="V96" i="12"/>
  <c r="R98" i="12"/>
  <c r="V101" i="12"/>
  <c r="AC101" i="12"/>
  <c r="AA101" i="12" s="1"/>
  <c r="AG101" i="12" s="1"/>
  <c r="AJ103" i="12"/>
  <c r="R112" i="12"/>
  <c r="AK115" i="12"/>
  <c r="AE119" i="12"/>
  <c r="V117" i="12"/>
  <c r="AC117" i="12"/>
  <c r="AA117" i="12" s="1"/>
  <c r="AG117" i="12" s="1"/>
  <c r="V120" i="12"/>
  <c r="R125" i="12"/>
  <c r="AN102" i="1"/>
  <c r="AO99" i="1"/>
  <c r="AN100" i="13"/>
  <c r="AN101" i="13" s="1"/>
  <c r="AN102" i="13" s="1"/>
  <c r="AO99" i="13"/>
  <c r="AO103" i="3"/>
  <c r="AN104" i="3"/>
  <c r="AN105" i="3" s="1"/>
  <c r="AN106" i="3" s="1"/>
  <c r="AN100" i="5"/>
  <c r="AN101" i="5" s="1"/>
  <c r="AN102" i="5" s="1"/>
  <c r="AO99" i="5"/>
  <c r="AN100" i="6"/>
  <c r="AN101" i="6" s="1"/>
  <c r="AN102" i="6" s="1"/>
  <c r="AO99" i="6"/>
  <c r="AN100" i="7"/>
  <c r="AN101" i="7" s="1"/>
  <c r="AN102" i="7" s="1"/>
  <c r="AO99" i="7"/>
  <c r="AB35" i="12"/>
  <c r="AB15" i="12"/>
  <c r="K19" i="12"/>
  <c r="K107" i="12"/>
  <c r="K11" i="12"/>
  <c r="K59" i="12"/>
  <c r="AJ63" i="12"/>
  <c r="AB111" i="12"/>
  <c r="K115" i="12"/>
  <c r="AJ15" i="12"/>
  <c r="AJ35" i="12"/>
  <c r="K83" i="12"/>
  <c r="F128" i="12"/>
  <c r="P4" i="12"/>
  <c r="X4" i="12"/>
  <c r="T6" i="12"/>
  <c r="L7" i="12"/>
  <c r="AB7" i="12"/>
  <c r="AJ7" i="12"/>
  <c r="T9" i="12"/>
  <c r="T12" i="12"/>
  <c r="P14" i="12"/>
  <c r="X14" i="12"/>
  <c r="AD15" i="12"/>
  <c r="P17" i="12"/>
  <c r="X17" i="12"/>
  <c r="P20" i="12"/>
  <c r="X20" i="12"/>
  <c r="T22" i="12"/>
  <c r="AD23" i="12"/>
  <c r="T29" i="12"/>
  <c r="AD43" i="12"/>
  <c r="AC45" i="12"/>
  <c r="V45" i="12"/>
  <c r="N45" i="12"/>
  <c r="Z45" i="12"/>
  <c r="Z47" i="12" s="1"/>
  <c r="AF47" i="12" s="1"/>
  <c r="R45" i="12"/>
  <c r="AC48" i="12"/>
  <c r="AA48" i="12" s="1"/>
  <c r="AG48" i="12" s="1"/>
  <c r="V48" i="12"/>
  <c r="N48" i="12"/>
  <c r="Z48" i="12"/>
  <c r="R48" i="12"/>
  <c r="T50" i="12"/>
  <c r="T51" i="12" s="1"/>
  <c r="L51" i="12"/>
  <c r="AC57" i="12"/>
  <c r="AA57" i="12" s="1"/>
  <c r="AG57" i="12" s="1"/>
  <c r="V57" i="12"/>
  <c r="N57" i="12"/>
  <c r="Z57" i="12"/>
  <c r="R57" i="12"/>
  <c r="X57" i="12"/>
  <c r="X59" i="12" s="1"/>
  <c r="P57" i="12"/>
  <c r="AC60" i="12"/>
  <c r="AA60" i="12" s="1"/>
  <c r="AG60" i="12" s="1"/>
  <c r="V60" i="12"/>
  <c r="N60" i="12"/>
  <c r="Z60" i="12"/>
  <c r="R60" i="12"/>
  <c r="P60" i="12"/>
  <c r="X60" i="12"/>
  <c r="L63" i="12"/>
  <c r="K71" i="12"/>
  <c r="AJ71" i="12"/>
  <c r="AB71" i="12"/>
  <c r="AC86" i="12"/>
  <c r="AA86" i="12" s="1"/>
  <c r="AG86" i="12" s="1"/>
  <c r="V86" i="12"/>
  <c r="N86" i="12"/>
  <c r="Z86" i="12"/>
  <c r="R86" i="12"/>
  <c r="X86" i="12"/>
  <c r="P86" i="12"/>
  <c r="K95" i="12"/>
  <c r="AJ95" i="12"/>
  <c r="AB95" i="12"/>
  <c r="AD95" i="12"/>
  <c r="T103" i="12"/>
  <c r="AM128" i="12"/>
  <c r="R4" i="12"/>
  <c r="Z4" i="12"/>
  <c r="Z7" i="12" s="1"/>
  <c r="AF7" i="12" s="1"/>
  <c r="T5" i="12"/>
  <c r="N6" i="12"/>
  <c r="V6" i="12"/>
  <c r="AC6" i="12"/>
  <c r="T8" i="12"/>
  <c r="N9" i="12"/>
  <c r="V9" i="12"/>
  <c r="AC9" i="12"/>
  <c r="P10" i="12"/>
  <c r="X10" i="12"/>
  <c r="X11" i="12" s="1"/>
  <c r="AD11" i="12"/>
  <c r="N12" i="12"/>
  <c r="V12" i="12"/>
  <c r="AC12" i="12"/>
  <c r="P13" i="12"/>
  <c r="X13" i="12"/>
  <c r="R14" i="12"/>
  <c r="Z14" i="12"/>
  <c r="Z15" i="12" s="1"/>
  <c r="AF15" i="12" s="1"/>
  <c r="P16" i="12"/>
  <c r="X16" i="12"/>
  <c r="R17" i="12"/>
  <c r="Z17" i="12"/>
  <c r="L19" i="12"/>
  <c r="AB19" i="12"/>
  <c r="AJ19" i="12"/>
  <c r="R20" i="12"/>
  <c r="AC20" i="12"/>
  <c r="AA20" i="12" s="1"/>
  <c r="AG20" i="12" s="1"/>
  <c r="P21" i="12"/>
  <c r="X21" i="12"/>
  <c r="N22" i="12"/>
  <c r="V22" i="12"/>
  <c r="V23" i="12" s="1"/>
  <c r="P24" i="12"/>
  <c r="X24" i="12"/>
  <c r="AC26" i="12"/>
  <c r="AA26" i="12" s="1"/>
  <c r="AG26" i="12" s="1"/>
  <c r="R26" i="12"/>
  <c r="R27" i="12" s="1"/>
  <c r="V26" i="12"/>
  <c r="V27" i="12" s="1"/>
  <c r="N26" i="12"/>
  <c r="N27" i="12" s="1"/>
  <c r="L31" i="12"/>
  <c r="AD35" i="12"/>
  <c r="Z40" i="12"/>
  <c r="R40" i="12"/>
  <c r="AC40" i="12"/>
  <c r="AA40" i="12" s="1"/>
  <c r="AG40" i="12" s="1"/>
  <c r="V40" i="12"/>
  <c r="N40" i="12"/>
  <c r="AK43" i="12"/>
  <c r="AC42" i="12"/>
  <c r="AA42" i="12" s="1"/>
  <c r="AG42" i="12" s="1"/>
  <c r="V42" i="12"/>
  <c r="N42" i="12"/>
  <c r="Z42" i="12"/>
  <c r="R42" i="12"/>
  <c r="P45" i="12"/>
  <c r="P48" i="12"/>
  <c r="AE51" i="12"/>
  <c r="AD51" i="12"/>
  <c r="P55" i="12"/>
  <c r="T57" i="12"/>
  <c r="T60" i="12"/>
  <c r="AD71" i="12"/>
  <c r="AC73" i="12"/>
  <c r="V73" i="12"/>
  <c r="N73" i="12"/>
  <c r="Z73" i="12"/>
  <c r="R73" i="12"/>
  <c r="P73" i="12"/>
  <c r="X73" i="12"/>
  <c r="AC76" i="12"/>
  <c r="AA76" i="12" s="1"/>
  <c r="AG76" i="12" s="1"/>
  <c r="V76" i="12"/>
  <c r="N76" i="12"/>
  <c r="Z76" i="12"/>
  <c r="R76" i="12"/>
  <c r="L79" i="12"/>
  <c r="X76" i="12"/>
  <c r="X79" i="12" s="1"/>
  <c r="P76" i="12"/>
  <c r="P79" i="12" s="1"/>
  <c r="T86" i="12"/>
  <c r="X91" i="12"/>
  <c r="T4" i="12"/>
  <c r="AD7" i="12"/>
  <c r="T14" i="12"/>
  <c r="L15" i="12"/>
  <c r="T17" i="12"/>
  <c r="T19" i="12" s="1"/>
  <c r="T20" i="12"/>
  <c r="L23" i="12"/>
  <c r="AC29" i="12"/>
  <c r="AA29" i="12" s="1"/>
  <c r="AG29" i="12" s="1"/>
  <c r="R29" i="12"/>
  <c r="V29" i="12"/>
  <c r="V31" i="12" s="1"/>
  <c r="N29" i="12"/>
  <c r="Z50" i="12"/>
  <c r="R50" i="12"/>
  <c r="AC50" i="12"/>
  <c r="AA50" i="12" s="1"/>
  <c r="AG50" i="12" s="1"/>
  <c r="V50" i="12"/>
  <c r="N50" i="12"/>
  <c r="Z62" i="12"/>
  <c r="R62" i="12"/>
  <c r="AC62" i="12"/>
  <c r="AA62" i="12" s="1"/>
  <c r="AG62" i="12" s="1"/>
  <c r="V62" i="12"/>
  <c r="N62" i="12"/>
  <c r="X62" i="12"/>
  <c r="P62" i="12"/>
  <c r="Z81" i="12"/>
  <c r="R81" i="12"/>
  <c r="R83" i="12" s="1"/>
  <c r="AC81" i="12"/>
  <c r="V81" i="12"/>
  <c r="N81" i="12"/>
  <c r="N83" i="12" s="1"/>
  <c r="X81" i="12"/>
  <c r="P81" i="12"/>
  <c r="Z84" i="12"/>
  <c r="R84" i="12"/>
  <c r="AC84" i="12"/>
  <c r="V84" i="12"/>
  <c r="N84" i="12"/>
  <c r="P84" i="12"/>
  <c r="X84" i="12"/>
  <c r="L87" i="12"/>
  <c r="N4" i="12"/>
  <c r="V4" i="12"/>
  <c r="P5" i="12"/>
  <c r="R6" i="12"/>
  <c r="R9" i="12"/>
  <c r="R11" i="12" s="1"/>
  <c r="Q11" i="12" s="1"/>
  <c r="AB11" i="12"/>
  <c r="R12" i="12"/>
  <c r="N14" i="12"/>
  <c r="V14" i="12"/>
  <c r="N17" i="12"/>
  <c r="N19" i="12" s="1"/>
  <c r="V17" i="12"/>
  <c r="N20" i="12"/>
  <c r="R22" i="12"/>
  <c r="P29" i="12"/>
  <c r="AC32" i="12"/>
  <c r="AA32" i="12" s="1"/>
  <c r="AG32" i="12" s="1"/>
  <c r="R32" i="12"/>
  <c r="V32" i="12"/>
  <c r="N32" i="12"/>
  <c r="V34" i="12"/>
  <c r="N34" i="12"/>
  <c r="AC34" i="12"/>
  <c r="AA34" i="12" s="1"/>
  <c r="AG34" i="12" s="1"/>
  <c r="R34" i="12"/>
  <c r="Z37" i="12"/>
  <c r="R37" i="12"/>
  <c r="R39" i="12" s="1"/>
  <c r="Q39" i="12" s="1"/>
  <c r="AC37" i="12"/>
  <c r="AA37" i="12" s="1"/>
  <c r="AG37" i="12" s="1"/>
  <c r="V37" i="12"/>
  <c r="V39" i="12" s="1"/>
  <c r="U39" i="12" s="1"/>
  <c r="N37" i="12"/>
  <c r="AB43" i="12"/>
  <c r="AJ43" i="12"/>
  <c r="X45" i="12"/>
  <c r="X48" i="12"/>
  <c r="P50" i="12"/>
  <c r="AI55" i="12"/>
  <c r="K55" i="12"/>
  <c r="AJ55" i="12"/>
  <c r="AB55" i="12"/>
  <c r="T62" i="12"/>
  <c r="P71" i="12"/>
  <c r="K79" i="12"/>
  <c r="AJ79" i="12"/>
  <c r="AB79" i="12"/>
  <c r="T81" i="12"/>
  <c r="T84" i="12"/>
  <c r="X95" i="12"/>
  <c r="P25" i="12"/>
  <c r="X25" i="12"/>
  <c r="P28" i="12"/>
  <c r="X28" i="12"/>
  <c r="T30" i="12"/>
  <c r="AD31" i="12"/>
  <c r="T36" i="12"/>
  <c r="T39" i="12" s="1"/>
  <c r="S39" i="12" s="1"/>
  <c r="P38" i="12"/>
  <c r="X38" i="12"/>
  <c r="AD39" i="12"/>
  <c r="P41" i="12"/>
  <c r="X41" i="12"/>
  <c r="X43" i="12" s="1"/>
  <c r="P44" i="12"/>
  <c r="P47" i="12" s="1"/>
  <c r="X44" i="12"/>
  <c r="L47" i="12"/>
  <c r="AB47" i="12"/>
  <c r="AJ47" i="12"/>
  <c r="T52" i="12"/>
  <c r="T55" i="12" s="1"/>
  <c r="AC52" i="12"/>
  <c r="AA52" i="12" s="1"/>
  <c r="AG52" i="12" s="1"/>
  <c r="AK55" i="12"/>
  <c r="L55" i="12"/>
  <c r="AI63" i="12"/>
  <c r="K63" i="12"/>
  <c r="Z65" i="12"/>
  <c r="R65" i="12"/>
  <c r="R67" i="12" s="1"/>
  <c r="Q67" i="12" s="1"/>
  <c r="AC65" i="12"/>
  <c r="AA65" i="12" s="1"/>
  <c r="AG65" i="12" s="1"/>
  <c r="V65" i="12"/>
  <c r="V67" i="12" s="1"/>
  <c r="U67" i="12" s="1"/>
  <c r="N65" i="12"/>
  <c r="AC70" i="12"/>
  <c r="AA70" i="12" s="1"/>
  <c r="AG70" i="12" s="1"/>
  <c r="V70" i="12"/>
  <c r="N70" i="12"/>
  <c r="Z70" i="12"/>
  <c r="R70" i="12"/>
  <c r="AE79" i="12"/>
  <c r="Z78" i="12"/>
  <c r="R78" i="12"/>
  <c r="AC78" i="12"/>
  <c r="AA78" i="12" s="1"/>
  <c r="AG78" i="12" s="1"/>
  <c r="V78" i="12"/>
  <c r="N78" i="12"/>
  <c r="AC89" i="12"/>
  <c r="V89" i="12"/>
  <c r="N89" i="12"/>
  <c r="N91" i="12" s="1"/>
  <c r="Z89" i="12"/>
  <c r="R89" i="12"/>
  <c r="Z97" i="12"/>
  <c r="R97" i="12"/>
  <c r="AC97" i="12"/>
  <c r="AA97" i="12" s="1"/>
  <c r="AG97" i="12" s="1"/>
  <c r="V97" i="12"/>
  <c r="N97" i="12"/>
  <c r="P97" i="12"/>
  <c r="X97" i="12"/>
  <c r="AC102" i="12"/>
  <c r="AA102" i="12" s="1"/>
  <c r="AG102" i="12" s="1"/>
  <c r="V102" i="12"/>
  <c r="N102" i="12"/>
  <c r="Z102" i="12"/>
  <c r="R102" i="12"/>
  <c r="X102" i="12"/>
  <c r="P102" i="12"/>
  <c r="T28" i="12"/>
  <c r="P30" i="12"/>
  <c r="AB31" i="12"/>
  <c r="AB39" i="12"/>
  <c r="AC54" i="12"/>
  <c r="AA54" i="12" s="1"/>
  <c r="AG54" i="12" s="1"/>
  <c r="V54" i="12"/>
  <c r="V55" i="12" s="1"/>
  <c r="N54" i="12"/>
  <c r="N55" i="12" s="1"/>
  <c r="Z54" i="12"/>
  <c r="R54" i="12"/>
  <c r="Z68" i="12"/>
  <c r="R68" i="12"/>
  <c r="AC68" i="12"/>
  <c r="AA68" i="12" s="1"/>
  <c r="AG68" i="12" s="1"/>
  <c r="V68" i="12"/>
  <c r="N68" i="12"/>
  <c r="AK71" i="12"/>
  <c r="L71" i="12"/>
  <c r="X75" i="12"/>
  <c r="AD87" i="12"/>
  <c r="AC92" i="12"/>
  <c r="AA92" i="12" s="1"/>
  <c r="AG92" i="12" s="1"/>
  <c r="V92" i="12"/>
  <c r="N92" i="12"/>
  <c r="Z92" i="12"/>
  <c r="P92" i="12"/>
  <c r="L95" i="12"/>
  <c r="T92" i="12"/>
  <c r="AE95" i="12"/>
  <c r="Z100" i="12"/>
  <c r="R100" i="12"/>
  <c r="AC100" i="12"/>
  <c r="V100" i="12"/>
  <c r="N100" i="12"/>
  <c r="P100" i="12"/>
  <c r="X100" i="12"/>
  <c r="X103" i="12" s="1"/>
  <c r="L103" i="12"/>
  <c r="T58" i="12"/>
  <c r="L59" i="12"/>
  <c r="AB59" i="12"/>
  <c r="AJ59" i="12"/>
  <c r="T64" i="12"/>
  <c r="T67" i="12" s="1"/>
  <c r="S67" i="12" s="1"/>
  <c r="P66" i="12"/>
  <c r="X66" i="12"/>
  <c r="X67" i="12" s="1"/>
  <c r="W67" i="12" s="1"/>
  <c r="AD67" i="12"/>
  <c r="T74" i="12"/>
  <c r="T75" i="12" s="1"/>
  <c r="L75" i="12"/>
  <c r="AB75" i="12"/>
  <c r="AJ75" i="12"/>
  <c r="T77" i="12"/>
  <c r="T79" i="12" s="1"/>
  <c r="T80" i="12"/>
  <c r="P82" i="12"/>
  <c r="X82" i="12"/>
  <c r="AD83" i="12"/>
  <c r="T90" i="12"/>
  <c r="L91" i="12"/>
  <c r="AB91" i="12"/>
  <c r="AJ91" i="12"/>
  <c r="AC105" i="12"/>
  <c r="V105" i="12"/>
  <c r="N105" i="12"/>
  <c r="N107" i="12" s="1"/>
  <c r="Z105" i="12"/>
  <c r="R105" i="12"/>
  <c r="R107" i="12" s="1"/>
  <c r="Z108" i="12"/>
  <c r="R108" i="12"/>
  <c r="AC108" i="12"/>
  <c r="AA108" i="12" s="1"/>
  <c r="AG108" i="12" s="1"/>
  <c r="V108" i="12"/>
  <c r="N108" i="12"/>
  <c r="X108" i="12"/>
  <c r="P108" i="12"/>
  <c r="L111" i="12"/>
  <c r="AI127" i="12"/>
  <c r="AH128" i="12"/>
  <c r="P58" i="12"/>
  <c r="AB67" i="12"/>
  <c r="P74" i="12"/>
  <c r="P80" i="12"/>
  <c r="X80" i="12"/>
  <c r="AB83" i="12"/>
  <c r="P90" i="12"/>
  <c r="AK95" i="12"/>
  <c r="Z94" i="12"/>
  <c r="R94" i="12"/>
  <c r="R95" i="12" s="1"/>
  <c r="AC94" i="12"/>
  <c r="AA94" i="12" s="1"/>
  <c r="AG94" i="12" s="1"/>
  <c r="V94" i="12"/>
  <c r="N94" i="12"/>
  <c r="AD103" i="12"/>
  <c r="T105" i="12"/>
  <c r="AC110" i="12"/>
  <c r="AA110" i="12" s="1"/>
  <c r="AG110" i="12" s="1"/>
  <c r="V110" i="12"/>
  <c r="N110" i="12"/>
  <c r="Z110" i="12"/>
  <c r="R110" i="12"/>
  <c r="P110" i="12"/>
  <c r="X110" i="12"/>
  <c r="P119" i="12"/>
  <c r="K119" i="12"/>
  <c r="AJ119" i="12"/>
  <c r="AB119" i="12"/>
  <c r="K127" i="12"/>
  <c r="J128" i="12"/>
  <c r="AJ127" i="12"/>
  <c r="AB127" i="12"/>
  <c r="T93" i="12"/>
  <c r="T96" i="12"/>
  <c r="T99" i="12" s="1"/>
  <c r="S99" i="12" s="1"/>
  <c r="AD99" i="12"/>
  <c r="P107" i="12"/>
  <c r="X107" i="12"/>
  <c r="T106" i="12"/>
  <c r="AD111" i="12"/>
  <c r="AC116" i="12"/>
  <c r="AA116" i="12" s="1"/>
  <c r="AG116" i="12" s="1"/>
  <c r="V116" i="12"/>
  <c r="N116" i="12"/>
  <c r="Z116" i="12"/>
  <c r="R116" i="12"/>
  <c r="AK119" i="12"/>
  <c r="L119" i="12"/>
  <c r="Z124" i="12"/>
  <c r="R124" i="12"/>
  <c r="AC124" i="12"/>
  <c r="AA124" i="12" s="1"/>
  <c r="AG124" i="12" s="1"/>
  <c r="V124" i="12"/>
  <c r="N124" i="12"/>
  <c r="AK127" i="12"/>
  <c r="D128" i="12"/>
  <c r="L127" i="12"/>
  <c r="P93" i="12"/>
  <c r="P96" i="12"/>
  <c r="X96" i="12"/>
  <c r="AB99" i="12"/>
  <c r="L107" i="12"/>
  <c r="T104" i="12"/>
  <c r="T107" i="12" s="1"/>
  <c r="P106" i="12"/>
  <c r="AC113" i="12"/>
  <c r="V113" i="12"/>
  <c r="V115" i="12" s="1"/>
  <c r="N113" i="12"/>
  <c r="Z113" i="12"/>
  <c r="Z115" i="12" s="1"/>
  <c r="AF115" i="12" s="1"/>
  <c r="R113" i="12"/>
  <c r="T116" i="12"/>
  <c r="T119" i="12" s="1"/>
  <c r="Z118" i="12"/>
  <c r="R118" i="12"/>
  <c r="AC118" i="12"/>
  <c r="AA118" i="12" s="1"/>
  <c r="AG118" i="12" s="1"/>
  <c r="V118" i="12"/>
  <c r="N118" i="12"/>
  <c r="Z121" i="12"/>
  <c r="Z123" i="12" s="1"/>
  <c r="AF123" i="12" s="1"/>
  <c r="R121" i="12"/>
  <c r="AC121" i="12"/>
  <c r="AA121" i="12" s="1"/>
  <c r="AG121" i="12" s="1"/>
  <c r="V121" i="12"/>
  <c r="N121" i="12"/>
  <c r="N123" i="12" s="1"/>
  <c r="M123" i="12" s="1"/>
  <c r="AC126" i="12"/>
  <c r="AA126" i="12" s="1"/>
  <c r="AG126" i="12" s="1"/>
  <c r="V126" i="12"/>
  <c r="N126" i="12"/>
  <c r="Z126" i="12"/>
  <c r="R126" i="12"/>
  <c r="I128" i="12"/>
  <c r="AP128" i="12"/>
  <c r="AD107" i="12"/>
  <c r="T114" i="12"/>
  <c r="L115" i="12"/>
  <c r="AB115" i="12"/>
  <c r="AJ115" i="12"/>
  <c r="T120" i="12"/>
  <c r="T123" i="12" s="1"/>
  <c r="S123" i="12" s="1"/>
  <c r="P122" i="12"/>
  <c r="X122" i="12"/>
  <c r="AD123" i="12"/>
  <c r="AB107" i="12"/>
  <c r="P114" i="12"/>
  <c r="X120" i="12"/>
  <c r="AB123" i="12"/>
  <c r="X127" i="12" l="1"/>
  <c r="W127" i="12" s="1"/>
  <c r="P127" i="12"/>
  <c r="X123" i="12"/>
  <c r="W123" i="12" s="1"/>
  <c r="AA123" i="12"/>
  <c r="Y123" i="12"/>
  <c r="AC123" i="12"/>
  <c r="P123" i="12"/>
  <c r="O123" i="12" s="1"/>
  <c r="R123" i="12"/>
  <c r="Q123" i="12" s="1"/>
  <c r="V123" i="12"/>
  <c r="U123" i="12" s="1"/>
  <c r="X119" i="12"/>
  <c r="T115" i="12"/>
  <c r="AC115" i="12"/>
  <c r="AA113" i="12"/>
  <c r="AG113" i="12" s="1"/>
  <c r="R115" i="12"/>
  <c r="N115" i="12"/>
  <c r="M115" i="12" s="1"/>
  <c r="V107" i="12"/>
  <c r="U107" i="12" s="1"/>
  <c r="AC107" i="12"/>
  <c r="AA105" i="12"/>
  <c r="AG105" i="12" s="1"/>
  <c r="Z107" i="12"/>
  <c r="AF107" i="12" s="1"/>
  <c r="Z103" i="12"/>
  <c r="AF103" i="12" s="1"/>
  <c r="N103" i="12"/>
  <c r="M103" i="12" s="1"/>
  <c r="V103" i="12"/>
  <c r="AC103" i="12"/>
  <c r="AA100" i="12"/>
  <c r="AG100" i="12" s="1"/>
  <c r="N99" i="12"/>
  <c r="M99" i="12" s="1"/>
  <c r="V99" i="12"/>
  <c r="U99" i="12" s="1"/>
  <c r="X99" i="12"/>
  <c r="W99" i="12" s="1"/>
  <c r="P99" i="12"/>
  <c r="O99" i="12" s="1"/>
  <c r="Y99" i="12"/>
  <c r="AC99" i="12"/>
  <c r="AA96" i="12"/>
  <c r="T91" i="12"/>
  <c r="AC91" i="12"/>
  <c r="AA89" i="12"/>
  <c r="AG89" i="12" s="1"/>
  <c r="V91" i="12"/>
  <c r="U91" i="12" s="1"/>
  <c r="Z91" i="12"/>
  <c r="AF91" i="12" s="1"/>
  <c r="P91" i="12"/>
  <c r="O91" i="12" s="1"/>
  <c r="R87" i="12"/>
  <c r="Q87" i="12" s="1"/>
  <c r="P87" i="12"/>
  <c r="X87" i="12"/>
  <c r="W87" i="12" s="1"/>
  <c r="AC87" i="12"/>
  <c r="AA84" i="12"/>
  <c r="AG84" i="12" s="1"/>
  <c r="V83" i="12"/>
  <c r="U83" i="12" s="1"/>
  <c r="AC83" i="12"/>
  <c r="AA81" i="12"/>
  <c r="AG81" i="12" s="1"/>
  <c r="P83" i="12"/>
  <c r="O83" i="12" s="1"/>
  <c r="M83" i="12"/>
  <c r="Z83" i="12"/>
  <c r="AF83" i="12" s="1"/>
  <c r="Q83" i="12"/>
  <c r="Y83" i="12"/>
  <c r="Z75" i="12"/>
  <c r="AF75" i="12" s="1"/>
  <c r="AC75" i="12"/>
  <c r="AA73" i="12"/>
  <c r="AG73" i="12" s="1"/>
  <c r="N75" i="12"/>
  <c r="M75" i="12" s="1"/>
  <c r="P75" i="12"/>
  <c r="O75" i="12" s="1"/>
  <c r="R75" i="12"/>
  <c r="Q75" i="12" s="1"/>
  <c r="X71" i="12"/>
  <c r="R71" i="12"/>
  <c r="Q71" i="12" s="1"/>
  <c r="Z67" i="12"/>
  <c r="AF67" i="12" s="1"/>
  <c r="AA67" i="12"/>
  <c r="AG67" i="12" s="1"/>
  <c r="Y67" i="12"/>
  <c r="N67" i="12"/>
  <c r="M67" i="12" s="1"/>
  <c r="P67" i="12"/>
  <c r="O67" i="12" s="1"/>
  <c r="N63" i="12"/>
  <c r="M63" i="12" s="1"/>
  <c r="V59" i="12"/>
  <c r="Z59" i="12"/>
  <c r="AF59" i="12" s="1"/>
  <c r="T59" i="12"/>
  <c r="R59" i="12"/>
  <c r="Q59" i="12" s="1"/>
  <c r="N59" i="12"/>
  <c r="M59" i="12" s="1"/>
  <c r="AC59" i="12"/>
  <c r="Z55" i="12"/>
  <c r="AF55" i="12" s="1"/>
  <c r="X55" i="12"/>
  <c r="V51" i="12"/>
  <c r="X51" i="12"/>
  <c r="W51" i="12" s="1"/>
  <c r="AC47" i="12"/>
  <c r="AA45" i="12"/>
  <c r="AG45" i="12" s="1"/>
  <c r="X47" i="12"/>
  <c r="W47" i="12" s="1"/>
  <c r="N47" i="12"/>
  <c r="M47" i="12" s="1"/>
  <c r="R47" i="12"/>
  <c r="V47" i="12"/>
  <c r="T43" i="12"/>
  <c r="AA43" i="12"/>
  <c r="AG43" i="12" s="1"/>
  <c r="W43" i="12"/>
  <c r="S43" i="12"/>
  <c r="P39" i="12"/>
  <c r="O39" i="12" s="1"/>
  <c r="Z39" i="12"/>
  <c r="AF39" i="12" s="1"/>
  <c r="AA39" i="12"/>
  <c r="AG39" i="12" s="1"/>
  <c r="AC39" i="12"/>
  <c r="X39" i="12"/>
  <c r="W39" i="12" s="1"/>
  <c r="N39" i="12"/>
  <c r="M39" i="12" s="1"/>
  <c r="T35" i="12"/>
  <c r="S35" i="12" s="1"/>
  <c r="W35" i="12"/>
  <c r="AA35" i="12"/>
  <c r="AG35" i="12" s="1"/>
  <c r="X31" i="12"/>
  <c r="W31" i="12" s="1"/>
  <c r="R31" i="12"/>
  <c r="Q31" i="12" s="1"/>
  <c r="N31" i="12"/>
  <c r="M31" i="12" s="1"/>
  <c r="M27" i="12"/>
  <c r="AC27" i="12"/>
  <c r="AA24" i="12"/>
  <c r="AG24" i="12" s="1"/>
  <c r="Q27" i="12"/>
  <c r="X19" i="12"/>
  <c r="V19" i="12"/>
  <c r="U19" i="12" s="1"/>
  <c r="AC19" i="12"/>
  <c r="AA16" i="12"/>
  <c r="AG16" i="12" s="1"/>
  <c r="R15" i="12"/>
  <c r="N15" i="12"/>
  <c r="P15" i="12"/>
  <c r="O15" i="12" s="1"/>
  <c r="AC15" i="12"/>
  <c r="AA12" i="12"/>
  <c r="AG12" i="12" s="1"/>
  <c r="X15" i="12"/>
  <c r="W15" i="12" s="1"/>
  <c r="N11" i="12"/>
  <c r="AC11" i="12"/>
  <c r="AA9" i="12"/>
  <c r="AG9" i="12" s="1"/>
  <c r="T11" i="12"/>
  <c r="S11" i="12" s="1"/>
  <c r="V11" i="12"/>
  <c r="U11" i="12" s="1"/>
  <c r="P11" i="12"/>
  <c r="O11" i="12" s="1"/>
  <c r="W11" i="12"/>
  <c r="Y11" i="12"/>
  <c r="M11" i="12"/>
  <c r="AC7" i="12"/>
  <c r="AA6" i="12"/>
  <c r="AG6" i="12" s="1"/>
  <c r="N7" i="12"/>
  <c r="X7" i="12"/>
  <c r="W7" i="12" s="1"/>
  <c r="V7" i="12"/>
  <c r="P95" i="12"/>
  <c r="O95" i="12" s="1"/>
  <c r="V111" i="12"/>
  <c r="U111" i="12" s="1"/>
  <c r="N71" i="12"/>
  <c r="R55" i="12"/>
  <c r="Q55" i="12" s="1"/>
  <c r="T31" i="12"/>
  <c r="S31" i="12" s="1"/>
  <c r="R91" i="12"/>
  <c r="Q91" i="12" s="1"/>
  <c r="AC67" i="12"/>
  <c r="R35" i="12"/>
  <c r="Q35" i="12" s="1"/>
  <c r="N87" i="12"/>
  <c r="M87" i="12" s="1"/>
  <c r="Z87" i="12"/>
  <c r="AF87" i="12" s="1"/>
  <c r="U27" i="12"/>
  <c r="T23" i="12"/>
  <c r="R79" i="12"/>
  <c r="Q79" i="12" s="1"/>
  <c r="Z43" i="12"/>
  <c r="AC23" i="12"/>
  <c r="P35" i="12"/>
  <c r="O35" i="12" s="1"/>
  <c r="T27" i="12"/>
  <c r="S27" i="12" s="1"/>
  <c r="AC95" i="12"/>
  <c r="Z27" i="12"/>
  <c r="AF27" i="12" s="1"/>
  <c r="P115" i="12"/>
  <c r="AK128" i="12"/>
  <c r="AJ128" i="12" s="1"/>
  <c r="R127" i="12"/>
  <c r="Q127" i="12" s="1"/>
  <c r="R119" i="12"/>
  <c r="Q119" i="12" s="1"/>
  <c r="X83" i="12"/>
  <c r="W83" i="12" s="1"/>
  <c r="P59" i="12"/>
  <c r="O59" i="12" s="1"/>
  <c r="P111" i="12"/>
  <c r="O111" i="12" s="1"/>
  <c r="T95" i="12"/>
  <c r="S95" i="12" s="1"/>
  <c r="N95" i="12"/>
  <c r="V71" i="12"/>
  <c r="U71" i="12" s="1"/>
  <c r="R99" i="12"/>
  <c r="Q99" i="12" s="1"/>
  <c r="P43" i="12"/>
  <c r="O43" i="12" s="1"/>
  <c r="P31" i="12"/>
  <c r="O31" i="12" s="1"/>
  <c r="T87" i="12"/>
  <c r="S87" i="12" s="1"/>
  <c r="AC35" i="12"/>
  <c r="AC31" i="12"/>
  <c r="T7" i="12"/>
  <c r="S7" i="12" s="1"/>
  <c r="Z19" i="12"/>
  <c r="AF19" i="12" s="1"/>
  <c r="AC63" i="12"/>
  <c r="T15" i="12"/>
  <c r="S15" i="12" s="1"/>
  <c r="Z23" i="12"/>
  <c r="AF23" i="12" s="1"/>
  <c r="Z35" i="12"/>
  <c r="AF35" i="12" s="1"/>
  <c r="T83" i="12"/>
  <c r="S83" i="12" s="1"/>
  <c r="AC71" i="12"/>
  <c r="V75" i="12"/>
  <c r="AE128" i="12"/>
  <c r="AD128" i="12" s="1"/>
  <c r="R19" i="12"/>
  <c r="Q19" i="12" s="1"/>
  <c r="AN104" i="1"/>
  <c r="AN105" i="1" s="1"/>
  <c r="AN106" i="1" s="1"/>
  <c r="AO103" i="1"/>
  <c r="AN104" i="13"/>
  <c r="AN105" i="13" s="1"/>
  <c r="AN106" i="13" s="1"/>
  <c r="AO103" i="13"/>
  <c r="AN108" i="3"/>
  <c r="AN109" i="3" s="1"/>
  <c r="AN110" i="3" s="1"/>
  <c r="AO107" i="3"/>
  <c r="AN104" i="5"/>
  <c r="AN105" i="5" s="1"/>
  <c r="AN106" i="5" s="1"/>
  <c r="AO103" i="5"/>
  <c r="AO103" i="6"/>
  <c r="AN104" i="6"/>
  <c r="AN105" i="6" s="1"/>
  <c r="AN106" i="6" s="1"/>
  <c r="AO103" i="7"/>
  <c r="AN104" i="7"/>
  <c r="AN105" i="7" s="1"/>
  <c r="AN106" i="7" s="1"/>
  <c r="AI128" i="12"/>
  <c r="AA119" i="12"/>
  <c r="AG119" i="12" s="1"/>
  <c r="W119" i="12"/>
  <c r="S119" i="12"/>
  <c r="O119" i="12"/>
  <c r="N119" i="12"/>
  <c r="M119" i="12" s="1"/>
  <c r="X111" i="12"/>
  <c r="W111" i="12" s="1"/>
  <c r="R111" i="12"/>
  <c r="W91" i="12"/>
  <c r="S91" i="12"/>
  <c r="M91" i="12"/>
  <c r="AC55" i="12"/>
  <c r="U47" i="12"/>
  <c r="AA47" i="12"/>
  <c r="AG47" i="12" s="1"/>
  <c r="S47" i="12"/>
  <c r="Y47" i="12"/>
  <c r="Q47" i="12"/>
  <c r="O47" i="12"/>
  <c r="N35" i="12"/>
  <c r="M35" i="12" s="1"/>
  <c r="N79" i="12"/>
  <c r="M79" i="12" s="1"/>
  <c r="N43" i="12"/>
  <c r="M43" i="12" s="1"/>
  <c r="P27" i="12"/>
  <c r="O27" i="12" s="1"/>
  <c r="X63" i="12"/>
  <c r="Z51" i="12"/>
  <c r="AF51" i="12" s="1"/>
  <c r="Y7" i="12"/>
  <c r="U7" i="12"/>
  <c r="M7" i="12"/>
  <c r="M107" i="12"/>
  <c r="Q107" i="12"/>
  <c r="S107" i="12"/>
  <c r="O107" i="12"/>
  <c r="W107" i="12"/>
  <c r="N127" i="12"/>
  <c r="M127" i="12" s="1"/>
  <c r="Z127" i="12"/>
  <c r="V119" i="12"/>
  <c r="U119" i="12" s="1"/>
  <c r="N111" i="12"/>
  <c r="M111" i="12" s="1"/>
  <c r="Z111" i="12"/>
  <c r="AF111" i="12" s="1"/>
  <c r="U75" i="12"/>
  <c r="S75" i="12"/>
  <c r="W75" i="12"/>
  <c r="Y59" i="12"/>
  <c r="U59" i="12"/>
  <c r="W59" i="12"/>
  <c r="S59" i="12"/>
  <c r="AA59" i="12"/>
  <c r="AG59" i="12" s="1"/>
  <c r="AG123" i="12"/>
  <c r="P103" i="12"/>
  <c r="O103" i="12" s="1"/>
  <c r="R103" i="12"/>
  <c r="Q103" i="12" s="1"/>
  <c r="Z95" i="12"/>
  <c r="AF95" i="12" s="1"/>
  <c r="Z71" i="12"/>
  <c r="AF71" i="12" s="1"/>
  <c r="V35" i="12"/>
  <c r="U35" i="12" s="1"/>
  <c r="Y87" i="12"/>
  <c r="AA87" i="12"/>
  <c r="AG87" i="12" s="1"/>
  <c r="O87" i="12"/>
  <c r="V87" i="12"/>
  <c r="U87" i="12" s="1"/>
  <c r="AA79" i="12"/>
  <c r="AG79" i="12" s="1"/>
  <c r="W79" i="12"/>
  <c r="S79" i="12"/>
  <c r="O79" i="12"/>
  <c r="V79" i="12"/>
  <c r="U79" i="12" s="1"/>
  <c r="V43" i="12"/>
  <c r="U43" i="12" s="1"/>
  <c r="Y19" i="12"/>
  <c r="M19" i="12"/>
  <c r="AA19" i="12"/>
  <c r="AG19" i="12" s="1"/>
  <c r="W19" i="12"/>
  <c r="S19" i="12"/>
  <c r="P19" i="12"/>
  <c r="O19" i="12" s="1"/>
  <c r="R7" i="12"/>
  <c r="Q7" i="12" s="1"/>
  <c r="P63" i="12"/>
  <c r="O63" i="12" s="1"/>
  <c r="V63" i="12"/>
  <c r="U63" i="12" s="1"/>
  <c r="AA51" i="12"/>
  <c r="AG51" i="12" s="1"/>
  <c r="S51" i="12"/>
  <c r="U51" i="12"/>
  <c r="N51" i="12"/>
  <c r="M51" i="12" s="1"/>
  <c r="X23" i="12"/>
  <c r="W23" i="12" s="1"/>
  <c r="S115" i="12"/>
  <c r="W115" i="12"/>
  <c r="O115" i="12"/>
  <c r="Y115" i="12"/>
  <c r="Q115" i="12"/>
  <c r="U115" i="12"/>
  <c r="Y127" i="12"/>
  <c r="AA127" i="12"/>
  <c r="AG127" i="12" s="1"/>
  <c r="S127" i="12"/>
  <c r="O127" i="12"/>
  <c r="L128" i="12"/>
  <c r="V127" i="12"/>
  <c r="U127" i="12" s="1"/>
  <c r="AC119" i="12"/>
  <c r="Q111" i="12"/>
  <c r="AA111" i="12"/>
  <c r="AG111" i="12" s="1"/>
  <c r="S111" i="12"/>
  <c r="Y55" i="12"/>
  <c r="U55" i="12"/>
  <c r="M55" i="12"/>
  <c r="AA55" i="12"/>
  <c r="AG55" i="12" s="1"/>
  <c r="W55" i="12"/>
  <c r="S55" i="12"/>
  <c r="O55" i="12"/>
  <c r="Y15" i="12"/>
  <c r="Q15" i="12"/>
  <c r="M15" i="12"/>
  <c r="AC79" i="12"/>
  <c r="T63" i="12"/>
  <c r="S63" i="12" s="1"/>
  <c r="AC43" i="12"/>
  <c r="Y31" i="12"/>
  <c r="AA31" i="12"/>
  <c r="AG31" i="12" s="1"/>
  <c r="U31" i="12"/>
  <c r="R23" i="12"/>
  <c r="R63" i="12"/>
  <c r="Q63" i="12" s="1"/>
  <c r="P23" i="12"/>
  <c r="O23" i="12" s="1"/>
  <c r="AC127" i="12"/>
  <c r="Z119" i="12"/>
  <c r="AF119" i="12" s="1"/>
  <c r="AC111" i="12"/>
  <c r="Y103" i="12"/>
  <c r="U103" i="12"/>
  <c r="AA103" i="12"/>
  <c r="AG103" i="12" s="1"/>
  <c r="W103" i="12"/>
  <c r="S103" i="12"/>
  <c r="AA95" i="12"/>
  <c r="AG95" i="12" s="1"/>
  <c r="W95" i="12"/>
  <c r="Q95" i="12"/>
  <c r="M95" i="12"/>
  <c r="V95" i="12"/>
  <c r="U95" i="12" s="1"/>
  <c r="M71" i="12"/>
  <c r="AA71" i="12"/>
  <c r="AG71" i="12" s="1"/>
  <c r="W71" i="12"/>
  <c r="S71" i="12"/>
  <c r="O71" i="12"/>
  <c r="N23" i="12"/>
  <c r="Y23" i="12"/>
  <c r="U23" i="12"/>
  <c r="Q23" i="12"/>
  <c r="M23" i="12"/>
  <c r="AA23" i="12"/>
  <c r="AG23" i="12" s="1"/>
  <c r="S23" i="12"/>
  <c r="Z79" i="12"/>
  <c r="AF79" i="12" s="1"/>
  <c r="P51" i="12"/>
  <c r="O51" i="12" s="1"/>
  <c r="R43" i="12"/>
  <c r="Q43" i="12" s="1"/>
  <c r="X27" i="12"/>
  <c r="W27" i="12" s="1"/>
  <c r="V15" i="12"/>
  <c r="U15" i="12" s="1"/>
  <c r="AA63" i="12"/>
  <c r="AG63" i="12" s="1"/>
  <c r="W63" i="12"/>
  <c r="Z63" i="12"/>
  <c r="AF63" i="12" s="1"/>
  <c r="R51" i="12"/>
  <c r="Q51" i="12" s="1"/>
  <c r="AC51" i="12"/>
  <c r="P7" i="12"/>
  <c r="O7" i="12" s="1"/>
  <c r="Y119" i="12" l="1"/>
  <c r="AA115" i="12"/>
  <c r="AG115" i="12" s="1"/>
  <c r="Y111" i="12"/>
  <c r="Y107" i="12"/>
  <c r="AA107" i="12"/>
  <c r="AG107" i="12" s="1"/>
  <c r="AG96" i="12"/>
  <c r="AA99" i="12"/>
  <c r="AG99" i="12" s="1"/>
  <c r="Y95" i="12"/>
  <c r="Y91" i="12"/>
  <c r="AA91" i="12"/>
  <c r="AG91" i="12" s="1"/>
  <c r="AA83" i="12"/>
  <c r="AG83" i="12" s="1"/>
  <c r="Y79" i="12"/>
  <c r="Y75" i="12"/>
  <c r="AA75" i="12"/>
  <c r="AG75" i="12" s="1"/>
  <c r="Y71" i="12"/>
  <c r="Y63" i="12"/>
  <c r="Y51" i="12"/>
  <c r="AF43" i="12"/>
  <c r="Y43" i="12"/>
  <c r="Y39" i="12"/>
  <c r="Y35" i="12"/>
  <c r="Y27" i="12"/>
  <c r="AA27" i="12"/>
  <c r="AG27" i="12" s="1"/>
  <c r="X128" i="12"/>
  <c r="W128" i="12" s="1"/>
  <c r="AA15" i="12"/>
  <c r="AG15" i="12" s="1"/>
  <c r="AA11" i="12"/>
  <c r="AG11" i="12" s="1"/>
  <c r="AA7" i="12"/>
  <c r="AG7" i="12" s="1"/>
  <c r="T128" i="12"/>
  <c r="S128" i="12" s="1"/>
  <c r="V128" i="12"/>
  <c r="U128" i="12" s="1"/>
  <c r="P128" i="12"/>
  <c r="O128" i="12" s="1"/>
  <c r="R128" i="12"/>
  <c r="Q128" i="12" s="1"/>
  <c r="AN108" i="1"/>
  <c r="AN109" i="1" s="1"/>
  <c r="AN110" i="1" s="1"/>
  <c r="AO107" i="1"/>
  <c r="AN108" i="13"/>
  <c r="AN109" i="13" s="1"/>
  <c r="AN110" i="13" s="1"/>
  <c r="AN112" i="13" s="1"/>
  <c r="AO107" i="13"/>
  <c r="AO111" i="3"/>
  <c r="AN112" i="3"/>
  <c r="AN113" i="3" s="1"/>
  <c r="AN114" i="3" s="1"/>
  <c r="AN108" i="5"/>
  <c r="AN109" i="5" s="1"/>
  <c r="AN110" i="5" s="1"/>
  <c r="AO107" i="5"/>
  <c r="AO107" i="6"/>
  <c r="AN108" i="6"/>
  <c r="AN109" i="6" s="1"/>
  <c r="AN110" i="6" s="1"/>
  <c r="AN108" i="7"/>
  <c r="AN109" i="7" s="1"/>
  <c r="AN110" i="7" s="1"/>
  <c r="AO107" i="7"/>
  <c r="N128" i="12"/>
  <c r="M128" i="12" s="1"/>
  <c r="AC128" i="12"/>
  <c r="K128" i="12"/>
  <c r="AF127" i="12"/>
  <c r="Z128" i="12"/>
  <c r="Y128" i="12" s="1"/>
  <c r="AN112" i="1" l="1"/>
  <c r="AN113" i="1" s="1"/>
  <c r="AN114" i="1" s="1"/>
  <c r="AO111" i="1"/>
  <c r="AN113" i="13"/>
  <c r="AN114" i="13" s="1"/>
  <c r="AO111" i="13"/>
  <c r="AN116" i="3"/>
  <c r="AN117" i="3" s="1"/>
  <c r="AN118" i="3" s="1"/>
  <c r="AO115" i="3"/>
  <c r="AN112" i="5"/>
  <c r="AN113" i="5" s="1"/>
  <c r="AN114" i="5" s="1"/>
  <c r="AO111" i="5"/>
  <c r="AN112" i="6"/>
  <c r="AN113" i="6" s="1"/>
  <c r="AN114" i="6" s="1"/>
  <c r="AO111" i="6"/>
  <c r="AO111" i="7"/>
  <c r="AN112" i="7"/>
  <c r="AN113" i="7" s="1"/>
  <c r="AN114" i="7" s="1"/>
  <c r="AA128" i="12"/>
  <c r="AB128" i="12"/>
  <c r="AF128" i="12" s="1"/>
  <c r="AG128" i="12" l="1"/>
  <c r="AO115" i="1"/>
  <c r="AN116" i="1"/>
  <c r="AN117" i="1" s="1"/>
  <c r="AN118" i="1" s="1"/>
  <c r="AN116" i="13"/>
  <c r="AN117" i="13" s="1"/>
  <c r="AN118" i="13" s="1"/>
  <c r="AO115" i="13"/>
  <c r="AN120" i="3"/>
  <c r="AN121" i="3" s="1"/>
  <c r="AN122" i="3" s="1"/>
  <c r="AN124" i="3" s="1"/>
  <c r="AO119" i="3"/>
  <c r="AN116" i="5"/>
  <c r="AN117" i="5" s="1"/>
  <c r="AN118" i="5" s="1"/>
  <c r="AO115" i="5"/>
  <c r="AO115" i="6"/>
  <c r="AN116" i="6"/>
  <c r="AN117" i="6" s="1"/>
  <c r="AN118" i="6" s="1"/>
  <c r="AN120" i="6" s="1"/>
  <c r="AN116" i="7"/>
  <c r="AN117" i="7" s="1"/>
  <c r="AN118" i="7" s="1"/>
  <c r="AO115" i="7"/>
  <c r="AO119" i="1" l="1"/>
  <c r="AN120" i="1"/>
  <c r="AN121" i="1" s="1"/>
  <c r="AN122" i="1" s="1"/>
  <c r="AN120" i="13"/>
  <c r="AN121" i="13" s="1"/>
  <c r="AN122" i="13" s="1"/>
  <c r="AO119" i="13"/>
  <c r="AN125" i="3"/>
  <c r="AN126" i="3" s="1"/>
  <c r="AO127" i="3" s="1"/>
  <c r="AN4" i="14" s="1"/>
  <c r="AN5" i="14" s="1"/>
  <c r="AN6" i="14" s="1"/>
  <c r="AO123" i="3"/>
  <c r="AN120" i="5"/>
  <c r="AN121" i="5" s="1"/>
  <c r="AN122" i="5" s="1"/>
  <c r="AN124" i="5" s="1"/>
  <c r="AO119" i="5"/>
  <c r="AN121" i="6"/>
  <c r="AN122" i="6" s="1"/>
  <c r="AN124" i="6" s="1"/>
  <c r="AN125" i="6" s="1"/>
  <c r="AN126" i="6" s="1"/>
  <c r="AO127" i="6" s="1"/>
  <c r="AO119" i="6"/>
  <c r="AN120" i="7"/>
  <c r="AN121" i="7" s="1"/>
  <c r="AN122" i="7" s="1"/>
  <c r="AN124" i="7" s="1"/>
  <c r="AO119" i="7"/>
  <c r="AO7" i="14" l="1"/>
  <c r="AN8" i="14"/>
  <c r="AN9" i="14" s="1"/>
  <c r="AN10" i="14" s="1"/>
  <c r="AO123" i="1"/>
  <c r="AN124" i="1"/>
  <c r="AN125" i="1" s="1"/>
  <c r="AN126" i="1" s="1"/>
  <c r="AO127" i="1" s="1"/>
  <c r="AN124" i="13"/>
  <c r="AN125" i="13" s="1"/>
  <c r="AN126" i="13" s="1"/>
  <c r="AO127" i="13" s="1"/>
  <c r="AO123" i="13"/>
  <c r="AN125" i="5"/>
  <c r="AN126" i="5" s="1"/>
  <c r="AO127" i="5" s="1"/>
  <c r="AO123" i="5"/>
  <c r="AO123" i="6"/>
  <c r="AN125" i="7"/>
  <c r="AN126" i="7" s="1"/>
  <c r="AO127" i="7" s="1"/>
  <c r="AN3" i="8" s="1"/>
  <c r="AN4" i="8" s="1"/>
  <c r="AN5" i="8" s="1"/>
  <c r="AN6" i="8" s="1"/>
  <c r="AO123" i="7"/>
  <c r="AN8" i="8" l="1"/>
  <c r="AN9" i="8" s="1"/>
  <c r="AN10" i="8" s="1"/>
  <c r="AO7" i="8"/>
  <c r="AN12" i="14"/>
  <c r="AN13" i="14" s="1"/>
  <c r="AN14" i="14" s="1"/>
  <c r="AO11" i="14"/>
  <c r="AN12" i="8" l="1"/>
  <c r="AN13" i="8" s="1"/>
  <c r="AN14" i="8" s="1"/>
  <c r="AO11" i="8"/>
  <c r="AN16" i="14"/>
  <c r="AN17" i="14" s="1"/>
  <c r="AN18" i="14" s="1"/>
  <c r="AO15" i="14"/>
  <c r="AO15" i="8" l="1"/>
  <c r="AN16" i="8"/>
  <c r="AN17" i="8" s="1"/>
  <c r="AN18" i="8" s="1"/>
  <c r="AO19" i="14"/>
  <c r="AN20" i="14"/>
  <c r="AN21" i="14" s="1"/>
  <c r="AN22" i="14" s="1"/>
  <c r="AN20" i="8" l="1"/>
  <c r="AN21" i="8" s="1"/>
  <c r="AN22" i="8" s="1"/>
  <c r="AO19" i="8"/>
  <c r="AN24" i="14"/>
  <c r="AN25" i="14" s="1"/>
  <c r="AN26" i="14" s="1"/>
  <c r="AO23" i="14"/>
  <c r="AN24" i="8" l="1"/>
  <c r="AN25" i="8" s="1"/>
  <c r="AN26" i="8" s="1"/>
  <c r="AO23" i="8"/>
  <c r="AN28" i="14"/>
  <c r="AN29" i="14" s="1"/>
  <c r="AN30" i="14" s="1"/>
  <c r="AO27" i="14"/>
  <c r="AO27" i="8" l="1"/>
  <c r="AN28" i="8"/>
  <c r="AN29" i="8" s="1"/>
  <c r="AN30" i="8" s="1"/>
  <c r="AO31" i="14"/>
  <c r="AN32" i="14"/>
  <c r="AN33" i="14" s="1"/>
  <c r="AN34" i="14" s="1"/>
  <c r="AN36" i="14" s="1"/>
  <c r="AN37" i="14" s="1"/>
  <c r="AN38" i="14" s="1"/>
  <c r="AO31" i="8" l="1"/>
  <c r="AN32" i="8"/>
  <c r="AN33" i="8" s="1"/>
  <c r="AN34" i="8" s="1"/>
  <c r="AO35" i="14"/>
  <c r="AN36" i="8" l="1"/>
  <c r="AN37" i="8" s="1"/>
  <c r="AN38" i="8" s="1"/>
  <c r="AO35" i="8"/>
  <c r="AO39" i="8" l="1"/>
  <c r="AN40" i="8"/>
  <c r="AN41" i="8" s="1"/>
  <c r="AN42" i="8" s="1"/>
  <c r="AN44" i="8" l="1"/>
  <c r="AN45" i="8" s="1"/>
  <c r="AN46" i="8" s="1"/>
  <c r="AO43" i="8"/>
  <c r="AN48" i="8" l="1"/>
  <c r="AN49" i="8" s="1"/>
  <c r="AN50" i="8" s="1"/>
  <c r="AO47" i="8"/>
  <c r="AN52" i="8" l="1"/>
  <c r="AN53" i="8" s="1"/>
  <c r="AN54" i="8" s="1"/>
  <c r="AO51" i="8"/>
  <c r="AO55" i="8" l="1"/>
  <c r="AN56" i="8"/>
  <c r="AN57" i="8" s="1"/>
  <c r="AN58" i="8" s="1"/>
  <c r="AN60" i="8" s="1"/>
  <c r="AO59" i="8" l="1"/>
  <c r="AN61" i="8"/>
  <c r="AN62" i="8" s="1"/>
  <c r="AN64" i="8" l="1"/>
  <c r="AN65" i="8" s="1"/>
  <c r="AN66" i="8" s="1"/>
  <c r="AO63" i="8"/>
  <c r="AN68" i="8" l="1"/>
  <c r="AN69" i="8" s="1"/>
  <c r="AN70" i="8" s="1"/>
  <c r="AO67" i="8"/>
  <c r="AN72" i="8" l="1"/>
  <c r="AN73" i="8" s="1"/>
  <c r="AN74" i="8" s="1"/>
  <c r="AO71" i="8"/>
  <c r="AN76" i="8" l="1"/>
  <c r="AN77" i="8" s="1"/>
  <c r="AN78" i="8" s="1"/>
  <c r="AO75" i="8"/>
  <c r="AN80" i="8" l="1"/>
  <c r="AN81" i="8" s="1"/>
  <c r="AN82" i="8" s="1"/>
  <c r="AO79" i="8"/>
  <c r="AN84" i="8" l="1"/>
  <c r="AN85" i="8" s="1"/>
  <c r="AN86" i="8" s="1"/>
  <c r="AO83" i="8"/>
  <c r="AN88" i="8" l="1"/>
  <c r="AN89" i="8" s="1"/>
  <c r="AN90" i="8" s="1"/>
  <c r="AO87" i="8"/>
  <c r="AN92" i="8" l="1"/>
  <c r="AN93" i="8" s="1"/>
  <c r="AN94" i="8" s="1"/>
  <c r="AO91" i="8"/>
  <c r="AN96" i="8" l="1"/>
  <c r="AN97" i="8" s="1"/>
  <c r="AN98" i="8" s="1"/>
  <c r="AO95" i="8"/>
  <c r="V92" i="13"/>
  <c r="V95" i="13" s="1"/>
  <c r="AN100" i="8" l="1"/>
  <c r="AN101" i="8" s="1"/>
  <c r="AN102" i="8" s="1"/>
  <c r="AO99" i="8"/>
  <c r="V128" i="13"/>
  <c r="U128" i="13" s="1"/>
  <c r="U95" i="13"/>
  <c r="AO39" i="14"/>
  <c r="AN40" i="14"/>
  <c r="AN41" i="14" s="1"/>
  <c r="AN42" i="14" s="1"/>
  <c r="AO103" i="8" l="1"/>
  <c r="AN104" i="8"/>
  <c r="AN105" i="8" s="1"/>
  <c r="AN106" i="8" s="1"/>
  <c r="AN44" i="14"/>
  <c r="AN45" i="14" s="1"/>
  <c r="AN46" i="14" s="1"/>
  <c r="AO43" i="14"/>
  <c r="AN108" i="8" l="1"/>
  <c r="AN109" i="8" s="1"/>
  <c r="AN110" i="8" s="1"/>
  <c r="AO107" i="8"/>
  <c r="AO47" i="14"/>
  <c r="AN48" i="14"/>
  <c r="AN49" i="14" s="1"/>
  <c r="AN50" i="14" s="1"/>
  <c r="AO111" i="8" l="1"/>
  <c r="AN112" i="8"/>
  <c r="AN113" i="8" s="1"/>
  <c r="AN114" i="8" s="1"/>
  <c r="AO51" i="14"/>
  <c r="AN52" i="14"/>
  <c r="AN53" i="14" s="1"/>
  <c r="AN54" i="14" s="1"/>
  <c r="AN116" i="8" l="1"/>
  <c r="AN117" i="8" s="1"/>
  <c r="AN118" i="8" s="1"/>
  <c r="AO115" i="8"/>
  <c r="AN56" i="14"/>
  <c r="AN57" i="14" s="1"/>
  <c r="AN58" i="14" s="1"/>
  <c r="AO55" i="14"/>
  <c r="AN120" i="8" l="1"/>
  <c r="AN121" i="8" s="1"/>
  <c r="AN122" i="8" s="1"/>
  <c r="AO119" i="8"/>
  <c r="AO59" i="14"/>
  <c r="AN60" i="14"/>
  <c r="AN61" i="14" s="1"/>
  <c r="AN62" i="14" s="1"/>
  <c r="AN125" i="8" l="1"/>
  <c r="AN126" i="8" s="1"/>
  <c r="AO127" i="8" s="1"/>
  <c r="AO123" i="8"/>
  <c r="AO63" i="14"/>
  <c r="AN64" i="14"/>
  <c r="AN65" i="14" s="1"/>
  <c r="AN66" i="14" s="1"/>
  <c r="AN3" i="9" l="1"/>
  <c r="AN4" i="9" s="1"/>
  <c r="AN5" i="9" s="1"/>
  <c r="AN6" i="9" s="1"/>
  <c r="AN68" i="14"/>
  <c r="AN69" i="14" s="1"/>
  <c r="AN70" i="14" s="1"/>
  <c r="AO67" i="14"/>
  <c r="AO7" i="9" l="1"/>
  <c r="AN8" i="9"/>
  <c r="AN9" i="9" s="1"/>
  <c r="AN10" i="9" s="1"/>
  <c r="AO11" i="9" s="1"/>
  <c r="AN72" i="14"/>
  <c r="AN73" i="14" s="1"/>
  <c r="AN74" i="14" s="1"/>
  <c r="AO71" i="14"/>
  <c r="AN12" i="9" l="1"/>
  <c r="AN13" i="9" s="1"/>
  <c r="AN14" i="9" s="1"/>
  <c r="AO15" i="9" s="1"/>
  <c r="AO75" i="14"/>
  <c r="AN76" i="14"/>
  <c r="AN77" i="14" s="1"/>
  <c r="AN78" i="14" s="1"/>
  <c r="AN16" i="9" l="1"/>
  <c r="AN17" i="9" s="1"/>
  <c r="AN18" i="9" s="1"/>
  <c r="AN20" i="9"/>
  <c r="AN21" i="9" s="1"/>
  <c r="AN22" i="9" s="1"/>
  <c r="AO19" i="9"/>
  <c r="AO79" i="14"/>
  <c r="AN80" i="14"/>
  <c r="AN81" i="14" s="1"/>
  <c r="AN82" i="14" s="1"/>
  <c r="AN24" i="9" l="1"/>
  <c r="AN25" i="9" s="1"/>
  <c r="AN26" i="9" s="1"/>
  <c r="AO23" i="9"/>
  <c r="AO83" i="14"/>
  <c r="AN84" i="14"/>
  <c r="AN85" i="14" s="1"/>
  <c r="AN86" i="14" s="1"/>
  <c r="AO27" i="9" l="1"/>
  <c r="AN28" i="9"/>
  <c r="AN29" i="9" s="1"/>
  <c r="AN30" i="9" s="1"/>
  <c r="AO87" i="14"/>
  <c r="AN88" i="14"/>
  <c r="AN89" i="14" s="1"/>
  <c r="AN90" i="14" s="1"/>
  <c r="AN32" i="9" l="1"/>
  <c r="AN33" i="9" s="1"/>
  <c r="AN34" i="9" s="1"/>
  <c r="AO31" i="9"/>
  <c r="AO91" i="14"/>
  <c r="AN92" i="14"/>
  <c r="AN93" i="14" s="1"/>
  <c r="AN94" i="14" s="1"/>
  <c r="AN36" i="9" l="1"/>
  <c r="AN37" i="9" s="1"/>
  <c r="AN38" i="9" s="1"/>
  <c r="AO35" i="9"/>
  <c r="AN96" i="14"/>
  <c r="AN97" i="14" s="1"/>
  <c r="AN98" i="14" s="1"/>
  <c r="AO95" i="14"/>
  <c r="AN40" i="9" l="1"/>
  <c r="AN41" i="9" s="1"/>
  <c r="AN42" i="9" s="1"/>
  <c r="AO39" i="9"/>
  <c r="AO99" i="14"/>
  <c r="AN100" i="14"/>
  <c r="AN101" i="14" s="1"/>
  <c r="AN102" i="14" s="1"/>
  <c r="AN44" i="9" l="1"/>
  <c r="AN45" i="9" s="1"/>
  <c r="AN46" i="9" s="1"/>
  <c r="AO43" i="9"/>
  <c r="AN104" i="14"/>
  <c r="AN105" i="14" s="1"/>
  <c r="AN106" i="14" s="1"/>
  <c r="AO103" i="14"/>
  <c r="AO47" i="9" l="1"/>
  <c r="AN48" i="9"/>
  <c r="AN49" i="9" s="1"/>
  <c r="AN50" i="9" s="1"/>
  <c r="AN52" i="9" s="1"/>
  <c r="AO107" i="14"/>
  <c r="AN108" i="14"/>
  <c r="AN109" i="14" s="1"/>
  <c r="AN110" i="14" s="1"/>
  <c r="AN53" i="9" l="1"/>
  <c r="AN54" i="9" s="1"/>
  <c r="AO51" i="9"/>
  <c r="AO111" i="14"/>
  <c r="AN112" i="14"/>
  <c r="AN113" i="14" s="1"/>
  <c r="AN114" i="14" s="1"/>
  <c r="AN56" i="9" l="1"/>
  <c r="AN57" i="9" s="1"/>
  <c r="AN58" i="9" s="1"/>
  <c r="AO55" i="9"/>
  <c r="AN116" i="14"/>
  <c r="AN117" i="14" s="1"/>
  <c r="AN118" i="14" s="1"/>
  <c r="AO115" i="14"/>
  <c r="AN60" i="9" l="1"/>
  <c r="AN61" i="9" s="1"/>
  <c r="AN62" i="9" s="1"/>
  <c r="AO59" i="9"/>
  <c r="AN120" i="14"/>
  <c r="AN121" i="14" s="1"/>
  <c r="AN122" i="14" s="1"/>
  <c r="AO119" i="14"/>
  <c r="AN64" i="9" l="1"/>
  <c r="AN65" i="9" s="1"/>
  <c r="AN66" i="9" s="1"/>
  <c r="AO63" i="9"/>
  <c r="AO123" i="14"/>
  <c r="AN124" i="14"/>
  <c r="AN125" i="14" s="1"/>
  <c r="AN126" i="14" s="1"/>
  <c r="AO127" i="14" s="1"/>
  <c r="AF97" i="14"/>
  <c r="Z97" i="14"/>
  <c r="Z99" i="14" s="1"/>
  <c r="Y99" i="14" s="1"/>
  <c r="AN68" i="9" l="1"/>
  <c r="AN69" i="9" s="1"/>
  <c r="AN70" i="9" s="1"/>
  <c r="AO67" i="9"/>
  <c r="Z128" i="14"/>
  <c r="Y128" i="14" s="1"/>
  <c r="AF128" i="14" s="1"/>
  <c r="AF99" i="14"/>
  <c r="AO71" i="9" l="1"/>
  <c r="AN72" i="9"/>
  <c r="AN73" i="9" s="1"/>
  <c r="AN74" i="9" s="1"/>
  <c r="AO75" i="9" l="1"/>
  <c r="AN76" i="9"/>
  <c r="AN77" i="9" s="1"/>
  <c r="AN78" i="9" s="1"/>
  <c r="AN80" i="9" l="1"/>
  <c r="AN81" i="9" s="1"/>
  <c r="AN82" i="9" s="1"/>
  <c r="AO79" i="9"/>
  <c r="AO83" i="9" l="1"/>
  <c r="AN84" i="9"/>
  <c r="AN85" i="9" s="1"/>
  <c r="AN86" i="9" s="1"/>
  <c r="AN88" i="9" l="1"/>
  <c r="AN89" i="9" s="1"/>
  <c r="AN90" i="9" s="1"/>
  <c r="AO87" i="9"/>
  <c r="AO91" i="9" l="1"/>
  <c r="AN92" i="9"/>
  <c r="AN93" i="9" s="1"/>
  <c r="AN94" i="9" s="1"/>
  <c r="AN96" i="9" l="1"/>
  <c r="AN97" i="9" s="1"/>
  <c r="AN98" i="9" s="1"/>
  <c r="AO95" i="9"/>
  <c r="AN100" i="9" l="1"/>
  <c r="AN101" i="9" s="1"/>
  <c r="AN102" i="9" s="1"/>
  <c r="AO99" i="9"/>
  <c r="AN104" i="9" l="1"/>
  <c r="AN105" i="9" s="1"/>
  <c r="AN106" i="9" s="1"/>
  <c r="AO103" i="9"/>
  <c r="AN108" i="9" l="1"/>
  <c r="AN109" i="9" s="1"/>
  <c r="AN110" i="9" s="1"/>
  <c r="AO107" i="9"/>
  <c r="AO111" i="9" l="1"/>
  <c r="AN112" i="9"/>
  <c r="AN113" i="9" s="1"/>
  <c r="AN114" i="9" s="1"/>
  <c r="AO115" i="9" l="1"/>
  <c r="AN116" i="9"/>
  <c r="AN117" i="9" s="1"/>
  <c r="AN118" i="9" s="1"/>
  <c r="AN120" i="9" l="1"/>
  <c r="AN121" i="9" s="1"/>
  <c r="AN122" i="9" s="1"/>
  <c r="AO119" i="9"/>
  <c r="AO123" i="9" l="1"/>
  <c r="AN124" i="9"/>
  <c r="AN125" i="9" s="1"/>
  <c r="AN126" i="9" s="1"/>
  <c r="AO127" i="9" s="1"/>
  <c r="AN3" i="10" s="1"/>
  <c r="AN4" i="10" s="1"/>
  <c r="AN5" i="10" s="1"/>
  <c r="AN6" i="10" s="1"/>
  <c r="AN8" i="10" l="1"/>
  <c r="AN9" i="10" s="1"/>
  <c r="AN10" i="10" s="1"/>
  <c r="AO7" i="10"/>
  <c r="AO11" i="10" l="1"/>
  <c r="AN12" i="10"/>
  <c r="AN13" i="10" s="1"/>
  <c r="AN14" i="10" s="1"/>
  <c r="AO15" i="10" l="1"/>
  <c r="AN16" i="10"/>
  <c r="AN17" i="10" s="1"/>
  <c r="AN18" i="10" s="1"/>
  <c r="AO19" i="10" l="1"/>
  <c r="AN20" i="10"/>
  <c r="AN21" i="10" s="1"/>
  <c r="AN22" i="10" s="1"/>
  <c r="AN24" i="10" l="1"/>
  <c r="AN25" i="10" s="1"/>
  <c r="AN26" i="10" s="1"/>
  <c r="AO23" i="10"/>
  <c r="AO27" i="10" l="1"/>
  <c r="AN28" i="10"/>
  <c r="AN29" i="10" s="1"/>
  <c r="AN30" i="10" s="1"/>
  <c r="AO31" i="10" l="1"/>
  <c r="AN32" i="10"/>
  <c r="AN33" i="10" s="1"/>
  <c r="AN34" i="10" s="1"/>
  <c r="AN36" i="10" l="1"/>
  <c r="AN37" i="10" s="1"/>
  <c r="AN38" i="10" s="1"/>
  <c r="AO35" i="10"/>
  <c r="AO39" i="10" l="1"/>
  <c r="AN40" i="10"/>
  <c r="AN41" i="10" s="1"/>
  <c r="AN42" i="10" s="1"/>
  <c r="AN44" i="10" l="1"/>
  <c r="AN45" i="10" s="1"/>
  <c r="AN46" i="10" s="1"/>
  <c r="AO43" i="10"/>
  <c r="AO47" i="10" l="1"/>
  <c r="AN48" i="10"/>
  <c r="AN49" i="10" s="1"/>
  <c r="AN50" i="10" s="1"/>
  <c r="AN52" i="10" l="1"/>
  <c r="AN53" i="10" s="1"/>
  <c r="AN54" i="10" s="1"/>
  <c r="AO51" i="10"/>
  <c r="AN56" i="10" l="1"/>
  <c r="AN57" i="10" s="1"/>
  <c r="AN58" i="10" s="1"/>
  <c r="AO55" i="10"/>
  <c r="AN60" i="10" l="1"/>
  <c r="AN61" i="10" s="1"/>
  <c r="AN62" i="10" s="1"/>
  <c r="AO59" i="10"/>
  <c r="AN64" i="10" l="1"/>
  <c r="AN65" i="10" s="1"/>
  <c r="AN66" i="10" s="1"/>
  <c r="AO63" i="10"/>
  <c r="AO67" i="10" l="1"/>
  <c r="AN68" i="10"/>
  <c r="AN69" i="10" s="1"/>
  <c r="AN70" i="10" s="1"/>
  <c r="AO71" i="10" l="1"/>
  <c r="AN72" i="10"/>
  <c r="AN73" i="10" s="1"/>
  <c r="AN74" i="10" s="1"/>
  <c r="AO75" i="10" l="1"/>
  <c r="AN76" i="10"/>
  <c r="AN77" i="10" s="1"/>
  <c r="AN78" i="10" s="1"/>
  <c r="AN80" i="10" l="1"/>
  <c r="AN81" i="10" s="1"/>
  <c r="AN82" i="10" s="1"/>
  <c r="AO79" i="10"/>
  <c r="AO83" i="10" l="1"/>
  <c r="AN84" i="10"/>
  <c r="AN85" i="10" s="1"/>
  <c r="AN86" i="10" s="1"/>
  <c r="AO87" i="10" l="1"/>
  <c r="AN88" i="10"/>
  <c r="AN89" i="10" s="1"/>
  <c r="AN90" i="10" s="1"/>
  <c r="AO91" i="10" l="1"/>
  <c r="AN92" i="10"/>
  <c r="AN93" i="10" s="1"/>
  <c r="AN94" i="10" s="1"/>
  <c r="AO95" i="10" l="1"/>
  <c r="AN96" i="10"/>
  <c r="AN97" i="10" s="1"/>
  <c r="AN98" i="10" s="1"/>
  <c r="AN100" i="10" l="1"/>
  <c r="AN101" i="10" s="1"/>
  <c r="AN102" i="10" s="1"/>
  <c r="AO99" i="10"/>
  <c r="AO103" i="10" l="1"/>
  <c r="AN104" i="10"/>
  <c r="AN105" i="10" s="1"/>
  <c r="AN106" i="10" s="1"/>
  <c r="AO107" i="10" l="1"/>
  <c r="AN108" i="10"/>
  <c r="AN109" i="10" s="1"/>
  <c r="AN110" i="10" s="1"/>
  <c r="AO111" i="10" l="1"/>
  <c r="AN112" i="10"/>
  <c r="AN113" i="10" s="1"/>
  <c r="AN114" i="10" s="1"/>
  <c r="AO115" i="10" l="1"/>
  <c r="AN116" i="10"/>
  <c r="AN117" i="10" s="1"/>
  <c r="AN118" i="10" s="1"/>
  <c r="AO119" i="10" l="1"/>
  <c r="AN120" i="10"/>
  <c r="AN121" i="10" s="1"/>
  <c r="AN125" i="10" l="1"/>
  <c r="AN126" i="10" s="1"/>
  <c r="AO127" i="10" s="1"/>
  <c r="AN3" i="11" s="1"/>
  <c r="AN4" i="11" s="1"/>
  <c r="AN5" i="11" s="1"/>
  <c r="AN6" i="11" s="1"/>
  <c r="AO123" i="10"/>
  <c r="AO7" i="11" l="1"/>
  <c r="AN8" i="11"/>
  <c r="AN9" i="11" s="1"/>
  <c r="AN10" i="11" s="1"/>
  <c r="AO11" i="11" l="1"/>
  <c r="AN12" i="11"/>
  <c r="AN13" i="11" s="1"/>
  <c r="AN14" i="11" s="1"/>
  <c r="AO15" i="11" l="1"/>
  <c r="AN16" i="11"/>
  <c r="AN17" i="11" s="1"/>
  <c r="AN18" i="11" s="1"/>
  <c r="AN20" i="11" l="1"/>
  <c r="AN21" i="11" s="1"/>
  <c r="AN22" i="11" s="1"/>
  <c r="AO19" i="11"/>
  <c r="AO23" i="11" l="1"/>
  <c r="AN24" i="11"/>
  <c r="AN25" i="11" s="1"/>
  <c r="AN26" i="11" s="1"/>
  <c r="AN28" i="11" l="1"/>
  <c r="AN29" i="11" s="1"/>
  <c r="AN30" i="11" s="1"/>
  <c r="AO27" i="11"/>
  <c r="AO31" i="11" l="1"/>
  <c r="AN32" i="11"/>
  <c r="AN33" i="11" s="1"/>
  <c r="AN34" i="11" s="1"/>
  <c r="AN36" i="11" l="1"/>
  <c r="AN37" i="11" s="1"/>
  <c r="AN38" i="11" s="1"/>
  <c r="AO35" i="11"/>
  <c r="AN40" i="11" l="1"/>
  <c r="AN41" i="11" s="1"/>
  <c r="AN42" i="11" s="1"/>
  <c r="AO39" i="11"/>
  <c r="AN44" i="11" l="1"/>
  <c r="AN45" i="11" s="1"/>
  <c r="AN46" i="11" s="1"/>
  <c r="AO43" i="11"/>
  <c r="AN48" i="11" l="1"/>
  <c r="AN49" i="11" s="1"/>
  <c r="AN50" i="11" s="1"/>
  <c r="AO47" i="11"/>
  <c r="AN52" i="11" l="1"/>
  <c r="AN53" i="11" s="1"/>
  <c r="AN54" i="11" s="1"/>
  <c r="AO51" i="11"/>
  <c r="AN56" i="11" l="1"/>
  <c r="AN57" i="11" s="1"/>
  <c r="AN58" i="11" s="1"/>
  <c r="AO55" i="11"/>
  <c r="AO59" i="11" l="1"/>
  <c r="AN60" i="11"/>
  <c r="AN61" i="11" s="1"/>
  <c r="AN62" i="11" s="1"/>
  <c r="AO63" i="11" l="1"/>
  <c r="AN64" i="11"/>
  <c r="AN65" i="11" s="1"/>
  <c r="AN66" i="11" s="1"/>
  <c r="AN68" i="11" l="1"/>
  <c r="AN69" i="11" s="1"/>
  <c r="AN70" i="11" s="1"/>
  <c r="AO67" i="11"/>
  <c r="AO71" i="11" l="1"/>
  <c r="AN72" i="11"/>
  <c r="AN73" i="11" s="1"/>
  <c r="AN74" i="11" s="1"/>
  <c r="AO75" i="11" l="1"/>
  <c r="AN76" i="11"/>
  <c r="AN77" i="11" s="1"/>
  <c r="AN78" i="11" s="1"/>
  <c r="AN80" i="11" l="1"/>
  <c r="AN81" i="11" s="1"/>
  <c r="AN82" i="11" s="1"/>
  <c r="AO79" i="11"/>
  <c r="AN84" i="11" l="1"/>
  <c r="AN85" i="11" s="1"/>
  <c r="AN86" i="11" s="1"/>
  <c r="AO83" i="11"/>
  <c r="AN88" i="11" l="1"/>
  <c r="AN89" i="11" s="1"/>
  <c r="AN90" i="11" s="1"/>
  <c r="AO87" i="11"/>
  <c r="AO91" i="11" l="1"/>
  <c r="AN92" i="11"/>
  <c r="AN93" i="11" s="1"/>
  <c r="AN94" i="11" s="1"/>
  <c r="AN96" i="11" l="1"/>
  <c r="AN97" i="11" s="1"/>
  <c r="AN98" i="11" s="1"/>
  <c r="AO95" i="11"/>
  <c r="AO99" i="11" l="1"/>
  <c r="AN100" i="11"/>
  <c r="AN101" i="11" s="1"/>
  <c r="AN102" i="11" s="1"/>
  <c r="AO103" i="11" l="1"/>
  <c r="AN104" i="11"/>
  <c r="AN105" i="11" s="1"/>
  <c r="AN106" i="11" s="1"/>
  <c r="AO107" i="11" l="1"/>
  <c r="AN108" i="11"/>
  <c r="AN109" i="11" s="1"/>
  <c r="AN110" i="11" s="1"/>
  <c r="AN112" i="11" l="1"/>
  <c r="AN113" i="11" s="1"/>
  <c r="AN114" i="11" s="1"/>
  <c r="AO111" i="11"/>
  <c r="AO115" i="11" l="1"/>
  <c r="AN116" i="11"/>
  <c r="AN117" i="11" s="1"/>
  <c r="AN118" i="11" s="1"/>
  <c r="AN121" i="11" l="1"/>
  <c r="AN122" i="11" s="1"/>
  <c r="AO119" i="11"/>
  <c r="AO123" i="11" l="1"/>
  <c r="AN124" i="11"/>
  <c r="AN125" i="11" s="1"/>
  <c r="AN126" i="11" s="1"/>
  <c r="AO127" i="11" s="1"/>
  <c r="AN3" i="12" s="1"/>
  <c r="AN4" i="12" s="1"/>
  <c r="AN5" i="12" s="1"/>
  <c r="AN6" i="12" s="1"/>
  <c r="AN8" i="12" l="1"/>
  <c r="AN9" i="12" s="1"/>
  <c r="AN10" i="12" s="1"/>
  <c r="AO7" i="12"/>
  <c r="AN12" i="12" l="1"/>
  <c r="AN13" i="12" s="1"/>
  <c r="AN14" i="12" s="1"/>
  <c r="AO11" i="12"/>
  <c r="AN16" i="12" l="1"/>
  <c r="AN17" i="12" s="1"/>
  <c r="AN18" i="12" s="1"/>
  <c r="AO15" i="12"/>
  <c r="AN20" i="12" l="1"/>
  <c r="AN21" i="12" s="1"/>
  <c r="AN22" i="12" s="1"/>
  <c r="AO19" i="12"/>
  <c r="AO23" i="12" l="1"/>
  <c r="AN24" i="12"/>
  <c r="AN25" i="12" s="1"/>
  <c r="AN26" i="12" s="1"/>
  <c r="AN28" i="12" l="1"/>
  <c r="AN29" i="12" s="1"/>
  <c r="AN30" i="12" s="1"/>
  <c r="AO27" i="12"/>
  <c r="AO31" i="12" l="1"/>
  <c r="AN32" i="12"/>
  <c r="AN33" i="12" s="1"/>
  <c r="AN34" i="12" s="1"/>
  <c r="AN36" i="12" l="1"/>
  <c r="AN37" i="12" s="1"/>
  <c r="AN38" i="12" s="1"/>
  <c r="AO35" i="12"/>
  <c r="AN40" i="12" l="1"/>
  <c r="AN41" i="12" s="1"/>
  <c r="AN42" i="12" s="1"/>
  <c r="AO39" i="12"/>
  <c r="AN44" i="12" l="1"/>
  <c r="AN45" i="12" s="1"/>
  <c r="AN46" i="12" s="1"/>
  <c r="AO43" i="12"/>
  <c r="AO47" i="12" l="1"/>
  <c r="AN48" i="12"/>
  <c r="AN49" i="12" s="1"/>
  <c r="AN50" i="12" s="1"/>
  <c r="AO51" i="12" l="1"/>
  <c r="AN52" i="12"/>
  <c r="AN53" i="12" s="1"/>
  <c r="AN54" i="12" s="1"/>
  <c r="AN56" i="12" l="1"/>
  <c r="AN57" i="12" s="1"/>
  <c r="AN58" i="12" s="1"/>
  <c r="AO55" i="12"/>
  <c r="AN60" i="12" l="1"/>
  <c r="AN61" i="12" s="1"/>
  <c r="AN62" i="12" s="1"/>
  <c r="AO59" i="12"/>
  <c r="AN64" i="12" l="1"/>
  <c r="AN65" i="12" s="1"/>
  <c r="AN66" i="12" s="1"/>
  <c r="AO63" i="12"/>
  <c r="AN68" i="12" l="1"/>
  <c r="AN69" i="12" s="1"/>
  <c r="AN70" i="12" s="1"/>
  <c r="AO67" i="12"/>
  <c r="AO71" i="12" l="1"/>
  <c r="AN72" i="12"/>
  <c r="AN73" i="12" s="1"/>
  <c r="AN74" i="12" s="1"/>
  <c r="AN76" i="12" l="1"/>
  <c r="AN77" i="12" s="1"/>
  <c r="AN78" i="12" s="1"/>
  <c r="AO75" i="12"/>
  <c r="AN80" i="12" l="1"/>
  <c r="AN81" i="12" s="1"/>
  <c r="AN82" i="12" s="1"/>
  <c r="AO79" i="12"/>
  <c r="AN84" i="12" l="1"/>
  <c r="AN85" i="12" s="1"/>
  <c r="AN86" i="12" s="1"/>
  <c r="AO83" i="12"/>
  <c r="AN88" i="12" l="1"/>
  <c r="AN89" i="12" s="1"/>
  <c r="AN90" i="12" s="1"/>
  <c r="AO87" i="12"/>
  <c r="AN92" i="12" l="1"/>
  <c r="AN93" i="12" s="1"/>
  <c r="AN94" i="12" s="1"/>
  <c r="AO91" i="12"/>
  <c r="AO95" i="12" l="1"/>
  <c r="AN96" i="12"/>
  <c r="AN97" i="12" s="1"/>
  <c r="AN98" i="12" s="1"/>
  <c r="AN100" i="12" l="1"/>
  <c r="AN101" i="12" s="1"/>
  <c r="AN102" i="12" s="1"/>
  <c r="AO99" i="12"/>
  <c r="AO103" i="12" l="1"/>
  <c r="AN104" i="12"/>
  <c r="AN105" i="12" s="1"/>
  <c r="AN106" i="12" s="1"/>
  <c r="AN108" i="12" l="1"/>
  <c r="AN109" i="12" s="1"/>
  <c r="AN110" i="12" s="1"/>
  <c r="AO107" i="12"/>
  <c r="AN112" i="12" l="1"/>
  <c r="AN113" i="12" s="1"/>
  <c r="AN114" i="12" s="1"/>
  <c r="AO111" i="12"/>
  <c r="AN116" i="12" l="1"/>
  <c r="AN117" i="12" s="1"/>
  <c r="AN118" i="12" s="1"/>
  <c r="AO115" i="12"/>
  <c r="AN120" i="12" l="1"/>
  <c r="AN121" i="12" s="1"/>
  <c r="AN122" i="12" s="1"/>
  <c r="AO119" i="12"/>
  <c r="AO123" i="12" l="1"/>
  <c r="AN125" i="12"/>
  <c r="AN126" i="12" s="1"/>
  <c r="AO127" i="12" s="1"/>
</calcChain>
</file>

<file path=xl/comments1.xml><?xml version="1.0" encoding="utf-8"?>
<comments xmlns="http://schemas.openxmlformats.org/spreadsheetml/2006/main">
  <authors>
    <author>Author</author>
  </authors>
  <commentList>
    <comment ref="AO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направена корекция на товарния концентрат след замер на 31.12.2018г - 120.00т.
</t>
        </r>
      </text>
    </comment>
    <comment ref="AH2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Metso- 192t.
Larox-17 t.</t>
        </r>
      </text>
    </comment>
    <comment ref="AH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Metso- 198 t.
Larox-73 t.</t>
        </r>
      </text>
    </comment>
    <comment ref="AI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Metso-9.6                                  Larox-10.0</t>
        </r>
      </text>
    </comment>
    <comment ref="AL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1сгъстител-1.300
2сгъстител-1.700</t>
        </r>
      </text>
    </comment>
    <comment ref="AH2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- 174 t
Larox - 57 t</t>
        </r>
      </text>
    </comment>
    <comment ref="AI2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- 10.0
Metso - 9.8</t>
        </r>
      </text>
    </comment>
    <comment ref="AH2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Metso-191
Larox-62</t>
        </r>
      </text>
    </comment>
    <comment ref="AI2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- 10.4
Metso - 11.0</t>
        </r>
      </text>
    </comment>
    <comment ref="AH3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168 t
Larox 60 t</t>
        </r>
      </text>
    </comment>
    <comment ref="AH4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METSO-195
LAROX-16 </t>
        </r>
      </text>
    </comment>
    <comment ref="AH4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199 t
Larox 20 t</t>
        </r>
      </text>
    </comment>
    <comment ref="AI4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METSO- 9.0
LAROX- 8.6</t>
        </r>
      </text>
    </comment>
    <comment ref="AH4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- 179 t
Larox - 29 t</t>
        </r>
      </text>
    </comment>
    <comment ref="AI49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Author:
METSO - 10.2
LAROX - 11.0
</t>
        </r>
      </text>
    </comment>
    <comment ref="AH5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- 213 t
Larox - 11 t</t>
        </r>
      </text>
    </comment>
    <comment ref="AI5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- 9.6
Larox - 10.2</t>
        </r>
      </text>
    </comment>
    <comment ref="AH5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89 t
Larox 67 t</t>
        </r>
      </text>
    </comment>
    <comment ref="AI5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9.6 
Larox 9.2 </t>
        </r>
      </text>
    </comment>
    <comment ref="AH6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- 106 t
Larox - 7 t</t>
        </r>
      </text>
    </comment>
    <comment ref="AH6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Larox-64т.
Metso-80т.</t>
        </r>
      </text>
    </comment>
    <comment ref="AI6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-12.0
Metso -9.7</t>
        </r>
      </text>
    </comment>
    <comment ref="AL6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 сгъстител - 1.250
2 сгъстител -1.600</t>
        </r>
      </text>
    </comment>
    <comment ref="AH6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METSO- 97
LAROX- 79</t>
        </r>
      </text>
    </comment>
    <comment ref="AI6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Larox-12.1
Metso-13.0</t>
        </r>
      </text>
    </comment>
    <comment ref="AH6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- 84 t
Larox - 119 t</t>
        </r>
      </text>
    </comment>
    <comment ref="AI6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METSO- 10,3
LAROX- 11.6</t>
        </r>
      </text>
    </comment>
    <comment ref="AH6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- 107 t
Larox - 103 t</t>
        </r>
      </text>
    </comment>
    <comment ref="AI6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- 10.7
Metso - 10.0</t>
        </r>
      </text>
    </comment>
    <comment ref="AH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-123 t
Larox -90 t</t>
        </r>
      </text>
    </comment>
    <comment ref="AI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- 11.3
Metso - 11.4</t>
        </r>
      </text>
    </comment>
    <comment ref="AH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-143
Larox -80</t>
        </r>
      </text>
    </comment>
    <comment ref="AI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10.5
Larox 10.7</t>
        </r>
      </text>
    </comment>
    <comment ref="AH7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-191
Larox - 97</t>
        </r>
      </text>
    </comment>
    <comment ref="AI7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-9.0
Larox -10.0</t>
        </r>
      </text>
    </comment>
    <comment ref="AH7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-176t
Larox -101t</t>
        </r>
      </text>
    </comment>
    <comment ref="AI7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- 8.8
Larox - 10.0</t>
        </r>
      </text>
    </comment>
    <comment ref="AH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- 118 т.
Larox - 87 т.</t>
        </r>
      </text>
    </comment>
    <comment ref="AI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8.4
Larox 8.4</t>
        </r>
      </text>
    </comment>
    <comment ref="AH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- 111 t
Larox - 84 t</t>
        </r>
      </text>
    </comment>
    <comment ref="AI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Metso-8.9
Larox-8.5</t>
        </r>
      </text>
    </comment>
    <comment ref="AH7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-106  t
Larox - 82 t</t>
        </r>
      </text>
    </comment>
    <comment ref="AI7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- 8.7
Larox - 8.1</t>
        </r>
      </text>
    </comment>
    <comment ref="AH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t-118
Larox t-83</t>
        </r>
      </text>
    </comment>
    <comment ref="AI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10.1
Larox 8.5</t>
        </r>
      </text>
    </comment>
    <comment ref="AH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Larox-83
Metso-119
</t>
        </r>
      </text>
    </comment>
    <comment ref="AI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Larox-8.5
Metso-9.5
</t>
        </r>
      </text>
    </comment>
    <comment ref="AH8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-61
Larox -115</t>
        </r>
      </text>
    </comment>
    <comment ref="AI8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Larox-8.7
Metso-8.9
</t>
        </r>
      </text>
    </comment>
    <comment ref="AH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Metso-73т.
Laroh-123т.</t>
        </r>
      </text>
    </comment>
    <comment ref="AI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- 8.5
Larox - 8.7</t>
        </r>
      </text>
    </comment>
    <comment ref="AH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Metso-87
Larox-104</t>
        </r>
      </text>
    </comment>
    <comment ref="AI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Metso-9.0
Larox-9.4</t>
        </r>
      </text>
    </comment>
    <comment ref="AL8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1-ви сгъстител - 1.600
2-ри сгъстител- 1.700</t>
        </r>
      </text>
    </comment>
    <comment ref="AH9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Metso-202
Larox-39</t>
        </r>
      </text>
    </comment>
    <comment ref="AI9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Metso-9.3
Larox-12.2</t>
        </r>
      </text>
    </comment>
    <comment ref="AL9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1-ви сгъстител - 1.700
2-ри сгъстител- 1.200</t>
        </r>
      </text>
    </comment>
    <comment ref="AO10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 на концентрата + 80.000т</t>
        </r>
      </text>
    </comment>
    <comment ref="AH10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Metso-141 т.
Larox-45 т.</t>
        </r>
      </text>
    </comment>
    <comment ref="AI10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10.7
Larox 10</t>
        </r>
      </text>
    </comment>
    <comment ref="AH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Metso-161
Larox-78</t>
        </r>
      </text>
    </comment>
    <comment ref="AI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Metso-9.8
Larox-9.8</t>
        </r>
      </text>
    </comment>
    <comment ref="AL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1-ви сгъстител-1.600
2-ри сгъстител-1.800</t>
        </r>
      </text>
    </comment>
    <comment ref="AH10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Metso- 194 
Larox- 38 </t>
        </r>
      </text>
    </comment>
    <comment ref="AI10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Metso-9.2
Larox-11.1</t>
        </r>
      </text>
    </comment>
    <comment ref="AL10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1-ви сгъстител-1.200
2-ри сгъстител-1.800</t>
        </r>
      </text>
    </comment>
    <comment ref="AH11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- 107 t
Larox - 88 t</t>
        </r>
      </text>
    </comment>
    <comment ref="AI11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- 9.5
Larox - 10.0</t>
        </r>
      </text>
    </comment>
    <comment ref="AH1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193 t
Larox 71 t</t>
        </r>
      </text>
    </comment>
    <comment ref="AI1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- 8.8
Larox - 9.7</t>
        </r>
      </text>
    </comment>
    <comment ref="AH1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METSO -158
LAROX -69</t>
        </r>
      </text>
    </comment>
    <comment ref="AI1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- 9.3
Larox - 8.1</t>
        </r>
      </text>
    </comment>
    <comment ref="AH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METSO -
LAROX -32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H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150 t
Larox 41 t </t>
        </r>
      </text>
    </comment>
    <comment ref="AI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- 7.6
Metso - 8.4</t>
        </r>
      </text>
    </comment>
    <comment ref="AH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-167
Larox  -29</t>
        </r>
      </text>
    </comment>
    <comment ref="AI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9.0
Larox 9.6</t>
        </r>
      </text>
    </comment>
    <comment ref="AH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-166 t
Larox  - 76 t</t>
        </r>
      </text>
    </comment>
    <comment ref="AI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METSO- 9,3
LAROX- 9.3</t>
        </r>
      </text>
    </comment>
    <comment ref="AH1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112 t 
Larox 111 t </t>
        </r>
      </text>
    </comment>
    <comment ref="AI1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- 9.5
Metso - 9.5</t>
        </r>
      </text>
    </comment>
    <comment ref="AH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- 112
Larox - 109</t>
        </r>
      </text>
    </comment>
    <comment ref="AI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8.8
Larox 9.2</t>
        </r>
      </text>
    </comment>
    <comment ref="AH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- 111
Larox - 108</t>
        </r>
      </text>
    </comment>
    <comment ref="AI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Metso-8.7
Larox-9.5</t>
        </r>
      </text>
    </comment>
    <comment ref="AH1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- 122 t
Larox - 109 t</t>
        </r>
      </text>
    </comment>
    <comment ref="AI1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- 9.2
Metso - 9.3</t>
        </r>
      </text>
    </comment>
    <comment ref="AH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Metso-155
Larox-62</t>
        </r>
      </text>
    </comment>
    <comment ref="AI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8.0
Larox 8.9</t>
        </r>
      </text>
    </comment>
    <comment ref="AH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178
Larox-18</t>
        </r>
      </text>
    </comment>
    <comment ref="AI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Metso-8.9
Larox-9.3</t>
        </r>
      </text>
    </comment>
    <comment ref="AH2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182 t 
Larox 19 t </t>
        </r>
      </text>
    </comment>
    <comment ref="AH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190 t 
Larox 89 t </t>
        </r>
      </text>
    </comment>
    <comment ref="AI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Metso-9.1
Larox-9.4</t>
        </r>
      </text>
    </comment>
    <comment ref="AH2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- 144 t
Larox - 114 t</t>
        </r>
      </text>
    </comment>
    <comment ref="AI2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-8.8
Larox -8.9</t>
        </r>
      </text>
    </comment>
    <comment ref="AH2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- 133
Larox - 107</t>
        </r>
      </text>
    </comment>
    <comment ref="AI2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- 8.7
Larox - 9.8</t>
        </r>
      </text>
    </comment>
    <comment ref="AL2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1-ви - 1.620
2-ри - 1.720</t>
        </r>
      </text>
    </comment>
    <comment ref="AH3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- 142
Larox - 60</t>
        </r>
      </text>
    </comment>
    <comment ref="AI3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- 8.9
Larox - 8.5</t>
        </r>
      </text>
    </comment>
    <comment ref="AH3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122 
Larox 82</t>
        </r>
      </text>
    </comment>
    <comment ref="AI3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- 8.4
Metso - 8.2
</t>
        </r>
      </text>
    </comment>
    <comment ref="AH3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102 
Larox 88</t>
        </r>
      </text>
    </comment>
    <comment ref="AI3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8.9
Larox 9.1</t>
        </r>
      </text>
    </comment>
    <comment ref="AH3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Metso-114
Larox-49</t>
        </r>
      </text>
    </comment>
    <comment ref="AI3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Metso-10.00
Larox-9.0</t>
        </r>
      </text>
    </comment>
    <comment ref="AH3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Metso-125 t
Larox-81 t</t>
        </r>
      </text>
    </comment>
    <comment ref="AI3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Metso-9.3
Larox-9.2</t>
        </r>
      </text>
    </comment>
    <comment ref="AH3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Metso-149
Larox-77</t>
        </r>
      </text>
    </comment>
    <comment ref="AI3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8.3
Larox 8.5</t>
        </r>
      </text>
    </comment>
    <comment ref="AH4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Metso-95
Larox-78</t>
        </r>
      </text>
    </comment>
    <comment ref="AI4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Metso-9.2
Larox-8.5</t>
        </r>
      </text>
    </comment>
    <comment ref="AH4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Metso-167
Larox-69</t>
        </r>
      </text>
    </comment>
    <comment ref="AI4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Metso-8.6
Larox-8.8</t>
        </r>
      </text>
    </comment>
    <comment ref="AL4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1-ви - 1.100
2-ри - 1.700</t>
        </r>
      </text>
    </comment>
    <comment ref="AH4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173 t
Larox 39 t</t>
        </r>
      </text>
    </comment>
    <comment ref="AI4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- 7.7
Metso - 8.5</t>
        </r>
      </text>
    </comment>
    <comment ref="AH5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183 t
Larox 36 t</t>
        </r>
      </text>
    </comment>
    <comment ref="AI5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- 8.0
Metso - 9.3</t>
        </r>
      </text>
    </comment>
    <comment ref="AH5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Larox-11
Metso-249</t>
        </r>
      </text>
    </comment>
    <comment ref="AO60" authorId="0" shapeId="0">
      <text>
        <r>
          <rPr>
            <b/>
            <sz val="9"/>
            <color indexed="81"/>
            <rFont val="Tahoma"/>
            <family val="2"/>
            <charset val="204"/>
          </rPr>
          <t>mfc.dispatchers
корекция след замер на концентрата +230 t</t>
        </r>
      </text>
    </comment>
    <comment ref="AH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- 101 t
Metso - 180 t</t>
        </r>
      </text>
    </comment>
    <comment ref="AI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Metso-9.1
Larox-9.3</t>
        </r>
      </text>
    </comment>
    <comment ref="AH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-81  t
Metso -157  t</t>
        </r>
      </text>
    </comment>
    <comment ref="AI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Metso-8.8
Larox-9.1</t>
        </r>
      </text>
    </comment>
    <comment ref="AH8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- 44 t
Metso - 163 t</t>
        </r>
      </text>
    </comment>
    <comment ref="AI8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-8.5
Larox -12.3</t>
        </r>
      </text>
    </comment>
    <comment ref="AH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- 25
Metso - 195</t>
        </r>
      </text>
    </comment>
    <comment ref="AI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- 7.5
Metso - 9.3
</t>
        </r>
      </text>
    </comment>
    <comment ref="AO1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замер.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AH1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Metso-168
Larox- 65 т. </t>
        </r>
      </text>
    </comment>
    <comment ref="AI1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Metso-9.5
Larox-9.5</t>
        </r>
      </text>
    </comment>
    <comment ref="AH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Metso-213
Larox- 31 т. </t>
        </r>
      </text>
    </comment>
    <comment ref="AI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Metso-9.1
Larox-8.0</t>
        </r>
      </text>
    </comment>
    <comment ref="AH1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99 t
Larox 100 t</t>
        </r>
      </text>
    </comment>
    <comment ref="AI1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- 8.3
Metso - 9.4</t>
        </r>
      </text>
    </comment>
    <comment ref="AH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- 99 t
Larox - 134 t</t>
        </r>
      </text>
    </comment>
    <comment ref="AI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9.2 
Larox 8.9</t>
        </r>
      </text>
    </comment>
    <comment ref="AH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- 26 t
Metso - 221 t</t>
        </r>
      </text>
    </comment>
    <comment ref="AI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- 9.1
Larox - 8.3</t>
        </r>
      </text>
    </comment>
    <comment ref="AH4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-112
Larox - 46</t>
        </r>
      </text>
    </comment>
    <comment ref="AH4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-229t
Larox - 48t.</t>
        </r>
      </text>
    </comment>
    <comment ref="AI4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-8.7
Larox - 8.9</t>
        </r>
      </text>
    </comment>
    <comment ref="AH6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172 t
Larox 54 t</t>
        </r>
      </text>
    </comment>
    <comment ref="AI6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Larox - 12.6
Metso - 9.9</t>
        </r>
      </text>
    </comment>
    <comment ref="AL6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1-ви сгъстител - 1.650
2-ри сгъстител - 1.750</t>
        </r>
      </text>
    </comment>
    <comment ref="AH6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- 177 t
Larox - 2 t</t>
        </r>
      </text>
    </comment>
    <comment ref="AI6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9.3
Larox 13.2</t>
        </r>
      </text>
    </comment>
    <comment ref="AH6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204 t
Larox 74 t</t>
        </r>
      </text>
    </comment>
    <comment ref="AI6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-10.0
Larox -9.5</t>
        </r>
      </text>
    </comment>
    <comment ref="AH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Metso169  t
Larox 27 </t>
        </r>
      </text>
    </comment>
    <comment ref="AI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9.5
Larox 11.8</t>
        </r>
      </text>
    </comment>
    <comment ref="AH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- 294 t
Larox - 69 t</t>
        </r>
      </text>
    </comment>
    <comment ref="AI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8.9
Larox 10.1</t>
        </r>
      </text>
    </comment>
    <comment ref="AH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Metso-212
Larox-35</t>
        </r>
      </text>
    </comment>
    <comment ref="AI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- 8.8
Larox - 10.2</t>
        </r>
      </text>
    </comment>
    <comment ref="AH8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Metso- 147 т.
Larox- 23 т.</t>
        </r>
      </text>
    </comment>
    <comment ref="AH8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60 t.
Metso 139</t>
        </r>
      </text>
    </comment>
    <comment ref="AI8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- 9.5
Metso- 9.5</t>
        </r>
      </text>
    </comment>
    <comment ref="AH1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184t
Larox 36t</t>
        </r>
      </text>
    </comment>
    <comment ref="AH1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- 199
Larox - 51</t>
        </r>
      </text>
    </comment>
    <comment ref="AI1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9.7
Larox 10.7</t>
        </r>
      </text>
    </comment>
    <comment ref="AH11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-193
Larox - 26</t>
        </r>
      </text>
    </comment>
    <comment ref="AH1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110 t
Larox 101 t</t>
        </r>
      </text>
    </comment>
    <comment ref="AI1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-9.9
Larox -9.6</t>
        </r>
      </text>
    </comment>
    <comment ref="AH1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- 93 т.
Metso - 114 т.</t>
        </r>
      </text>
    </comment>
    <comment ref="AI1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9.3
Larox 9.4</t>
        </r>
      </text>
    </comment>
    <comment ref="J12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смяна-7.00ч.</t>
        </r>
      </text>
    </comment>
    <comment ref="AH12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-83
Metso-106
смяна-7.00ч.</t>
        </r>
      </text>
    </comment>
    <comment ref="AI12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Metso-8.9
Larox- 8.8</t>
        </r>
      </text>
    </comment>
    <comment ref="AH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-5т.-разлика от06:00÷07:00-67+5=72 t
Metso-12т.-разлика от 06:00÷07:00-93+17+12=122t</t>
        </r>
      </text>
    </comment>
    <comment ref="AI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Metso-9.2
Larox- 8.8</t>
        </r>
      </text>
    </comment>
    <comment ref="AO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Направена корекция след замер на концентрата - 70.000т.</t>
        </r>
      </text>
    </comment>
    <comment ref="AH12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Metso-116 т.
Larox-89 т.</t>
        </r>
      </text>
    </comment>
    <comment ref="AI12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9.7
Larox 9.1</t>
        </r>
      </text>
    </comment>
    <comment ref="AH1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Metso-114т.
Larox-90т.</t>
        </r>
      </text>
    </comment>
    <comment ref="AI1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Metso-9.1
Larox-9.2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AH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Metso-149 t
Larox-68 t.</t>
        </r>
      </text>
    </comment>
    <comment ref="AI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- 9.4
Larox - 9.3</t>
        </r>
      </text>
    </comment>
    <comment ref="AH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Larox-4 т.
Metso- 245</t>
        </r>
      </text>
    </comment>
    <comment ref="AH6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Metso-215
Larox-43</t>
        </r>
      </text>
    </comment>
    <comment ref="AI6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- 9.4 
Larox - 9.3</t>
        </r>
      </text>
    </comment>
    <comment ref="AH6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Metso-6
Larox-109</t>
        </r>
      </text>
    </comment>
    <comment ref="AI6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Metso-9.6
Larox-10.6</t>
        </r>
      </text>
    </comment>
    <comment ref="AH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-120т. 
Metso - 190т.</t>
        </r>
      </text>
    </comment>
    <comment ref="AI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- 10.0
Metso - 9.0</t>
        </r>
      </text>
    </comment>
    <comment ref="AH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Larox-117
Metso-212</t>
        </r>
      </text>
    </comment>
    <comment ref="AI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Larox-10.4
Metso-9.6</t>
        </r>
      </text>
    </comment>
    <comment ref="AH7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- 82 t
Metso - 214 t</t>
        </r>
      </text>
    </comment>
    <comment ref="AI7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- 9.7
Larox -11.5</t>
        </r>
      </text>
    </comment>
    <comment ref="AH8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Larox-75
Metso-104</t>
        </r>
      </text>
    </comment>
    <comment ref="AI8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-9.9
Larox -10.9</t>
        </r>
      </text>
    </comment>
    <comment ref="AH8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Larox- 43t.
Metso-160</t>
        </r>
      </text>
    </comment>
    <comment ref="AI8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Larox- 12.0
Metso- 9.8</t>
        </r>
      </text>
    </comment>
    <comment ref="AH11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- 53 t
Metso - 199 t</t>
        </r>
      </text>
    </comment>
    <comment ref="AI11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-8.8
Larox -9.2</t>
        </r>
      </text>
    </comment>
    <comment ref="AH1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118t
Larox 86t</t>
        </r>
      </text>
    </comment>
    <comment ref="AI1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- 9.0
Metso - 8.9</t>
        </r>
      </text>
    </comment>
    <comment ref="AH1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Larox-26t.
Metso-205t.</t>
        </r>
      </text>
    </comment>
    <comment ref="AH1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Larox-25t
Metso-152t</t>
        </r>
      </text>
    </comment>
    <comment ref="AH1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Larox- 36
Metso- 194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AH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Metso-189
Larox-27</t>
        </r>
      </text>
    </comment>
    <comment ref="AI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Metso-8.5
Larox -8.6</t>
        </r>
      </text>
    </comment>
    <comment ref="AH3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Metso- 126 t.
Larox- 68 t.</t>
        </r>
      </text>
    </comment>
    <comment ref="AI3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Metso-8.2
Larox-9.4</t>
        </r>
      </text>
    </comment>
    <comment ref="AH5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-271 
Larox -40</t>
        </r>
      </text>
    </comment>
    <comment ref="AI5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9.1
Larox 8.8</t>
        </r>
      </text>
    </comment>
    <comment ref="AH6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Metso-173
Iarox-31</t>
        </r>
      </text>
    </comment>
    <comment ref="AI6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Metso-9.3
Larox-10.5</t>
        </r>
      </text>
    </comment>
    <comment ref="AL6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I-ви сгъстител- 1.650
II-ри сгъстител- 1.200</t>
        </r>
      </text>
    </comment>
    <comment ref="AO68" authorId="0" shapeId="0">
      <text>
        <r>
          <rPr>
            <b/>
            <sz val="9"/>
            <color indexed="81"/>
            <rFont val="Tahoma"/>
            <family val="2"/>
            <charset val="204"/>
          </rPr>
          <t>mfc.dispatchers
корекция след замер на концентрата -84 t</t>
        </r>
      </text>
    </comment>
    <comment ref="AH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Metso-202 t.
Larox- 34 t.</t>
        </r>
      </text>
    </comment>
    <comment ref="AI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Metso-9.4
Larox- 10.0</t>
        </r>
      </text>
    </comment>
    <comment ref="AL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Metso-1.850
Larox- 1.850</t>
        </r>
      </text>
    </comment>
    <comment ref="AH7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Metso-184 t
Larox - 26 t</t>
        </r>
      </text>
    </comment>
    <comment ref="AI7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Metso- 8.5
Larox- 9.0</t>
        </r>
      </text>
    </comment>
    <comment ref="AL7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- 1.780
Larox- 1.650</t>
        </r>
      </text>
    </comment>
    <comment ref="AH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189 t. 
Larox 44 t.</t>
        </r>
      </text>
    </comment>
    <comment ref="AI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8.9
Larox 8.1</t>
        </r>
      </text>
    </comment>
    <comment ref="AH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 t.
Metso - 252 t.</t>
        </r>
      </text>
    </comment>
    <comment ref="AH12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Larox- 20 t.
Metso- 192</t>
        </r>
      </text>
    </comment>
    <comment ref="AI12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- 10.5
Metso - 8.4</t>
        </r>
      </text>
    </comment>
    <comment ref="AO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 на концентрата на 31.5.2019г -127 т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AH4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- 77 t.
Metso - 144 t.</t>
        </r>
      </text>
    </comment>
    <comment ref="AI4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- 8.0
Metso - 8.2</t>
        </r>
      </text>
    </comment>
    <comment ref="AO5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на концентрата след  замер на 14.6.2019г -70т.</t>
        </r>
      </text>
    </comment>
    <comment ref="AH5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- 161 t.
Larox - 24 t.</t>
        </r>
      </text>
    </comment>
    <comment ref="AH6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-146
Larox -25 t.</t>
        </r>
      </text>
    </comment>
    <comment ref="AI6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Metso - 8.8
Larox - 7.7</t>
        </r>
      </text>
    </comment>
    <comment ref="AH6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Metso- 125 t.
Larox- 57 t.</t>
        </r>
      </text>
    </comment>
    <comment ref="AI6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Metso-9.5
Larox-9.5</t>
        </r>
      </text>
    </comment>
    <comment ref="AH6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Metso -148
Larox - 39 t.</t>
        </r>
      </text>
    </comment>
    <comment ref="AI6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- 8.8%
Larox -9.7%</t>
        </r>
      </text>
    </comment>
    <comment ref="AH7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- 21 t
Metso - 206 t</t>
        </r>
      </text>
    </comment>
    <comment ref="AI7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Larox - 8.5
Metso - 8.3</t>
        </r>
      </text>
    </comment>
    <comment ref="AH7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- 31 t
Metso -178  t</t>
        </r>
      </text>
    </comment>
    <comment ref="AI78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Author:
Larox - 7.5
Metso -9.4 </t>
        </r>
      </text>
    </comment>
    <comment ref="AH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Metso- 86
Larox- 140</t>
        </r>
      </text>
    </comment>
    <comment ref="AI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- 9.0
Larox - 8.0</t>
        </r>
      </text>
    </comment>
    <comment ref="AH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Larox- 4 t.
Metso- 211 t.</t>
        </r>
      </text>
    </comment>
    <comment ref="AI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Larox- 9.9
Metso- 8.8</t>
        </r>
      </text>
    </comment>
    <comment ref="AH9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-9 t
Metso - 212 t</t>
        </r>
      </text>
    </comment>
    <comment ref="AO1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 на концентрата - 30.6.2019г 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AO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 корекция на kонцентрата след замер- 30.6.2019г  
+ 126 t</t>
        </r>
      </text>
    </comment>
    <comment ref="AH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Metso-190 т.
Larox -67 т.</t>
        </r>
      </text>
    </comment>
    <comment ref="AI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9.4
Larox 10.3</t>
        </r>
      </text>
    </comment>
    <comment ref="AH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-210 т. 
Larox - 70 т.</t>
        </r>
      </text>
    </comment>
    <comment ref="AI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Larox-13.2%
Metso-7.6</t>
        </r>
      </text>
    </comment>
    <comment ref="AL1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Larox-1.500</t>
        </r>
      </text>
    </comment>
    <comment ref="AH1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Metso-191
Larox-40 t.</t>
        </r>
      </text>
    </comment>
    <comment ref="AI1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Metso-7.5
Larox-13.4
</t>
        </r>
      </text>
    </comment>
    <comment ref="AO4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 на концентрата - 12.7.2019г </t>
        </r>
      </text>
    </comment>
    <comment ref="AH6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Metso-165
Larox - 5</t>
        </r>
      </text>
    </comment>
    <comment ref="AH6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Metso-165
Larox-73</t>
        </r>
      </text>
    </comment>
    <comment ref="AI6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Larox-10.6%
Metso -8.8</t>
        </r>
      </text>
    </comment>
    <comment ref="AH6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- 41 t
Metso - 170 t</t>
        </r>
      </text>
    </comment>
    <comment ref="AI6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-10.2
Metso -8.8</t>
        </r>
      </text>
    </comment>
    <comment ref="AL6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В 16:00ч. -
 1 сгъстител - 1.200</t>
        </r>
      </text>
    </comment>
    <comment ref="AH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151t
Larox 81 t</t>
        </r>
      </text>
    </comment>
    <comment ref="AI7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- 9.9
Metso - 9.2</t>
        </r>
      </text>
    </comment>
    <comment ref="AH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Larox- 60 t.
Metso- 145 t.</t>
        </r>
      </text>
    </comment>
    <comment ref="AI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8.1
Larox 8.6</t>
        </r>
      </text>
    </comment>
    <comment ref="AH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Larox- 31t.
Metso- 165 t.</t>
        </r>
      </text>
    </comment>
    <comment ref="AI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8.9
Larox 8.8</t>
        </r>
      </text>
    </comment>
    <comment ref="AO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 </t>
        </r>
      </text>
    </comment>
    <comment ref="AH9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Metso- 150 t.
Larox- 85 t.</t>
        </r>
      </text>
    </comment>
    <comment ref="AI9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Larox- 9.8
Metso- 9.1</t>
        </r>
      </text>
    </comment>
    <comment ref="AH9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Metso-143 t
Larox - 89 t</t>
        </r>
      </text>
    </comment>
    <comment ref="AI9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- 9.0%
Lsrox - 9.8%</t>
        </r>
      </text>
    </comment>
    <comment ref="AH9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Metso-142ч.
Larox- 80ч.</t>
        </r>
      </text>
    </comment>
    <comment ref="AI9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9.1
Larox 8.8</t>
        </r>
      </text>
    </comment>
    <comment ref="AH10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Metso-100 t.
Larox- 116 t.</t>
        </r>
      </text>
    </comment>
    <comment ref="AI10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Metso- 8.7
Larox- 8.9</t>
        </r>
      </text>
    </comment>
    <comment ref="AH10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- 219
Larox -20 t.</t>
        </r>
      </text>
    </comment>
    <comment ref="AI10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- 8.4%
Larox - 8.4%</t>
        </r>
      </text>
    </comment>
    <comment ref="AH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- 183 t.
Larox - 24 t.</t>
        </r>
      </text>
    </comment>
    <comment ref="AI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- 9.5
Metso - 8.9</t>
        </r>
      </text>
    </comment>
    <comment ref="AO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Направена корекция след замер на концентрата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AH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- 13
Metso - 193</t>
        </r>
      </text>
    </comment>
    <comment ref="AI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- 8.9
Larox - 12.5</t>
        </r>
      </text>
    </comment>
    <comment ref="AH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Larox-35 t.
Metso- 134 t.</t>
        </r>
      </text>
    </comment>
    <comment ref="AI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8.3
Larox 8.5</t>
        </r>
      </text>
    </comment>
    <comment ref="AH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Metso-208 т.
Larox-82 т.</t>
        </r>
      </text>
    </comment>
    <comment ref="AI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Larox- 8.1
Metso- 8.1</t>
        </r>
      </text>
    </comment>
    <comment ref="AH1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- 218
Larox - 11 </t>
        </r>
      </text>
    </comment>
    <comment ref="AI1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- 8.6 %
Larox - 8.2 %</t>
        </r>
      </text>
    </comment>
    <comment ref="AH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- 4 t
METSO - 214 t</t>
        </r>
      </text>
    </comment>
    <comment ref="AH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- 48 t
Metso - 140 t</t>
        </r>
      </text>
    </comment>
    <comment ref="AI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-8.6
Metso 8.3</t>
        </r>
      </text>
    </comment>
    <comment ref="AH2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- 176t
Larox - 27t</t>
        </r>
      </text>
    </comment>
    <comment ref="AI2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- 7.4
Metso - 8.0</t>
        </r>
      </text>
    </comment>
    <comment ref="AH3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Metso-189
Larox-24</t>
        </r>
      </text>
    </comment>
    <comment ref="AH3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Larox-94
Metso-107</t>
        </r>
      </text>
    </comment>
    <comment ref="AI3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Metso-8.4
Laroх -8.2</t>
        </r>
      </text>
    </comment>
    <comment ref="AH3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- 116 t
Larox - 79 t</t>
        </r>
      </text>
    </comment>
    <comment ref="AI3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8.7
Larox 8.6</t>
        </r>
      </text>
    </comment>
    <comment ref="AH3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Larox-108
Metso-109</t>
        </r>
      </text>
    </comment>
    <comment ref="AI3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Metso- 8.2
Larox- 8.7</t>
        </r>
      </text>
    </comment>
    <comment ref="AH3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Меtsо-89 t.
Laroх- 97 t.</t>
        </r>
      </text>
    </comment>
    <comment ref="AI3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METSO-8,0
LAROХ-9,0</t>
        </r>
      </text>
    </comment>
    <comment ref="AH3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- 102
Larox - 82</t>
        </r>
      </text>
    </comment>
    <comment ref="AI3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- 8,5% 
Larox - 9,0%</t>
        </r>
      </text>
    </comment>
    <comment ref="AH4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Laroх-24
Metso-182
</t>
        </r>
      </text>
    </comment>
    <comment ref="AI4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- 8,9
Metso - 8,1</t>
        </r>
      </text>
    </comment>
    <comment ref="AO6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 на концентрата  </t>
        </r>
      </text>
    </comment>
    <comment ref="AH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Larox- 51t.
Metso- 152t.</t>
        </r>
      </text>
    </comment>
    <comment ref="AI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9,3
Larox 10,8</t>
        </r>
      </text>
    </comment>
    <comment ref="AH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Larox-15 t.
Metso-210</t>
        </r>
      </text>
    </comment>
    <comment ref="AI7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Metso-8,5
Larox- 9,8</t>
        </r>
      </text>
    </comment>
    <comment ref="AH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Metso-197 t.
Larox - 20 t.</t>
        </r>
      </text>
    </comment>
    <comment ref="AH1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Laroх- 43t.
Metso-117t.</t>
        </r>
      </text>
    </comment>
    <comment ref="AI1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- 8,0%</t>
        </r>
      </text>
    </comment>
    <comment ref="AH1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-152 
Larox - 47 т.</t>
        </r>
      </text>
    </comment>
    <comment ref="AI1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- 8,1%
Metso - 8,0%</t>
        </r>
      </text>
    </comment>
    <comment ref="AO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 на концентрата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AH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
Metso -226 t.
Larox -18 t.</t>
        </r>
      </text>
    </comment>
    <comment ref="AI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- 8,5%</t>
        </r>
      </text>
    </comment>
    <comment ref="AH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-187 t.
Larox -35 t.</t>
        </r>
      </text>
    </comment>
    <comment ref="AI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-9,3 %</t>
        </r>
      </text>
    </comment>
    <comment ref="AH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Larox- 19 t.
Metso-200 t.</t>
        </r>
      </text>
    </comment>
    <comment ref="AI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Larox- 8,5
Metso- 9,0</t>
        </r>
      </text>
    </comment>
    <comment ref="AH4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114t
Larox 66t</t>
        </r>
      </text>
    </comment>
    <comment ref="AI4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- 10,5
Metso - 8,6</t>
        </r>
      </text>
    </comment>
    <comment ref="AH4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- 129 t
Larox - 67 t</t>
        </r>
      </text>
    </comment>
    <comment ref="AI4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8,6
Larox 8,4</t>
        </r>
      </text>
    </comment>
    <comment ref="AH4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- 120
Larox - 50</t>
        </r>
      </text>
    </comment>
    <comment ref="AI4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-8,6
Larox -8,4</t>
        </r>
      </text>
    </comment>
    <comment ref="AH4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 93t
Metso 18t</t>
        </r>
      </text>
    </comment>
    <comment ref="AI4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- 8,2
Metso - 9,2</t>
        </r>
      </text>
    </comment>
    <comment ref="AH4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Larox- 128
Metso- 123</t>
        </r>
      </text>
    </comment>
    <comment ref="AI4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8,9
Larox 9,0</t>
        </r>
      </text>
    </comment>
    <comment ref="AL4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Мetso 1850
Larox 1750</t>
        </r>
      </text>
    </comment>
    <comment ref="AH4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Larox-44
Metso-208</t>
        </r>
      </text>
    </comment>
    <comment ref="AI4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- 10,0
Metso - 9,5</t>
        </r>
      </text>
    </comment>
    <comment ref="AL4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I- ви сгъстител-1,400
II- ри сгъстител- 1,670</t>
        </r>
      </text>
    </comment>
    <comment ref="AO5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замер на концентрата</t>
        </r>
      </text>
    </comment>
    <comment ref="AH6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-182 t
ФП Larox - 24 t</t>
        </r>
      </text>
    </comment>
    <comment ref="AH6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-190 т.
ФП Larox - 73 т.</t>
        </r>
      </text>
    </comment>
    <comment ref="AI6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-9,1
ФП Larox -9,6</t>
        </r>
      </text>
    </comment>
    <comment ref="AH6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- 170 т.
Larox - 58 т.</t>
        </r>
      </text>
    </comment>
    <comment ref="AI6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- 8,6 %
Larox - 8,7 %</t>
        </r>
      </text>
    </comment>
    <comment ref="AH6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- 109 t
ФП Larox - 112 t</t>
        </r>
      </text>
    </comment>
    <comment ref="AI6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- 8,7
Larox -8,8</t>
        </r>
      </text>
    </comment>
    <comment ref="AH6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-211 т.
ФП Larox -29 т.</t>
        </r>
      </text>
    </comment>
    <comment ref="AH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- 158 т.
ФП Larox - 58т.</t>
        </r>
      </text>
    </comment>
    <comment ref="AI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- Metso -9,6
ФП -Larox - 9,0</t>
        </r>
      </text>
    </comment>
    <comment ref="AL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 I- ви сгъстител-1,640
 II- ри сгъстител- 1,620
</t>
        </r>
      </text>
    </comment>
    <comment ref="AH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- 223 т.
ФП Larox - 34 т.</t>
        </r>
      </text>
    </comment>
    <comment ref="AI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Larox - 10,3%
ФП Метсо  9,0</t>
        </r>
      </text>
    </comment>
    <comment ref="AH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- 12 т.
Larox - 97 т.</t>
        </r>
      </text>
    </comment>
    <comment ref="AI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Metso-9,2
Larox-9,2</t>
        </r>
      </text>
    </comment>
    <comment ref="AH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-254  т.
ФП Larox -71  т.</t>
        </r>
      </text>
    </comment>
    <comment ref="AI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- 9,7%
ФП Larox - 9,2%</t>
        </r>
      </text>
    </comment>
    <comment ref="AH9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Larox- 30t.
Metso-196</t>
        </r>
      </text>
    </comment>
    <comment ref="AI9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Metso- 9,0
Larox- 10</t>
        </r>
      </text>
    </comment>
    <comment ref="AH9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-153 т.
ФП Larox - 55 т. </t>
        </r>
      </text>
    </comment>
    <comment ref="AI9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- 9,0%
ФП Larox - 8,4%</t>
        </r>
      </text>
    </comment>
    <comment ref="AH10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145 t
Larox 42 t </t>
        </r>
      </text>
    </comment>
    <comment ref="AI10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- 8,2
ФП Larox - 8,5</t>
        </r>
      </text>
    </comment>
    <comment ref="AI10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8,6
Larox 8,5</t>
        </r>
      </text>
    </comment>
    <comment ref="AH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196 t
Larox 23 t</t>
        </r>
      </text>
    </comment>
    <comment ref="AI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- 9,7
ФП Larox - 10,0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AH5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Metso-228
Larox-14</t>
        </r>
      </text>
    </comment>
    <comment ref="AH5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- 217
ФП Larox - 6</t>
        </r>
      </text>
    </comment>
    <comment ref="AI5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-8,2
ФП Larox -8,8</t>
        </r>
      </text>
    </comment>
    <comment ref="AH5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Меtso - 155 t
Larox - 52 t.</t>
        </r>
      </text>
    </comment>
    <comment ref="AI5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Metso-8,5
Larox-8,2</t>
        </r>
      </text>
    </comment>
    <comment ref="AH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Larox - 81 t
ФП Metso - 49 t</t>
        </r>
      </text>
    </comment>
    <comment ref="AI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Larox - 9,0
ФП Metso - 8,1</t>
        </r>
      </text>
    </comment>
    <comment ref="AH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Мetso 163t
Larox 86 t</t>
        </r>
      </text>
    </comment>
    <comment ref="AI8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Larox - 10,4
ФП Metso - 8,4</t>
        </r>
      </text>
    </comment>
    <comment ref="AH9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Metso- 62t.
Larox-88</t>
        </r>
      </text>
    </comment>
    <comment ref="AI9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Metso-10,0
Larox-9,5</t>
        </r>
      </text>
    </comment>
    <comment ref="AH9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Metso-256 т 
Larox-9 т.</t>
        </r>
      </text>
    </comment>
    <comment ref="AH1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- Metso - 166 т.
ФП - Lrox - 26 т.</t>
        </r>
      </text>
    </comment>
    <comment ref="AH1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M-216
L-12</t>
        </r>
      </text>
    </comment>
    <comment ref="AI12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- Metso - 8,7%
ФП - Lrox - 8,7%</t>
        </r>
      </text>
    </comment>
    <comment ref="AH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Larox- 54 t.
Metso- 155 t.</t>
        </r>
      </text>
    </comment>
    <comment ref="AI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9,8
Larox 9,6</t>
        </r>
      </text>
    </comment>
    <comment ref="AO12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Направена корекция след замер на концентрата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AH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Larox-30t.
Metso-178t.</t>
        </r>
      </text>
    </comment>
    <comment ref="AI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9,0
Larox 8,5</t>
        </r>
      </text>
    </comment>
    <comment ref="AH2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-183 т. 
ФП Larox - 19 т.</t>
        </r>
      </text>
    </comment>
    <comment ref="AH2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-196 т.
ФП Larox -6 т.</t>
        </r>
      </text>
    </comment>
    <comment ref="AH3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-182т. 
Larox - 18т.</t>
        </r>
      </text>
    </comment>
    <comment ref="AH4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- 199 т.
ФП Larox - 8 т.</t>
        </r>
      </text>
    </comment>
    <comment ref="AH4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-149 t
Larox - 53 t</t>
        </r>
      </text>
    </comment>
    <comment ref="AI4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- 8,4
Larox - 8,2</t>
        </r>
      </text>
    </comment>
    <comment ref="AH5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- 182 t
Larox -9 t</t>
        </r>
      </text>
    </comment>
    <comment ref="AH5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Larox - 13 t
ФП Metso - 160 t</t>
        </r>
      </text>
    </comment>
    <comment ref="AI5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-8,2
Larox - 7,5</t>
        </r>
      </text>
    </comment>
    <comment ref="AH5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225 t
Larox 37 t</t>
        </r>
      </text>
    </comment>
    <comment ref="AI5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Larox - 9,7
ФП Metso - 8,3</t>
        </r>
      </text>
    </comment>
    <comment ref="AL5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2-ри сгъстител - 1,100</t>
        </r>
      </text>
    </comment>
    <comment ref="AH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- 123 t
Larox - 46 t</t>
        </r>
      </text>
    </comment>
    <comment ref="AI7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-8,3
Larox - 9,5</t>
        </r>
      </text>
    </comment>
    <comment ref="AH7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-232 t
Larox - 33 t</t>
        </r>
      </text>
    </comment>
    <comment ref="AH7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- 162 t
ФП Larox -50 t</t>
        </r>
      </text>
    </comment>
    <comment ref="AH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-139 t
Larox - 74 t</t>
        </r>
      </text>
    </comment>
    <comment ref="AI8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Metso-8,8
Larox-9,0</t>
        </r>
      </text>
    </comment>
    <comment ref="AH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163 t
Larox 80 t</t>
        </r>
      </text>
    </comment>
    <comment ref="AI8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Larox - 8,8
ФП Metso - 8,4</t>
        </r>
      </text>
    </comment>
    <comment ref="AH8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Metso-143
Larox-85</t>
        </r>
      </text>
    </comment>
    <comment ref="AI8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8,4 
Larox 8,9 
</t>
        </r>
      </text>
    </comment>
    <comment ref="AH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- 137t
Larox - 48t</t>
        </r>
      </text>
    </comment>
    <comment ref="AI8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Metso-8,5
Larox-8,7</t>
        </r>
      </text>
    </comment>
    <comment ref="AH85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Author:
</t>
        </r>
        <r>
          <rPr>
            <sz val="9"/>
            <color indexed="81"/>
            <rFont val="Tahoma"/>
            <family val="2"/>
            <charset val="204"/>
          </rPr>
          <t>Metso - 213 t
Larox - 40t</t>
        </r>
      </text>
    </comment>
    <comment ref="AH8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-137
Larox -69</t>
        </r>
      </text>
    </comment>
    <comment ref="AI8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-8,8
Larox -8,5</t>
        </r>
      </text>
    </comment>
    <comment ref="AH8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- 179 т.
ФП Larox - 16 т. </t>
        </r>
      </text>
    </comment>
    <comment ref="AH10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141 t
Larox 63 t</t>
        </r>
      </text>
    </comment>
    <comment ref="AI10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9,1
Larox 9,4</t>
        </r>
      </text>
    </comment>
    <comment ref="AH10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Larox-26
Metso-189</t>
        </r>
      </text>
    </comment>
    <comment ref="AI101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8,8
Larox 8,5</t>
        </r>
      </text>
    </comment>
    <comment ref="AH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146 t
Larox 44 t </t>
        </r>
      </text>
    </comment>
    <comment ref="AI104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- 9,0
Larox - 8,5</t>
        </r>
      </text>
    </comment>
    <comment ref="AH10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Мetso-162
Larox-33
</t>
        </r>
      </text>
    </comment>
    <comment ref="AI105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8,8 
Larox 8,8</t>
        </r>
      </text>
    </comment>
    <comment ref="AH10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- 116т. 
Larox - 84 т.</t>
        </r>
      </text>
    </comment>
    <comment ref="AI108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- 8,8
Larox - 9,0</t>
        </r>
      </text>
    </comment>
    <comment ref="AH10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-182 т.
ФП Larox - 7 т.</t>
        </r>
      </text>
    </comment>
    <comment ref="AH1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-110 т. 
Larox - 78 т.</t>
        </r>
      </text>
    </comment>
    <comment ref="AI112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- 9,3
Larox - 8,3</t>
        </r>
      </text>
    </comment>
    <comment ref="AH1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- 161
ФП Larox - 30</t>
        </r>
      </text>
    </comment>
    <comment ref="AI113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- 8,8%
ФП Larox- 8,4%</t>
        </r>
      </text>
    </comment>
    <comment ref="AH1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ФП Metso -152 т.
ФП Larox - 46 т.</t>
        </r>
      </text>
    </comment>
    <comment ref="AI116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Metso 8,1
Larox 8,6</t>
        </r>
      </text>
    </comment>
    <comment ref="AO120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Корекция след направен замер на концентрата -161т</t>
        </r>
      </text>
    </comment>
  </commentList>
</comments>
</file>

<file path=xl/comments12.xml><?xml version="1.0" encoding="utf-8"?>
<comments xmlns="http://schemas.openxmlformats.org/spreadsheetml/2006/main">
  <authors>
    <author>Author</author>
  </authors>
  <commentList>
    <comment ref="AO7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Направена корекция на склад товарен концентрат, след замер на 30.11.2019 г.</t>
        </r>
      </text>
    </comment>
    <comment ref="AH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 -35
Metso - 194</t>
        </r>
      </text>
    </comment>
    <comment ref="AI9" authorId="0" shapeId="0">
      <text>
        <r>
          <rPr>
            <b/>
            <sz val="9"/>
            <color indexed="81"/>
            <rFont val="Tahoma"/>
            <family val="2"/>
            <charset val="204"/>
          </rPr>
          <t>Author:</t>
        </r>
        <r>
          <rPr>
            <sz val="9"/>
            <color indexed="81"/>
            <rFont val="Tahoma"/>
            <family val="2"/>
            <charset val="204"/>
          </rPr>
          <t xml:space="preserve">
Larox-9,3
Metso-8,8</t>
        </r>
      </text>
    </comment>
    <comment ref="AH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 - 35 t
Metso - 141 t</t>
        </r>
      </text>
    </comment>
    <comment ref="AI20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Larox-9,0
Metso-9,1
</t>
        </r>
      </text>
    </comment>
    <comment ref="AL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1-ви сгъстител - 1,150
2-ри сгъстител - 1,620</t>
        </r>
      </text>
    </comment>
    <comment ref="AH2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Larox-34
Metso-173</t>
        </r>
      </text>
    </comment>
    <comment ref="AL2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1-ви сгъстител - 1,600
2-ри сгъстител - 1,300</t>
        </r>
      </text>
    </comment>
    <comment ref="AH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Larox-41
Metso-164</t>
        </r>
      </text>
    </comment>
    <comment ref="AI4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8,6
Larox 8,2</t>
        </r>
      </text>
    </comment>
    <comment ref="AH4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ФП Metso -154 т.
ФП Larox - 80 т.</t>
        </r>
      </text>
    </comment>
    <comment ref="AI4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 - 9.0%</t>
        </r>
      </text>
    </comment>
    <comment ref="AH4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Larox-66
Metso-192</t>
        </r>
      </text>
    </comment>
    <comment ref="AI4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8,4
Larox 9,0</t>
        </r>
      </text>
    </comment>
    <comment ref="AH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-151 t
Larox -77 t</t>
        </r>
      </text>
    </comment>
    <comment ref="AI4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-8,6%
Larox - 10%</t>
        </r>
      </text>
    </comment>
    <comment ref="AH4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ФП Metso-213 t
ФП Larox - 20t </t>
        </r>
      </text>
    </comment>
    <comment ref="AI4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ФП Metso -8,7
ФП Larox -8,8</t>
        </r>
      </text>
    </comment>
    <comment ref="AH5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- 156 t
Larox -80 t</t>
        </r>
      </text>
    </comment>
    <comment ref="AI5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- 8,3%
Larox - 8,0%</t>
        </r>
      </text>
    </comment>
    <comment ref="AH5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ФП Metso - 204 t
ФП Larox - 21 t</t>
        </r>
      </text>
    </comment>
    <comment ref="AI5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ФП Metso -8,6
ФП Larox -7,8</t>
        </r>
      </text>
    </comment>
    <comment ref="AH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 - 29 t
Metso - 192 t</t>
        </r>
      </text>
    </comment>
    <comment ref="AI6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Larox- 8,3
Metso- 8,6</t>
        </r>
      </text>
    </comment>
    <comment ref="AH7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ФП Metso - 119
ФП Larox - 67</t>
        </r>
      </text>
    </comment>
    <comment ref="AI7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-8,4
Larox -8,4</t>
        </r>
      </text>
    </comment>
    <comment ref="AH7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 - 23 t
Metso - 185 t</t>
        </r>
      </text>
    </comment>
    <comment ref="AI73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- 8,2
Larox - 8,7</t>
        </r>
      </text>
    </comment>
    <comment ref="AH104" authorId="0" shapeId="0">
      <text>
        <r>
          <rPr>
            <b/>
            <sz val="9"/>
            <color indexed="81"/>
            <rFont val="Tahoma"/>
            <charset val="1"/>
          </rPr>
          <t>Author:
Metso-175 т.
Larox-36т.</t>
        </r>
      </text>
    </comment>
    <comment ref="AI10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Metso-8,9
Larox-8,0</t>
        </r>
      </text>
    </comment>
    <comment ref="AH10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Меtso-127 t
Larox-102 t</t>
        </r>
      </text>
    </comment>
    <comment ref="AI108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Metso-9,2
Larox-8,0</t>
        </r>
      </text>
    </comment>
    <comment ref="AH109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-228 т.
Larox -5 т.</t>
        </r>
      </text>
    </comment>
    <comment ref="AH1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- 153 t
Larox - 54 t</t>
        </r>
      </text>
    </comment>
    <comment ref="AI12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Metso-8,7
Larox-8,0</t>
        </r>
      </text>
    </comment>
    <comment ref="AH12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Larox-93
Metso-106</t>
        </r>
      </text>
    </comment>
    <comment ref="AI12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 9,3
Larox 8,6</t>
        </r>
      </text>
    </comment>
    <comment ref="AO124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корекция след замер на концентрата на 31.12.2019 - в 15:00 ч.</t>
        </r>
      </text>
    </comment>
    <comment ref="AH12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Metso-210
Larox-50</t>
        </r>
      </text>
    </comment>
    <comment ref="AI125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Metso-9,0
Larox-8,8</t>
        </r>
      </text>
    </comment>
  </commentList>
</comments>
</file>

<file path=xl/sharedStrings.xml><?xml version="1.0" encoding="utf-8"?>
<sst xmlns="http://schemas.openxmlformats.org/spreadsheetml/2006/main" count="2403" uniqueCount="59">
  <si>
    <t xml:space="preserve">Подадена руда
 от МГТЛ 
за денонощието </t>
  </si>
  <si>
    <t>Състояние 
на склад №2</t>
  </si>
  <si>
    <t xml:space="preserve">Натрошена 
руда от 
Цех ССТ </t>
  </si>
  <si>
    <t>Класа 
 +   12,5мм.</t>
  </si>
  <si>
    <t>Превозена руда
 до междинни бункери</t>
  </si>
  <si>
    <t xml:space="preserve">Преработена
 руда
 в цех МФЦ </t>
  </si>
  <si>
    <t>Влага на преработената руда</t>
  </si>
  <si>
    <t>Суха преработена руда</t>
  </si>
  <si>
    <t xml:space="preserve">Грано
диорити </t>
  </si>
  <si>
    <t>Дайки</t>
  </si>
  <si>
    <t>Шисти</t>
  </si>
  <si>
    <t>Смилане 
 класа + 0,20мм</t>
  </si>
  <si>
    <t>Смилане 
 класа -0,08мм</t>
  </si>
  <si>
    <t>Плътност на пулпа</t>
  </si>
  <si>
    <t xml:space="preserve">Съдържание 
на мед в рудите по Куриер </t>
  </si>
  <si>
    <t xml:space="preserve">Метал  мед в рудите по Куриер </t>
  </si>
  <si>
    <t>Коригирана съдържание 
на мед в рудите</t>
  </si>
  <si>
    <t xml:space="preserve">Съдържание
 на мед в отпадъка по Куриер </t>
  </si>
  <si>
    <t>Метал мед в отпадъка по Куриер</t>
  </si>
  <si>
    <t>Технологично 
извличане по Куриер</t>
  </si>
  <si>
    <t xml:space="preserve">Товарно 
извличане </t>
  </si>
  <si>
    <t>Добит
 меден 
концентрат</t>
  </si>
  <si>
    <t>Влага на медния концентрат</t>
  </si>
  <si>
    <t>Съдържание
 на мед
в медния к-т</t>
  </si>
  <si>
    <t xml:space="preserve">Метал мед
 в медния концентрат </t>
  </si>
  <si>
    <t>Литрово
 тегло 
в сгъстителя</t>
  </si>
  <si>
    <t>Добит
 молибденов
 концентрат</t>
  </si>
  <si>
    <t>Съдържание
 на Мо в молибденовия к-т</t>
  </si>
  <si>
    <t>последни данни за 
съдържания в 
8-ма пречистка</t>
  </si>
  <si>
    <t>последни данни за 
съдържания във 
2-ра пречистка</t>
  </si>
  <si>
    <t>тона</t>
  </si>
  <si>
    <t xml:space="preserve">метра </t>
  </si>
  <si>
    <t>%</t>
  </si>
  <si>
    <t xml:space="preserve">% </t>
  </si>
  <si>
    <t>кг/литър</t>
  </si>
  <si>
    <t>кг.</t>
  </si>
  <si>
    <t>Мо %</t>
  </si>
  <si>
    <t>Cu %</t>
  </si>
  <si>
    <t>Общо</t>
  </si>
  <si>
    <t>Общо, до деня</t>
  </si>
  <si>
    <t>Меден 
концентра, автомобилна везна</t>
  </si>
  <si>
    <t>Меден концентрат в склад</t>
  </si>
  <si>
    <t>тон</t>
  </si>
  <si>
    <t>Съдържание
 на мед
в медния к-т Куриер</t>
  </si>
  <si>
    <t>Метал мед в концентрата по Куриер</t>
  </si>
  <si>
    <t>Диспечер</t>
  </si>
  <si>
    <t>Смяна</t>
  </si>
  <si>
    <t>Дата</t>
  </si>
  <si>
    <t>Класа 
 +   15,0мм.</t>
  </si>
  <si>
    <t>Георги Томов</t>
  </si>
  <si>
    <t>Иванка Копаранска</t>
  </si>
  <si>
    <t>Юлияна Цветкова</t>
  </si>
  <si>
    <t>Гергана Колева</t>
  </si>
  <si>
    <t>Димитър Цончев</t>
  </si>
  <si>
    <t>Данчо Шопов</t>
  </si>
  <si>
    <t>Мария Лачева</t>
  </si>
  <si>
    <t>Николинка Мутафова</t>
  </si>
  <si>
    <t>1.600</t>
  </si>
  <si>
    <t>Стоянка Далеева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</si>
</sst>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%"/>
    <numFmt numFmtId="166" formatCode="0.000%"/>
    <numFmt numFmtId="167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0"/>
      <name val="Times New Roman"/>
      <family val="1"/>
      <charset val="204"/>
    </font>
    <font>
      <b/>
      <sz val="10"/>
      <color theme="0" tint="-0.499984740745262"/>
      <name val="Times New Roman"/>
      <family val="1"/>
      <charset val="204"/>
    </font>
    <font>
      <b/>
      <sz val="10"/>
      <color theme="6" tint="-0.499984740745262"/>
      <name val="Times New Roman"/>
      <family val="1"/>
      <charset val="204"/>
    </font>
    <font>
      <sz val="10"/>
      <color theme="0" tint="-0.499984740745262"/>
      <name val="Times New Roman"/>
      <family val="1"/>
      <charset val="204"/>
    </font>
    <font>
      <sz val="10"/>
      <color theme="6" tint="-0.499984740745262"/>
      <name val="Times New Roman"/>
      <family val="1"/>
      <charset val="204"/>
    </font>
    <font>
      <sz val="10"/>
      <color theme="0" tint="-0.499984740745262"/>
      <name val="Calibri"/>
      <family val="2"/>
      <charset val="204"/>
      <scheme val="minor"/>
    </font>
    <font>
      <sz val="10"/>
      <color theme="6" tint="-0.499984740745262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82">
    <xf numFmtId="0" fontId="0" fillId="0" borderId="0" xfId="0"/>
    <xf numFmtId="0" fontId="2" fillId="0" borderId="3" xfId="0" applyFont="1" applyBorder="1" applyAlignment="1">
      <alignment vertical="center"/>
    </xf>
    <xf numFmtId="164" fontId="2" fillId="0" borderId="3" xfId="0" applyNumberFormat="1" applyFont="1" applyBorder="1" applyAlignment="1">
      <alignment horizontal="center" vertical="center" wrapText="1"/>
    </xf>
    <xf numFmtId="2" fontId="2" fillId="0" borderId="3" xfId="0" applyNumberFormat="1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2" fontId="2" fillId="0" borderId="6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left"/>
    </xf>
    <xf numFmtId="1" fontId="3" fillId="0" borderId="3" xfId="0" applyNumberFormat="1" applyFont="1" applyBorder="1"/>
    <xf numFmtId="164" fontId="3" fillId="0" borderId="3" xfId="0" applyNumberFormat="1" applyFont="1" applyBorder="1"/>
    <xf numFmtId="165" fontId="3" fillId="0" borderId="3" xfId="0" applyNumberFormat="1" applyFont="1" applyBorder="1"/>
    <xf numFmtId="10" fontId="3" fillId="0" borderId="3" xfId="0" applyNumberFormat="1" applyFont="1" applyBorder="1"/>
    <xf numFmtId="165" fontId="3" fillId="0" borderId="2" xfId="0" applyNumberFormat="1" applyFont="1" applyBorder="1"/>
    <xf numFmtId="166" fontId="3" fillId="0" borderId="3" xfId="0" applyNumberFormat="1" applyFont="1" applyBorder="1"/>
    <xf numFmtId="167" fontId="3" fillId="0" borderId="9" xfId="0" applyNumberFormat="1" applyFont="1" applyBorder="1"/>
    <xf numFmtId="167" fontId="3" fillId="0" borderId="3" xfId="0" applyNumberFormat="1" applyFont="1" applyBorder="1"/>
    <xf numFmtId="2" fontId="3" fillId="0" borderId="3" xfId="0" applyNumberFormat="1" applyFont="1" applyBorder="1"/>
    <xf numFmtId="165" fontId="2" fillId="3" borderId="5" xfId="0" applyNumberFormat="1" applyFont="1" applyFill="1" applyBorder="1"/>
    <xf numFmtId="0" fontId="4" fillId="0" borderId="0" xfId="0" applyFont="1"/>
    <xf numFmtId="0" fontId="2" fillId="0" borderId="3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164" fontId="3" fillId="0" borderId="2" xfId="0" applyNumberFormat="1" applyFont="1" applyBorder="1"/>
    <xf numFmtId="3" fontId="3" fillId="0" borderId="9" xfId="0" applyNumberFormat="1" applyFont="1" applyBorder="1"/>
    <xf numFmtId="10" fontId="3" fillId="0" borderId="0" xfId="0" applyNumberFormat="1" applyFont="1"/>
    <xf numFmtId="166" fontId="3" fillId="0" borderId="10" xfId="0" applyNumberFormat="1" applyFont="1" applyBorder="1" applyAlignment="1">
      <alignment horizontal="right"/>
    </xf>
    <xf numFmtId="10" fontId="3" fillId="0" borderId="9" xfId="0" applyNumberFormat="1" applyFont="1" applyBorder="1"/>
    <xf numFmtId="10" fontId="3" fillId="2" borderId="9" xfId="0" applyNumberFormat="1" applyFont="1" applyFill="1" applyBorder="1"/>
    <xf numFmtId="2" fontId="3" fillId="0" borderId="2" xfId="0" applyNumberFormat="1" applyFont="1" applyBorder="1"/>
    <xf numFmtId="4" fontId="3" fillId="0" borderId="3" xfId="0" applyNumberFormat="1" applyFont="1" applyBorder="1"/>
    <xf numFmtId="0" fontId="5" fillId="0" borderId="0" xfId="0" applyFont="1"/>
    <xf numFmtId="0" fontId="2" fillId="0" borderId="10" xfId="0" applyFont="1" applyBorder="1" applyAlignment="1">
      <alignment horizontal="center"/>
    </xf>
    <xf numFmtId="1" fontId="3" fillId="0" borderId="7" xfId="0" applyNumberFormat="1" applyFont="1" applyBorder="1"/>
    <xf numFmtId="164" fontId="3" fillId="0" borderId="7" xfId="0" applyNumberFormat="1" applyFont="1" applyBorder="1"/>
    <xf numFmtId="165" fontId="3" fillId="0" borderId="7" xfId="0" applyNumberFormat="1" applyFont="1" applyBorder="1"/>
    <xf numFmtId="164" fontId="3" fillId="0" borderId="9" xfId="0" applyNumberFormat="1" applyFont="1" applyBorder="1"/>
    <xf numFmtId="10" fontId="3" fillId="0" borderId="7" xfId="0" applyNumberFormat="1" applyFont="1" applyBorder="1"/>
    <xf numFmtId="165" fontId="3" fillId="0" borderId="9" xfId="0" applyNumberFormat="1" applyFont="1" applyBorder="1"/>
    <xf numFmtId="166" fontId="3" fillId="0" borderId="7" xfId="0" applyNumberFormat="1" applyFont="1" applyBorder="1"/>
    <xf numFmtId="2" fontId="3" fillId="0" borderId="9" xfId="0" applyNumberFormat="1" applyFont="1" applyBorder="1"/>
    <xf numFmtId="167" fontId="3" fillId="0" borderId="7" xfId="0" applyNumberFormat="1" applyFont="1" applyBorder="1"/>
    <xf numFmtId="1" fontId="3" fillId="0" borderId="9" xfId="0" applyNumberFormat="1" applyFont="1" applyBorder="1"/>
    <xf numFmtId="4" fontId="3" fillId="0" borderId="7" xfId="0" applyNumberFormat="1" applyFont="1" applyBorder="1"/>
    <xf numFmtId="2" fontId="3" fillId="0" borderId="7" xfId="0" applyNumberFormat="1" applyFont="1" applyBorder="1"/>
    <xf numFmtId="0" fontId="3" fillId="0" borderId="12" xfId="0" applyFont="1" applyBorder="1" applyAlignment="1">
      <alignment horizontal="left"/>
    </xf>
    <xf numFmtId="166" fontId="3" fillId="0" borderId="9" xfId="0" applyNumberFormat="1" applyFont="1" applyBorder="1"/>
    <xf numFmtId="4" fontId="3" fillId="0" borderId="9" xfId="0" applyNumberFormat="1" applyFont="1" applyBorder="1"/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left"/>
    </xf>
    <xf numFmtId="1" fontId="2" fillId="3" borderId="5" xfId="0" applyNumberFormat="1" applyFont="1" applyFill="1" applyBorder="1"/>
    <xf numFmtId="164" fontId="2" fillId="3" borderId="5" xfId="0" applyNumberFormat="1" applyFont="1" applyFill="1" applyBorder="1"/>
    <xf numFmtId="10" fontId="2" fillId="3" borderId="5" xfId="0" applyNumberFormat="1" applyFont="1" applyFill="1" applyBorder="1"/>
    <xf numFmtId="3" fontId="2" fillId="3" borderId="5" xfId="0" applyNumberFormat="1" applyFont="1" applyFill="1" applyBorder="1"/>
    <xf numFmtId="166" fontId="2" fillId="3" borderId="5" xfId="0" applyNumberFormat="1" applyFont="1" applyFill="1" applyBorder="1"/>
    <xf numFmtId="167" fontId="2" fillId="3" borderId="5" xfId="0" applyNumberFormat="1" applyFont="1" applyFill="1" applyBorder="1"/>
    <xf numFmtId="10" fontId="2" fillId="3" borderId="6" xfId="0" applyNumberFormat="1" applyFont="1" applyFill="1" applyBorder="1"/>
    <xf numFmtId="2" fontId="2" fillId="3" borderId="5" xfId="0" applyNumberFormat="1" applyFont="1" applyFill="1" applyBorder="1"/>
    <xf numFmtId="4" fontId="2" fillId="3" borderId="5" xfId="0" applyNumberFormat="1" applyFont="1" applyFill="1" applyBorder="1"/>
    <xf numFmtId="167" fontId="3" fillId="0" borderId="2" xfId="0" applyNumberFormat="1" applyFont="1" applyBorder="1"/>
    <xf numFmtId="10" fontId="3" fillId="2" borderId="10" xfId="0" applyNumberFormat="1" applyFont="1" applyFill="1" applyBorder="1"/>
    <xf numFmtId="166" fontId="2" fillId="3" borderId="5" xfId="0" applyNumberFormat="1" applyFont="1" applyFill="1" applyBorder="1" applyAlignment="1">
      <alignment horizontal="right"/>
    </xf>
    <xf numFmtId="0" fontId="3" fillId="0" borderId="3" xfId="0" applyFont="1" applyBorder="1" applyAlignment="1">
      <alignment horizontal="left"/>
    </xf>
    <xf numFmtId="1" fontId="3" fillId="0" borderId="14" xfId="0" applyNumberFormat="1" applyFont="1" applyFill="1" applyBorder="1"/>
    <xf numFmtId="165" fontId="3" fillId="0" borderId="10" xfId="0" applyNumberFormat="1" applyFont="1" applyBorder="1"/>
    <xf numFmtId="10" fontId="3" fillId="0" borderId="10" xfId="0" applyNumberFormat="1" applyFont="1" applyBorder="1"/>
    <xf numFmtId="1" fontId="2" fillId="3" borderId="6" xfId="0" applyNumberFormat="1" applyFont="1" applyFill="1" applyBorder="1"/>
    <xf numFmtId="164" fontId="2" fillId="3" borderId="6" xfId="0" applyNumberFormat="1" applyFont="1" applyFill="1" applyBorder="1"/>
    <xf numFmtId="167" fontId="2" fillId="3" borderId="6" xfId="0" applyNumberFormat="1" applyFont="1" applyFill="1" applyBorder="1"/>
    <xf numFmtId="4" fontId="2" fillId="3" borderId="6" xfId="0" applyNumberFormat="1" applyFont="1" applyFill="1" applyBorder="1"/>
    <xf numFmtId="2" fontId="2" fillId="3" borderId="6" xfId="0" applyNumberFormat="1" applyFont="1" applyFill="1" applyBorder="1"/>
    <xf numFmtId="1" fontId="3" fillId="0" borderId="10" xfId="0" applyNumberFormat="1" applyFont="1" applyBorder="1"/>
    <xf numFmtId="164" fontId="3" fillId="0" borderId="10" xfId="0" applyNumberFormat="1" applyFont="1" applyBorder="1"/>
    <xf numFmtId="167" fontId="3" fillId="0" borderId="10" xfId="0" applyNumberFormat="1" applyFont="1" applyBorder="1"/>
    <xf numFmtId="4" fontId="3" fillId="0" borderId="10" xfId="0" applyNumberFormat="1" applyFont="1" applyBorder="1"/>
    <xf numFmtId="2" fontId="3" fillId="0" borderId="10" xfId="0" applyNumberFormat="1" applyFont="1" applyBorder="1"/>
    <xf numFmtId="0" fontId="2" fillId="3" borderId="14" xfId="0" applyFont="1" applyFill="1" applyBorder="1" applyAlignment="1">
      <alignment horizontal="center"/>
    </xf>
    <xf numFmtId="1" fontId="2" fillId="3" borderId="7" xfId="0" applyNumberFormat="1" applyFont="1" applyFill="1" applyBorder="1"/>
    <xf numFmtId="164" fontId="2" fillId="3" borderId="7" xfId="0" applyNumberFormat="1" applyFont="1" applyFill="1" applyBorder="1"/>
    <xf numFmtId="167" fontId="2" fillId="3" borderId="7" xfId="0" applyNumberFormat="1" applyFont="1" applyFill="1" applyBorder="1"/>
    <xf numFmtId="4" fontId="2" fillId="3" borderId="7" xfId="0" applyNumberFormat="1" applyFont="1" applyFill="1" applyBorder="1"/>
    <xf numFmtId="2" fontId="2" fillId="3" borderId="7" xfId="0" applyNumberFormat="1" applyFont="1" applyFill="1" applyBorder="1"/>
    <xf numFmtId="0" fontId="2" fillId="0" borderId="15" xfId="0" applyFont="1" applyBorder="1" applyAlignment="1">
      <alignment horizontal="center" vertical="center"/>
    </xf>
    <xf numFmtId="0" fontId="2" fillId="4" borderId="16" xfId="0" applyFont="1" applyFill="1" applyBorder="1"/>
    <xf numFmtId="1" fontId="6" fillId="4" borderId="16" xfId="0" applyNumberFormat="1" applyFont="1" applyFill="1" applyBorder="1"/>
    <xf numFmtId="165" fontId="6" fillId="4" borderId="16" xfId="0" applyNumberFormat="1" applyFont="1" applyFill="1" applyBorder="1"/>
    <xf numFmtId="10" fontId="6" fillId="4" borderId="16" xfId="0" applyNumberFormat="1" applyFont="1" applyFill="1" applyBorder="1"/>
    <xf numFmtId="166" fontId="6" fillId="4" borderId="16" xfId="0" applyNumberFormat="1" applyFont="1" applyFill="1" applyBorder="1"/>
    <xf numFmtId="166" fontId="6" fillId="4" borderId="10" xfId="0" applyNumberFormat="1" applyFont="1" applyFill="1" applyBorder="1" applyAlignment="1">
      <alignment horizontal="right"/>
    </xf>
    <xf numFmtId="166" fontId="6" fillId="4" borderId="16" xfId="0" applyNumberFormat="1" applyFont="1" applyFill="1" applyBorder="1" applyAlignment="1">
      <alignment horizontal="right"/>
    </xf>
    <xf numFmtId="164" fontId="6" fillId="4" borderId="16" xfId="0" applyNumberFormat="1" applyFont="1" applyFill="1" applyBorder="1"/>
    <xf numFmtId="10" fontId="6" fillId="4" borderId="5" xfId="0" applyNumberFormat="1" applyFont="1" applyFill="1" applyBorder="1"/>
    <xf numFmtId="10" fontId="6" fillId="4" borderId="10" xfId="0" applyNumberFormat="1" applyFont="1" applyFill="1" applyBorder="1"/>
    <xf numFmtId="0" fontId="2" fillId="0" borderId="0" xfId="0" applyFont="1"/>
    <xf numFmtId="0" fontId="4" fillId="0" borderId="0" xfId="0" applyFont="1" applyAlignment="1">
      <alignment horizontal="center" vertical="center"/>
    </xf>
    <xf numFmtId="10" fontId="5" fillId="0" borderId="0" xfId="0" applyNumberFormat="1" applyFont="1"/>
    <xf numFmtId="164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0" fontId="2" fillId="0" borderId="11" xfId="0" applyFont="1" applyBorder="1" applyAlignment="1">
      <alignment horizontal="center" vertical="center" textRotation="90"/>
    </xf>
    <xf numFmtId="0" fontId="2" fillId="0" borderId="14" xfId="0" applyFont="1" applyBorder="1" applyAlignment="1">
      <alignment horizontal="center" vertical="center" textRotation="90"/>
    </xf>
    <xf numFmtId="0" fontId="2" fillId="0" borderId="14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2" fontId="2" fillId="0" borderId="14" xfId="0" applyNumberFormat="1" applyFont="1" applyBorder="1" applyAlignment="1">
      <alignment horizontal="center" vertical="center"/>
    </xf>
    <xf numFmtId="1" fontId="2" fillId="0" borderId="14" xfId="0" applyNumberFormat="1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167" fontId="2" fillId="0" borderId="3" xfId="0" applyNumberFormat="1" applyFont="1" applyBorder="1" applyAlignment="1">
      <alignment horizontal="center" vertical="center" wrapText="1"/>
    </xf>
    <xf numFmtId="167" fontId="7" fillId="0" borderId="3" xfId="0" applyNumberFormat="1" applyFont="1" applyBorder="1" applyAlignment="1">
      <alignment horizontal="center" vertical="center" wrapText="1"/>
    </xf>
    <xf numFmtId="167" fontId="8" fillId="0" borderId="3" xfId="0" applyNumberFormat="1" applyFont="1" applyBorder="1" applyAlignment="1">
      <alignment horizontal="center" vertical="center" wrapText="1"/>
    </xf>
    <xf numFmtId="167" fontId="2" fillId="0" borderId="6" xfId="0" applyNumberFormat="1" applyFont="1" applyBorder="1" applyAlignment="1">
      <alignment horizontal="center" vertical="center"/>
    </xf>
    <xf numFmtId="167" fontId="7" fillId="0" borderId="6" xfId="0" applyNumberFormat="1" applyFont="1" applyBorder="1" applyAlignment="1">
      <alignment horizontal="center" vertical="center"/>
    </xf>
    <xf numFmtId="167" fontId="8" fillId="0" borderId="6" xfId="0" applyNumberFormat="1" applyFont="1" applyBorder="1" applyAlignment="1">
      <alignment horizontal="center" vertical="center"/>
    </xf>
    <xf numFmtId="167" fontId="2" fillId="0" borderId="14" xfId="0" applyNumberFormat="1" applyFont="1" applyBorder="1" applyAlignment="1">
      <alignment horizontal="center" vertical="center"/>
    </xf>
    <xf numFmtId="167" fontId="7" fillId="0" borderId="14" xfId="0" applyNumberFormat="1" applyFont="1" applyBorder="1" applyAlignment="1">
      <alignment horizontal="center" vertical="center"/>
    </xf>
    <xf numFmtId="167" fontId="8" fillId="0" borderId="14" xfId="0" applyNumberFormat="1" applyFont="1" applyBorder="1" applyAlignment="1">
      <alignment horizontal="center" vertical="center"/>
    </xf>
    <xf numFmtId="167" fontId="9" fillId="0" borderId="3" xfId="0" applyNumberFormat="1" applyFont="1" applyBorder="1"/>
    <xf numFmtId="167" fontId="10" fillId="0" borderId="3" xfId="0" applyNumberFormat="1" applyFont="1" applyBorder="1"/>
    <xf numFmtId="167" fontId="10" fillId="0" borderId="7" xfId="0" applyNumberFormat="1" applyFont="1" applyBorder="1"/>
    <xf numFmtId="167" fontId="9" fillId="0" borderId="9" xfId="0" applyNumberFormat="1" applyFont="1" applyBorder="1"/>
    <xf numFmtId="167" fontId="10" fillId="0" borderId="9" xfId="0" applyNumberFormat="1" applyFont="1" applyBorder="1"/>
    <xf numFmtId="167" fontId="7" fillId="3" borderId="5" xfId="0" applyNumberFormat="1" applyFont="1" applyFill="1" applyBorder="1"/>
    <xf numFmtId="167" fontId="8" fillId="3" borderId="5" xfId="0" applyNumberFormat="1" applyFont="1" applyFill="1" applyBorder="1"/>
    <xf numFmtId="167" fontId="10" fillId="0" borderId="10" xfId="0" applyNumberFormat="1" applyFont="1" applyBorder="1"/>
    <xf numFmtId="167" fontId="7" fillId="3" borderId="14" xfId="0" applyNumberFormat="1" applyFont="1" applyFill="1" applyBorder="1"/>
    <xf numFmtId="167" fontId="6" fillId="4" borderId="16" xfId="0" applyNumberFormat="1" applyFont="1" applyFill="1" applyBorder="1"/>
    <xf numFmtId="167" fontId="7" fillId="4" borderId="16" xfId="0" applyNumberFormat="1" applyFont="1" applyFill="1" applyBorder="1"/>
    <xf numFmtId="167" fontId="8" fillId="4" borderId="16" xfId="0" applyNumberFormat="1" applyFont="1" applyFill="1" applyBorder="1"/>
    <xf numFmtId="167" fontId="5" fillId="0" borderId="0" xfId="0" applyNumberFormat="1" applyFont="1"/>
    <xf numFmtId="167" fontId="11" fillId="0" borderId="0" xfId="0" applyNumberFormat="1" applyFont="1"/>
    <xf numFmtId="167" fontId="12" fillId="0" borderId="0" xfId="0" applyNumberFormat="1" applyFont="1"/>
    <xf numFmtId="167" fontId="9" fillId="0" borderId="10" xfId="0" applyNumberFormat="1" applyFont="1" applyBorder="1"/>
    <xf numFmtId="10" fontId="13" fillId="0" borderId="3" xfId="0" applyNumberFormat="1" applyFont="1" applyBorder="1"/>
    <xf numFmtId="10" fontId="13" fillId="0" borderId="7" xfId="0" applyNumberFormat="1" applyFont="1" applyBorder="1"/>
    <xf numFmtId="10" fontId="13" fillId="0" borderId="9" xfId="0" applyNumberFormat="1" applyFont="1" applyBorder="1"/>
    <xf numFmtId="10" fontId="2" fillId="0" borderId="3" xfId="0" applyNumberFormat="1" applyFont="1" applyBorder="1" applyAlignment="1">
      <alignment horizontal="center" vertical="center" wrapText="1"/>
    </xf>
    <xf numFmtId="10" fontId="2" fillId="0" borderId="6" xfId="0" applyNumberFormat="1" applyFont="1" applyFill="1" applyBorder="1" applyAlignment="1">
      <alignment horizontal="center" vertical="center"/>
    </xf>
    <xf numFmtId="10" fontId="2" fillId="0" borderId="17" xfId="0" applyNumberFormat="1" applyFont="1" applyFill="1" applyBorder="1" applyAlignment="1">
      <alignment horizontal="center" vertical="center"/>
    </xf>
    <xf numFmtId="10" fontId="3" fillId="0" borderId="14" xfId="0" applyNumberFormat="1" applyFont="1" applyBorder="1"/>
    <xf numFmtId="0" fontId="2" fillId="0" borderId="1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2" fontId="2" fillId="0" borderId="6" xfId="0" applyNumberFormat="1" applyFont="1" applyFill="1" applyBorder="1" applyAlignment="1">
      <alignment horizontal="center" vertical="center"/>
    </xf>
    <xf numFmtId="2" fontId="2" fillId="0" borderId="17" xfId="0" applyNumberFormat="1" applyFont="1" applyFill="1" applyBorder="1" applyAlignment="1">
      <alignment horizontal="center" vertical="center"/>
    </xf>
    <xf numFmtId="164" fontId="2" fillId="3" borderId="14" xfId="0" applyNumberFormat="1" applyFont="1" applyFill="1" applyBorder="1"/>
    <xf numFmtId="164" fontId="3" fillId="2" borderId="3" xfId="0" applyNumberFormat="1" applyFont="1" applyFill="1" applyBorder="1"/>
    <xf numFmtId="164" fontId="3" fillId="2" borderId="7" xfId="0" applyNumberFormat="1" applyFont="1" applyFill="1" applyBorder="1"/>
    <xf numFmtId="164" fontId="3" fillId="2" borderId="9" xfId="0" applyNumberFormat="1" applyFont="1" applyFill="1" applyBorder="1"/>
    <xf numFmtId="0" fontId="2" fillId="0" borderId="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167" fontId="3" fillId="3" borderId="3" xfId="0" applyNumberFormat="1" applyFont="1" applyFill="1" applyBorder="1"/>
    <xf numFmtId="167" fontId="3" fillId="3" borderId="7" xfId="0" applyNumberFormat="1" applyFont="1" applyFill="1" applyBorder="1"/>
    <xf numFmtId="167" fontId="3" fillId="3" borderId="9" xfId="0" applyNumberFormat="1" applyFont="1" applyFill="1" applyBorder="1"/>
    <xf numFmtId="167" fontId="3" fillId="3" borderId="10" xfId="0" applyNumberFormat="1" applyFont="1" applyFill="1" applyBorder="1"/>
    <xf numFmtId="1" fontId="3" fillId="0" borderId="2" xfId="0" applyNumberFormat="1" applyFont="1" applyBorder="1"/>
    <xf numFmtId="1" fontId="3" fillId="0" borderId="9" xfId="0" applyNumberFormat="1" applyFont="1" applyBorder="1" applyAlignment="1"/>
    <xf numFmtId="9" fontId="3" fillId="0" borderId="9" xfId="0" applyNumberFormat="1" applyFont="1" applyBorder="1"/>
    <xf numFmtId="165" fontId="0" fillId="0" borderId="0" xfId="0" applyNumberFormat="1"/>
    <xf numFmtId="167" fontId="3" fillId="2" borderId="10" xfId="0" applyNumberFormat="1" applyFont="1" applyFill="1" applyBorder="1"/>
    <xf numFmtId="167" fontId="3" fillId="2" borderId="2" xfId="0" applyNumberFormat="1" applyFont="1" applyFill="1" applyBorder="1"/>
    <xf numFmtId="167" fontId="3" fillId="2" borderId="3" xfId="0" applyNumberFormat="1" applyFont="1" applyFill="1" applyBorder="1"/>
    <xf numFmtId="167" fontId="10" fillId="0" borderId="3" xfId="0" applyNumberFormat="1" applyFont="1" applyBorder="1" applyAlignment="1">
      <alignment horizontal="center"/>
    </xf>
    <xf numFmtId="167" fontId="7" fillId="0" borderId="14" xfId="0" applyNumberFormat="1" applyFont="1" applyBorder="1" applyAlignment="1">
      <alignment horizontal="right" vertical="center"/>
    </xf>
    <xf numFmtId="167" fontId="3" fillId="0" borderId="3" xfId="0" applyNumberFormat="1" applyFont="1" applyBorder="1" applyAlignment="1">
      <alignment horizontal="right"/>
    </xf>
    <xf numFmtId="167" fontId="9" fillId="0" borderId="18" xfId="0" applyNumberFormat="1" applyFont="1" applyBorder="1"/>
    <xf numFmtId="167" fontId="3" fillId="0" borderId="19" xfId="0" applyNumberFormat="1" applyFont="1" applyBorder="1"/>
    <xf numFmtId="0" fontId="2" fillId="0" borderId="3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/>
    </xf>
    <xf numFmtId="0" fontId="2" fillId="0" borderId="2" xfId="0" applyFont="1" applyBorder="1" applyAlignment="1">
      <alignment horizontal="center" vertical="center" textRotation="90"/>
    </xf>
    <xf numFmtId="0" fontId="2" fillId="0" borderId="5" xfId="0" applyFont="1" applyBorder="1" applyAlignment="1">
      <alignment horizontal="center" vertical="center" textRotation="90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11" xfId="0" applyNumberFormat="1" applyFont="1" applyBorder="1" applyAlignment="1">
      <alignment horizontal="center" vertical="center"/>
    </xf>
    <xf numFmtId="0" fontId="2" fillId="0" borderId="13" xfId="0" applyNumberFormat="1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3" activePane="bottomLeft" state="frozen"/>
      <selection pane="bottomLeft" activeCell="AO100" sqref="AO100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11.5703125" style="132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v>1671.66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24" t="s">
        <v>49</v>
      </c>
      <c r="D4" s="12">
        <v>17132</v>
      </c>
      <c r="E4" s="12">
        <v>7</v>
      </c>
      <c r="F4" s="12">
        <v>10177</v>
      </c>
      <c r="G4" s="13">
        <v>1</v>
      </c>
      <c r="H4" s="13">
        <v>2.4</v>
      </c>
      <c r="I4" s="12">
        <v>10167</v>
      </c>
      <c r="J4" s="12">
        <v>14803</v>
      </c>
      <c r="K4" s="14">
        <v>8.1000000000000003E-2</v>
      </c>
      <c r="L4" s="25">
        <f>J4*(1-K4)</f>
        <v>13603.957</v>
      </c>
      <c r="M4" s="15">
        <v>0.70199999999999996</v>
      </c>
      <c r="N4" s="26">
        <f>L4*M4</f>
        <v>9549.9778139999999</v>
      </c>
      <c r="O4" s="14">
        <v>0.14899999999999999</v>
      </c>
      <c r="P4" s="26">
        <f>L4*O4</f>
        <v>2026.989593</v>
      </c>
      <c r="Q4" s="16">
        <v>0.14899999999999999</v>
      </c>
      <c r="R4" s="26">
        <f>L4*Q4</f>
        <v>2026.989593</v>
      </c>
      <c r="S4" s="27">
        <v>0.19500000000000001</v>
      </c>
      <c r="T4" s="26">
        <f>L4*S4</f>
        <v>2652.7716150000001</v>
      </c>
      <c r="U4" s="16">
        <v>0.51800000000000002</v>
      </c>
      <c r="V4" s="26">
        <f>L4*U4</f>
        <v>7046.8497260000004</v>
      </c>
      <c r="W4" s="16">
        <v>0.39</v>
      </c>
      <c r="X4" s="26">
        <f>W4*L4</f>
        <v>5305.5432300000002</v>
      </c>
      <c r="Y4" s="17">
        <v>3.7000000000000002E-3</v>
      </c>
      <c r="Z4" s="18">
        <f>L4*Y4</f>
        <v>50.334640900000004</v>
      </c>
      <c r="AA4" s="28">
        <f>IF(J4&gt;0,(AC4+AK4)/J4,0)</f>
        <v>3.273510992366412E-3</v>
      </c>
      <c r="AB4" s="17">
        <v>2.5999999999999998E-4</v>
      </c>
      <c r="AC4" s="25">
        <f>AB4*L4</f>
        <v>3.5370288199999997</v>
      </c>
      <c r="AD4" s="141">
        <v>0.2248</v>
      </c>
      <c r="AE4" s="31">
        <f>AH4*(1-AI4)*AD4</f>
        <v>44.505004800000002</v>
      </c>
      <c r="AF4" s="29">
        <f t="shared" ref="AF4:AF6" si="0">IF(AND(AD4&gt;0,AB4&gt;0,Y4&gt;0),((Y4-AB4)*AD4)/((AD4-AB4)*Y4),0)</f>
        <v>0.93080628504161067</v>
      </c>
      <c r="AG4" s="62">
        <f>IF(AND(AA4&gt;0,AJ4&gt;0,AB4&gt;0),((AJ4*(AA4-AB4))/(AA4*(AJ4-AB4))),0)</f>
        <v>0.92163065298719926</v>
      </c>
      <c r="AH4" s="12">
        <v>219</v>
      </c>
      <c r="AI4" s="14">
        <v>9.6000000000000002E-2</v>
      </c>
      <c r="AJ4" s="15">
        <v>0.22689999999999999</v>
      </c>
      <c r="AK4" s="31">
        <f t="shared" ref="AK4:AK6" si="1">AH4*(1-AI4)*AJ4</f>
        <v>44.9207544</v>
      </c>
      <c r="AL4" s="19">
        <v>1.7</v>
      </c>
      <c r="AM4" s="152"/>
      <c r="AN4" s="119">
        <f>AN3+AH4-AM4</f>
        <v>1890.66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51</v>
      </c>
      <c r="D5" s="35">
        <v>17528</v>
      </c>
      <c r="E5" s="35">
        <v>5</v>
      </c>
      <c r="F5" s="35">
        <v>15968</v>
      </c>
      <c r="G5" s="36">
        <v>1</v>
      </c>
      <c r="H5" s="36">
        <v>4.3</v>
      </c>
      <c r="I5" s="35">
        <v>15595</v>
      </c>
      <c r="J5" s="35">
        <v>14866</v>
      </c>
      <c r="K5" s="37">
        <v>8.3000000000000004E-2</v>
      </c>
      <c r="L5" s="38">
        <f t="shared" ref="L5:L6" si="2">J5*(1-K5)</f>
        <v>13632.122000000001</v>
      </c>
      <c r="M5" s="39">
        <v>0.86</v>
      </c>
      <c r="N5" s="26">
        <f t="shared" ref="N5:N6" si="3">L5*M5</f>
        <v>11723.62492</v>
      </c>
      <c r="O5" s="37">
        <v>9.1999999999999998E-2</v>
      </c>
      <c r="P5" s="26">
        <f t="shared" ref="P5:P6" si="4">L5*O5</f>
        <v>1254.1552240000001</v>
      </c>
      <c r="Q5" s="40">
        <v>4.8000000000000001E-2</v>
      </c>
      <c r="R5" s="26">
        <f t="shared" ref="R5:R6" si="5">L5*Q5</f>
        <v>654.34185600000012</v>
      </c>
      <c r="S5" s="29">
        <v>0.183</v>
      </c>
      <c r="T5" s="26">
        <f>L5*S5</f>
        <v>2494.6783260000002</v>
      </c>
      <c r="U5" s="40">
        <v>0.53300000000000003</v>
      </c>
      <c r="V5" s="26">
        <f>L5*U5</f>
        <v>7265.9210260000009</v>
      </c>
      <c r="W5" s="40">
        <v>0.4</v>
      </c>
      <c r="X5" s="26">
        <f>W5*L5</f>
        <v>5452.8488000000007</v>
      </c>
      <c r="Y5" s="41">
        <v>3.5999999999999999E-3</v>
      </c>
      <c r="Z5" s="18">
        <f>L5*Y5</f>
        <v>49.075639200000005</v>
      </c>
      <c r="AA5" s="28">
        <f>IF(J5&gt;0,(AC5+AK5)/J5,0)</f>
        <v>3.4335587286425402E-3</v>
      </c>
      <c r="AB5" s="41">
        <v>2.3000000000000001E-4</v>
      </c>
      <c r="AC5" s="38">
        <f>AB5*L5</f>
        <v>3.1353880600000004</v>
      </c>
      <c r="AD5" s="29">
        <v>0.22220000000000001</v>
      </c>
      <c r="AE5" s="42">
        <f>AH5*(1-AI5)*AD5</f>
        <v>46.404248000000003</v>
      </c>
      <c r="AF5" s="29">
        <f t="shared" si="0"/>
        <v>0.93708108703378334</v>
      </c>
      <c r="AG5" s="30">
        <f t="shared" ref="AG5:AG6" si="6">IF(AND(AA5&gt;0,AJ5&gt;0,AB5&gt;0),((AJ5*(AA5-AB5))/(AA5*(AJ5-AB5))),0)</f>
        <v>0.93395049956738874</v>
      </c>
      <c r="AH5" s="35">
        <v>230</v>
      </c>
      <c r="AI5" s="37">
        <v>9.1999999999999998E-2</v>
      </c>
      <c r="AJ5" s="39">
        <v>0.22939999999999999</v>
      </c>
      <c r="AK5" s="42">
        <f t="shared" si="1"/>
        <v>47.907896000000001</v>
      </c>
      <c r="AL5" s="43">
        <v>1.81</v>
      </c>
      <c r="AM5" s="153"/>
      <c r="AN5" s="134">
        <f>AN4+AH5-AM5</f>
        <v>2120.66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50</v>
      </c>
      <c r="D6" s="44">
        <v>15240</v>
      </c>
      <c r="E6" s="44">
        <v>6</v>
      </c>
      <c r="F6" s="44">
        <v>16476</v>
      </c>
      <c r="G6" s="38">
        <v>0.9</v>
      </c>
      <c r="H6" s="38">
        <v>3.5</v>
      </c>
      <c r="I6" s="44">
        <v>16518</v>
      </c>
      <c r="J6" s="44">
        <v>14841</v>
      </c>
      <c r="K6" s="40">
        <v>0.08</v>
      </c>
      <c r="L6" s="38">
        <f t="shared" si="2"/>
        <v>13653.720000000001</v>
      </c>
      <c r="M6" s="29">
        <v>0.81799999999999995</v>
      </c>
      <c r="N6" s="26">
        <f t="shared" si="3"/>
        <v>11168.74296</v>
      </c>
      <c r="O6" s="40">
        <v>0.125</v>
      </c>
      <c r="P6" s="26">
        <f t="shared" si="4"/>
        <v>1706.7150000000001</v>
      </c>
      <c r="Q6" s="40">
        <v>5.7000000000000002E-2</v>
      </c>
      <c r="R6" s="26">
        <f t="shared" si="5"/>
        <v>778.26204000000007</v>
      </c>
      <c r="S6" s="29">
        <v>0.20699999999999999</v>
      </c>
      <c r="T6" s="26">
        <f>L6*S6</f>
        <v>2826.3200400000001</v>
      </c>
      <c r="U6" s="40">
        <v>0.50800000000000001</v>
      </c>
      <c r="V6" s="26">
        <f>L6*U6</f>
        <v>6936.0897600000008</v>
      </c>
      <c r="W6" s="40">
        <v>0.4</v>
      </c>
      <c r="X6" s="26">
        <f>W6*L6</f>
        <v>5461.4880000000012</v>
      </c>
      <c r="Y6" s="48">
        <v>3.6099999999999999E-3</v>
      </c>
      <c r="Z6" s="18">
        <f>L6*Y6</f>
        <v>49.289929200000003</v>
      </c>
      <c r="AA6" s="28">
        <f>IF(J6&gt;0,(AC6+AK6)/J6,0)</f>
        <v>3.3106929519574149E-3</v>
      </c>
      <c r="AB6" s="48">
        <v>2.3000000000000001E-4</v>
      </c>
      <c r="AC6" s="38">
        <f>AB6*L6</f>
        <v>3.1403556000000004</v>
      </c>
      <c r="AD6" s="29">
        <v>0.2198</v>
      </c>
      <c r="AE6" s="42">
        <f>AH6*(1-AI6)*AD6</f>
        <v>44.358936999999997</v>
      </c>
      <c r="AF6" s="29">
        <f t="shared" si="0"/>
        <v>0.93726885222779299</v>
      </c>
      <c r="AG6" s="30">
        <f t="shared" si="6"/>
        <v>0.93146819044002094</v>
      </c>
      <c r="AH6" s="44">
        <v>223</v>
      </c>
      <c r="AI6" s="40">
        <v>9.5000000000000001E-2</v>
      </c>
      <c r="AJ6" s="29">
        <v>0.22789999999999999</v>
      </c>
      <c r="AK6" s="42">
        <f t="shared" si="1"/>
        <v>45.993638499999996</v>
      </c>
      <c r="AL6" s="18">
        <v>1.75</v>
      </c>
      <c r="AM6" s="154"/>
      <c r="AN6" s="134">
        <f>AN5+AH6-AM6</f>
        <v>2343.66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49900</v>
      </c>
      <c r="E7" s="52"/>
      <c r="F7" s="52">
        <f>SUM(F4:F6)</f>
        <v>42621</v>
      </c>
      <c r="G7" s="53"/>
      <c r="H7" s="53"/>
      <c r="I7" s="52">
        <f>SUM(I4:I6)</f>
        <v>42280</v>
      </c>
      <c r="J7" s="52">
        <f>SUM(J4:J6)</f>
        <v>44510</v>
      </c>
      <c r="K7" s="21">
        <f>IF(J7&gt;0,(J4*K4+J5*K5+J6*K6)/J7,0)</f>
        <v>8.1334554032801612E-2</v>
      </c>
      <c r="L7" s="53">
        <f>L4+L5+L6</f>
        <v>40889.798999999999</v>
      </c>
      <c r="M7" s="54">
        <f>IF(L7&gt;0,N7/L7,0)</f>
        <v>0.79340927290936303</v>
      </c>
      <c r="N7" s="55">
        <f>N4+N5+N6</f>
        <v>32442.345694</v>
      </c>
      <c r="O7" s="21">
        <f>IF(L7&gt;0,P7/L7,0)</f>
        <v>0.12198298693030994</v>
      </c>
      <c r="P7" s="55">
        <f>P4+P5+P6</f>
        <v>4987.8598170000005</v>
      </c>
      <c r="Q7" s="21">
        <f>IF(L7&gt;0,R7/L7,0)</f>
        <v>8.4607740160327044E-2</v>
      </c>
      <c r="R7" s="55">
        <f>R4+R5+R6</f>
        <v>3459.5934890000003</v>
      </c>
      <c r="S7" s="21">
        <f>IF(L7&gt;0,T7/L7,0)</f>
        <v>0.19500633840239717</v>
      </c>
      <c r="T7" s="55">
        <f>T4+T5+T6</f>
        <v>7973.7699810000013</v>
      </c>
      <c r="U7" s="21">
        <f>IF(L7&gt;0,V7/L7,0)</f>
        <v>0.51966165233534167</v>
      </c>
      <c r="V7" s="55">
        <f>V4+V5+V6</f>
        <v>21248.860511999999</v>
      </c>
      <c r="W7" s="21">
        <f>IF(L7&gt;0,X7/L7,0)</f>
        <v>0.39667301935135468</v>
      </c>
      <c r="X7" s="55">
        <f>X4+X5+X6</f>
        <v>16219.880030000002</v>
      </c>
      <c r="Y7" s="56">
        <f>IF(L7&gt;0,Z7/L7,0)</f>
        <v>3.6366089571631304E-3</v>
      </c>
      <c r="Z7" s="57">
        <f>SUM(Z4:Z6)</f>
        <v>148.70020930000001</v>
      </c>
      <c r="AA7" s="56">
        <f>IF(L7&gt;0,(AA4*L4+AA5*L5+AA6*L6)/L7,0)</f>
        <v>3.3392844223616757E-3</v>
      </c>
      <c r="AB7" s="56">
        <f>IF(J7&gt;0,(J4*AB4+J5*AB5+J6*AB6)/J7,0)</f>
        <v>2.3997730847000675E-4</v>
      </c>
      <c r="AC7" s="53">
        <f>SUM(AC4:AC6)</f>
        <v>9.8127724799999996</v>
      </c>
      <c r="AD7" s="54">
        <f>IF(J7&gt;0,(J4*AD4+J5*AD5+J6*AD6)/J7,0)</f>
        <v>0.22226446641204223</v>
      </c>
      <c r="AE7" s="59">
        <f>SUM(AE4:AE6)</f>
        <v>135.26818980000002</v>
      </c>
      <c r="AF7" s="54">
        <f>IF(AND(Z7&gt;0),((Z4*AF4+Z5*AF5+Z6*AF6)/Z7),0)</f>
        <v>0.93501932146318401</v>
      </c>
      <c r="AG7" s="58">
        <f>IF(AND(AA7&gt;0,AJ7&gt;0,AB7&gt;0),((AJ7*(AA7-AB7))/(AA7*(AJ7-AB7))),0)</f>
        <v>0.92911273736744882</v>
      </c>
      <c r="AH7" s="52">
        <f>SUM(AH4:AH6)</f>
        <v>672</v>
      </c>
      <c r="AI7" s="21">
        <f>IF(AH7&gt;0,(AI4*AH4+AI5*AH5+AI6*AH6)/AH7,0)</f>
        <v>9.4299107142857136E-2</v>
      </c>
      <c r="AJ7" s="54">
        <f>IF(J7&gt;0,(AJ4*J4+AJ5*J5+AJ6*J6)/J7,0)</f>
        <v>0.22806841159290048</v>
      </c>
      <c r="AK7" s="59">
        <f>SUM(AK4:AK6)</f>
        <v>138.82228889999999</v>
      </c>
      <c r="AL7" s="57"/>
      <c r="AM7" s="57">
        <f>SUM(AM4:AM6)</f>
        <v>0</v>
      </c>
      <c r="AN7" s="124"/>
      <c r="AO7" s="125">
        <f>AN6</f>
        <v>2343.66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24" t="s">
        <v>49</v>
      </c>
      <c r="D8" s="12">
        <v>5610</v>
      </c>
      <c r="E8" s="12">
        <v>6</v>
      </c>
      <c r="F8" s="12">
        <v>9531</v>
      </c>
      <c r="G8" s="13">
        <v>0.9</v>
      </c>
      <c r="H8" s="13">
        <v>3.9</v>
      </c>
      <c r="I8" s="12">
        <v>9895</v>
      </c>
      <c r="J8" s="12">
        <v>14886</v>
      </c>
      <c r="K8" s="14">
        <v>8.4000000000000005E-2</v>
      </c>
      <c r="L8" s="25">
        <f>J8*(1-K8)</f>
        <v>13635.576000000001</v>
      </c>
      <c r="M8" s="15">
        <v>0.81499999999999995</v>
      </c>
      <c r="N8" s="26">
        <f>L8*M8</f>
        <v>11112.99444</v>
      </c>
      <c r="O8" s="14">
        <v>0.111</v>
      </c>
      <c r="P8" s="26">
        <f>L8*O8</f>
        <v>1513.5489360000001</v>
      </c>
      <c r="Q8" s="16">
        <v>7.3999999999999996E-2</v>
      </c>
      <c r="R8" s="26">
        <f>L8*Q8</f>
        <v>1009.0326240000001</v>
      </c>
      <c r="S8" s="16">
        <v>0.18</v>
      </c>
      <c r="T8" s="26">
        <f>L8*S8</f>
        <v>2454.4036799999999</v>
      </c>
      <c r="U8" s="16">
        <v>0.54200000000000004</v>
      </c>
      <c r="V8" s="26">
        <f>L8*U8</f>
        <v>7390.4821920000013</v>
      </c>
      <c r="W8" s="16">
        <v>0.39</v>
      </c>
      <c r="X8" s="26">
        <f>W8*L8</f>
        <v>5317.8746400000009</v>
      </c>
      <c r="Y8" s="17">
        <v>3.6900000000000001E-3</v>
      </c>
      <c r="Z8" s="61">
        <f>L8*Y8</f>
        <v>50.315275440000008</v>
      </c>
      <c r="AA8" s="28">
        <f>IF(J8&gt;0,(AC8+AK8)/J8,0)</f>
        <v>2.9715935939809224E-3</v>
      </c>
      <c r="AB8" s="17">
        <v>2.4000000000000001E-4</v>
      </c>
      <c r="AC8" s="25">
        <f>AB8*L8</f>
        <v>3.2725382400000003</v>
      </c>
      <c r="AD8" s="141">
        <v>0.21940000000000001</v>
      </c>
      <c r="AE8" s="31">
        <f>AH8*(1-AI8)*AD8</f>
        <v>39.245394400000002</v>
      </c>
      <c r="AF8" s="29">
        <f t="shared" ref="AF8:AF10" si="7">IF(AND(AD8&gt;0,AB8&gt;0,Y8&gt;0),((Y8-AB8)*AD8)/((AD8-AB8)*Y8),0)</f>
        <v>0.93598321455015965</v>
      </c>
      <c r="AG8" s="62">
        <f>IF(AND(AA8&gt;0,AJ8&gt;0,AB8&gt;0),((AJ8*(AA8-AB8))/(AA8*(AJ8-AB8))),0)</f>
        <v>0.92019965600307707</v>
      </c>
      <c r="AH8" s="12">
        <v>197</v>
      </c>
      <c r="AI8" s="14">
        <v>9.1999999999999998E-2</v>
      </c>
      <c r="AJ8" s="15">
        <v>0.22900000000000001</v>
      </c>
      <c r="AK8" s="31">
        <f t="shared" ref="AK8:AK70" si="8">AH8*(1-AI8)*AJ8</f>
        <v>40.962604000000006</v>
      </c>
      <c r="AL8" s="19">
        <v>1.68</v>
      </c>
      <c r="AM8" s="152"/>
      <c r="AN8" s="119">
        <f>AN6+AH8-AM8</f>
        <v>2540.66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11" t="s">
        <v>51</v>
      </c>
      <c r="D9" s="35">
        <v>18490</v>
      </c>
      <c r="E9" s="44">
        <v>5</v>
      </c>
      <c r="F9" s="35">
        <v>14841</v>
      </c>
      <c r="G9" s="36">
        <v>1</v>
      </c>
      <c r="H9" s="38">
        <v>3.4</v>
      </c>
      <c r="I9" s="35">
        <v>14296</v>
      </c>
      <c r="J9" s="35">
        <v>14900</v>
      </c>
      <c r="K9" s="40">
        <v>8.1000000000000003E-2</v>
      </c>
      <c r="L9" s="38">
        <f t="shared" ref="L9:L10" si="9">J9*(1-K9)</f>
        <v>13693.1</v>
      </c>
      <c r="M9" s="39">
        <v>0.82299999999999995</v>
      </c>
      <c r="N9" s="26">
        <f t="shared" ref="N9:N10" si="10">L9*M9</f>
        <v>11269.4213</v>
      </c>
      <c r="O9" s="37">
        <v>8.5999999999999993E-2</v>
      </c>
      <c r="P9" s="26">
        <f t="shared" ref="P9:P10" si="11">L9*O9</f>
        <v>1177.6065999999998</v>
      </c>
      <c r="Q9" s="40">
        <v>9.0999999999999998E-2</v>
      </c>
      <c r="R9" s="26">
        <f t="shared" ref="R9:R10" si="12">L9*Q9</f>
        <v>1246.0721000000001</v>
      </c>
      <c r="S9" s="40">
        <v>0.2</v>
      </c>
      <c r="T9" s="26">
        <f>L9*S9</f>
        <v>2738.6200000000003</v>
      </c>
      <c r="U9" s="40">
        <v>0.52100000000000002</v>
      </c>
      <c r="V9" s="26">
        <f>L9*U9</f>
        <v>7134.1051000000007</v>
      </c>
      <c r="W9" s="40">
        <v>0.39</v>
      </c>
      <c r="X9" s="26">
        <f>W9*L9</f>
        <v>5340.3090000000002</v>
      </c>
      <c r="Y9" s="41">
        <v>3.7499999999999999E-3</v>
      </c>
      <c r="Z9" s="18">
        <f>L9*Y9</f>
        <v>51.349125000000001</v>
      </c>
      <c r="AA9" s="28">
        <f>IF(J9&gt;0,(AC9+AK9)/J9,0)</f>
        <v>3.5144431140939599E-3</v>
      </c>
      <c r="AB9" s="41">
        <v>2.4000000000000001E-4</v>
      </c>
      <c r="AC9" s="38">
        <f>AB9*L9</f>
        <v>3.2863440000000002</v>
      </c>
      <c r="AD9" s="29">
        <v>0.21379999999999999</v>
      </c>
      <c r="AE9" s="42">
        <f>AH9*(1-AI9)*AD9</f>
        <v>46.9278172</v>
      </c>
      <c r="AF9" s="29">
        <f t="shared" si="7"/>
        <v>0.9370518823749765</v>
      </c>
      <c r="AG9" s="30">
        <f t="shared" ref="AG9:AG10" si="13">IF(AND(AA9&gt;0,AJ9&gt;0,AB9&gt;0),((AJ9*(AA9-AB9))/(AA9*(AJ9-AB9))),0)</f>
        <v>0.93271149713116019</v>
      </c>
      <c r="AH9" s="35">
        <v>242</v>
      </c>
      <c r="AI9" s="40">
        <v>9.2999999999999999E-2</v>
      </c>
      <c r="AJ9" s="39">
        <v>0.22359999999999999</v>
      </c>
      <c r="AK9" s="42">
        <f t="shared" si="8"/>
        <v>49.078858400000001</v>
      </c>
      <c r="AL9" s="18">
        <v>1.78</v>
      </c>
      <c r="AM9" s="18">
        <v>1005.28</v>
      </c>
      <c r="AN9" s="134">
        <f>AN8+AH9-AM9</f>
        <v>1777.3799999999999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52</v>
      </c>
      <c r="D10" s="44">
        <v>23100</v>
      </c>
      <c r="E10" s="44">
        <v>4</v>
      </c>
      <c r="F10" s="44">
        <v>17163</v>
      </c>
      <c r="G10" s="38">
        <v>0.8</v>
      </c>
      <c r="H10" s="38">
        <v>3.4</v>
      </c>
      <c r="I10" s="44">
        <v>16817</v>
      </c>
      <c r="J10" s="44">
        <v>14913</v>
      </c>
      <c r="K10" s="40">
        <v>8.2000000000000003E-2</v>
      </c>
      <c r="L10" s="38">
        <f t="shared" si="9"/>
        <v>13690.134</v>
      </c>
      <c r="M10" s="29">
        <v>0.81899999999999995</v>
      </c>
      <c r="N10" s="26">
        <f t="shared" si="10"/>
        <v>11212.219745999999</v>
      </c>
      <c r="O10" s="40">
        <v>9.2999999999999999E-2</v>
      </c>
      <c r="P10" s="26">
        <f t="shared" si="11"/>
        <v>1273.182462</v>
      </c>
      <c r="Q10" s="40">
        <v>8.7999999999999995E-2</v>
      </c>
      <c r="R10" s="26">
        <f t="shared" si="12"/>
        <v>1204.731792</v>
      </c>
      <c r="S10" s="40">
        <v>0.20799999999999999</v>
      </c>
      <c r="T10" s="26">
        <f>L10*S10</f>
        <v>2847.5478720000001</v>
      </c>
      <c r="U10" s="40">
        <v>0.5</v>
      </c>
      <c r="V10" s="26">
        <f>L10*U10</f>
        <v>6845.067</v>
      </c>
      <c r="W10" s="40">
        <v>0.39</v>
      </c>
      <c r="X10" s="26">
        <f>W10*L10</f>
        <v>5339.1522599999998</v>
      </c>
      <c r="Y10" s="48">
        <v>3.5300000000000002E-3</v>
      </c>
      <c r="Z10" s="18">
        <f>L10*Y10</f>
        <v>48.326173019999999</v>
      </c>
      <c r="AA10" s="28">
        <f>IF(J10&gt;0,(AC10+AK10)/J10,0)</f>
        <v>3.2924530382887414E-3</v>
      </c>
      <c r="AB10" s="48">
        <v>2.4000000000000001E-4</v>
      </c>
      <c r="AC10" s="38">
        <f>AB10*L10</f>
        <v>3.28563216</v>
      </c>
      <c r="AD10" s="29">
        <v>0.21779999999999999</v>
      </c>
      <c r="AE10" s="42">
        <f>AH10*(1-AI10)*AD10</f>
        <v>44.546633999999997</v>
      </c>
      <c r="AF10" s="29">
        <f t="shared" si="7"/>
        <v>0.93303947411596133</v>
      </c>
      <c r="AG10" s="30">
        <f t="shared" si="13"/>
        <v>0.92810041510114782</v>
      </c>
      <c r="AH10" s="44">
        <v>226</v>
      </c>
      <c r="AI10" s="40">
        <v>9.5000000000000001E-2</v>
      </c>
      <c r="AJ10" s="29">
        <v>0.224</v>
      </c>
      <c r="AK10" s="42">
        <f t="shared" si="8"/>
        <v>45.814720000000001</v>
      </c>
      <c r="AL10" s="18">
        <v>1.7</v>
      </c>
      <c r="AM10" s="154"/>
      <c r="AN10" s="134">
        <f>AN9+AH10-AM10</f>
        <v>2003.3799999999999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47200</v>
      </c>
      <c r="E11" s="52"/>
      <c r="F11" s="52">
        <f t="shared" ref="F11:J11" si="14">SUM(F8:F10)</f>
        <v>41535</v>
      </c>
      <c r="G11" s="53"/>
      <c r="H11" s="53"/>
      <c r="I11" s="52">
        <f t="shared" si="14"/>
        <v>41008</v>
      </c>
      <c r="J11" s="52">
        <f t="shared" si="14"/>
        <v>44699</v>
      </c>
      <c r="K11" s="21">
        <f>IF(J11&gt;0,(J8*K8+J9*K9+J10*K10)/J11,0)</f>
        <v>8.2332714378397731E-2</v>
      </c>
      <c r="L11" s="53">
        <f>L8+L9+L10</f>
        <v>41018.81</v>
      </c>
      <c r="M11" s="54">
        <f>IF(L11&gt;0,N11/L11,0)</f>
        <v>0.81900560952402079</v>
      </c>
      <c r="N11" s="55">
        <f>N8+N9+N10</f>
        <v>33594.635485999999</v>
      </c>
      <c r="O11" s="21">
        <f>IF(L11&gt;0,P11/L11,0)</f>
        <v>9.6646831002654643E-2</v>
      </c>
      <c r="P11" s="55">
        <f>P8+P9+P10</f>
        <v>3964.337998</v>
      </c>
      <c r="Q11" s="21">
        <f>IF(L11&gt;0,R11/L11,0)</f>
        <v>8.4347559473324563E-2</v>
      </c>
      <c r="R11" s="55">
        <f>R8+R9+R10</f>
        <v>3459.8365160000003</v>
      </c>
      <c r="S11" s="21">
        <f>IF(L11&gt;0,T11/L11,0)</f>
        <v>0.19602157039660587</v>
      </c>
      <c r="T11" s="55">
        <f>T8+T9+T10</f>
        <v>8040.5715520000003</v>
      </c>
      <c r="U11" s="21">
        <f>IF(L11&gt;0,V11/L11,0)</f>
        <v>0.52097206847297628</v>
      </c>
      <c r="V11" s="55">
        <f>V8+V9+V10</f>
        <v>21369.654292000003</v>
      </c>
      <c r="W11" s="21">
        <f>IF(L11&gt;0,X11/L11,0)</f>
        <v>0.39000000000000007</v>
      </c>
      <c r="X11" s="55">
        <f>X8+X9+X10</f>
        <v>15997.335900000002</v>
      </c>
      <c r="Y11" s="56">
        <f>IF(L11&gt;0,Z11/L11,0)</f>
        <v>3.6566290796831995E-3</v>
      </c>
      <c r="Z11" s="57">
        <f>SUM(Z8:Z10)</f>
        <v>149.99057346000001</v>
      </c>
      <c r="AA11" s="63">
        <f>IF(L11&gt;0,(AA8*L8+AA9*L9+AA10*L10)/L11,0)</f>
        <v>3.2598979487781345E-3</v>
      </c>
      <c r="AB11" s="56">
        <f>IF(J11&gt;0,(J8*AB8+J9*AB9+J10*AB10)/J11,0)</f>
        <v>2.4000000000000001E-4</v>
      </c>
      <c r="AC11" s="53">
        <f>SUM(AC8:AC10)</f>
        <v>9.8445144000000013</v>
      </c>
      <c r="AD11" s="54">
        <f>IF(J11&gt;0,(J8*AD8+J9*AD9+J10*AD10)/J11,0)</f>
        <v>0.2169994809727287</v>
      </c>
      <c r="AE11" s="59">
        <f>SUM(AE8:AE10)</f>
        <v>130.71984559999999</v>
      </c>
      <c r="AF11" s="54">
        <f>IF(AND(Z11&gt;0),((Z8*AF8+Z9*AF9+Z10*AF10)/Z11),0)</f>
        <v>0.93540061425859977</v>
      </c>
      <c r="AG11" s="58">
        <f>IF(AND(AA11&gt;0,AJ11&gt;0,AB11&gt;0),((AJ11*(AA11-AB11))/(AA11*(AJ11-AB11))),0)</f>
        <v>0.92736492018334526</v>
      </c>
      <c r="AH11" s="52">
        <f t="shared" ref="AH11" si="15">SUM(AH8:AH10)</f>
        <v>665</v>
      </c>
      <c r="AI11" s="21">
        <f>IF(AH11&gt;0,(AI8*AH8+AI9*AH9+AI10*AH10)/AH11,0)</f>
        <v>9.3383458646616527E-2</v>
      </c>
      <c r="AJ11" s="54">
        <f>IF(J11&gt;0,(AJ8*J8+AJ9*J9+AJ10*J10)/J11,0)</f>
        <v>0.22553180160629993</v>
      </c>
      <c r="AK11" s="59">
        <f>SUM(AK8:AK10)</f>
        <v>135.85618239999999</v>
      </c>
      <c r="AL11" s="57"/>
      <c r="AM11" s="57">
        <f>SUM(AM8:AM10)</f>
        <v>1005.28</v>
      </c>
      <c r="AN11" s="124"/>
      <c r="AO11" s="125">
        <f>AN10</f>
        <v>2003.3799999999999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53</v>
      </c>
      <c r="D12" s="12">
        <v>5759</v>
      </c>
      <c r="E12" s="12">
        <v>4</v>
      </c>
      <c r="F12" s="12">
        <v>10111</v>
      </c>
      <c r="G12" s="13">
        <v>1.3</v>
      </c>
      <c r="H12" s="13">
        <v>4</v>
      </c>
      <c r="I12" s="12">
        <v>10125</v>
      </c>
      <c r="J12" s="12">
        <v>14486</v>
      </c>
      <c r="K12" s="14">
        <v>7.0000000000000007E-2</v>
      </c>
      <c r="L12" s="25">
        <f>J12*(1-K12)</f>
        <v>13471.98</v>
      </c>
      <c r="M12" s="15">
        <v>0.81499999999999995</v>
      </c>
      <c r="N12" s="26">
        <f>L12*M12</f>
        <v>10979.663699999999</v>
      </c>
      <c r="O12" s="14">
        <v>0.125</v>
      </c>
      <c r="P12" s="26">
        <f>L12*O12</f>
        <v>1683.9974999999999</v>
      </c>
      <c r="Q12" s="16">
        <v>0.06</v>
      </c>
      <c r="R12" s="26">
        <f>L12*Q12</f>
        <v>808.3187999999999</v>
      </c>
      <c r="S12" s="16">
        <v>0.20599999999999999</v>
      </c>
      <c r="T12" s="26">
        <f>L12*S12</f>
        <v>2775.2278799999999</v>
      </c>
      <c r="U12" s="16">
        <v>0.50700000000000001</v>
      </c>
      <c r="V12" s="26">
        <f>L12*U12</f>
        <v>6830.2938599999998</v>
      </c>
      <c r="W12" s="16">
        <v>0.4</v>
      </c>
      <c r="X12" s="26">
        <f>W12*L12</f>
        <v>5388.7920000000004</v>
      </c>
      <c r="Y12" s="17">
        <v>3.4099999999999998E-3</v>
      </c>
      <c r="Z12" s="61">
        <f>L12*Y12</f>
        <v>45.939451799999993</v>
      </c>
      <c r="AA12" s="28">
        <f>IF(J12&gt;0,(AC12+AK12)/J12,0)</f>
        <v>3.5162317617009526E-3</v>
      </c>
      <c r="AB12" s="17">
        <v>2.5000000000000001E-4</v>
      </c>
      <c r="AC12" s="25">
        <f>AB12*L12</f>
        <v>3.3679950000000001</v>
      </c>
      <c r="AD12" s="141">
        <v>0.21679999999999999</v>
      </c>
      <c r="AE12" s="31">
        <f>AH12*(1-AI12)*AD12</f>
        <v>46.018618400000001</v>
      </c>
      <c r="AF12" s="29">
        <f t="shared" ref="AF12:AF14" si="16">IF(AND(AD12&gt;0,AB12&gt;0,Y12&gt;0),((Y12-AB12)*AD12)/((AD12-AB12)*Y12),0)</f>
        <v>0.92775604639809439</v>
      </c>
      <c r="AG12" s="62">
        <f>IF(AND(AA12&gt;0,AJ12&gt;0,AB12&gt;0),((AJ12*(AA12-AB12))/(AA12*(AJ12-AB12))),0)</f>
        <v>0.92993857457918583</v>
      </c>
      <c r="AH12" s="12">
        <v>233</v>
      </c>
      <c r="AI12" s="14">
        <v>8.8999999999999996E-2</v>
      </c>
      <c r="AJ12" s="15">
        <v>0.22409999999999999</v>
      </c>
      <c r="AK12" s="31">
        <f t="shared" si="8"/>
        <v>47.568138300000001</v>
      </c>
      <c r="AL12" s="19">
        <v>1.9</v>
      </c>
      <c r="AM12" s="152"/>
      <c r="AN12" s="119">
        <f>AN10+AH12-AM12</f>
        <v>2236.38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11" t="s">
        <v>51</v>
      </c>
      <c r="D13" s="35">
        <v>18200</v>
      </c>
      <c r="E13" s="44">
        <v>5</v>
      </c>
      <c r="F13" s="35">
        <v>13394</v>
      </c>
      <c r="G13" s="36">
        <v>1.3</v>
      </c>
      <c r="H13" s="38">
        <v>3.8</v>
      </c>
      <c r="I13" s="35">
        <v>13471</v>
      </c>
      <c r="J13" s="35">
        <v>14960</v>
      </c>
      <c r="K13" s="40">
        <v>7.3999999999999996E-2</v>
      </c>
      <c r="L13" s="38">
        <f t="shared" ref="L13:L14" si="17">J13*(1-K13)</f>
        <v>13852.960000000001</v>
      </c>
      <c r="M13" s="39">
        <v>0.81899999999999995</v>
      </c>
      <c r="N13" s="26">
        <f t="shared" ref="N13:N14" si="18">L13*M13</f>
        <v>11345.57424</v>
      </c>
      <c r="O13" s="37">
        <v>8.1000000000000003E-2</v>
      </c>
      <c r="P13" s="26">
        <f t="shared" ref="P13:P14" si="19">L13*O13</f>
        <v>1122.0897600000001</v>
      </c>
      <c r="Q13" s="40">
        <v>0.1</v>
      </c>
      <c r="R13" s="26">
        <f t="shared" ref="R13:R14" si="20">L13*Q13</f>
        <v>1385.2960000000003</v>
      </c>
      <c r="S13" s="40">
        <v>0.19400000000000001</v>
      </c>
      <c r="T13" s="26">
        <f>L13*S13</f>
        <v>2687.4742400000005</v>
      </c>
      <c r="U13" s="40">
        <v>0.52400000000000002</v>
      </c>
      <c r="V13" s="26">
        <f>L13*U13</f>
        <v>7258.9510400000008</v>
      </c>
      <c r="W13" s="40">
        <v>0.39</v>
      </c>
      <c r="X13" s="26">
        <f>W13*L13</f>
        <v>5402.6544000000004</v>
      </c>
      <c r="Y13" s="41">
        <v>3.5000000000000001E-3</v>
      </c>
      <c r="Z13" s="18">
        <f>L13*Y13</f>
        <v>48.485360000000007</v>
      </c>
      <c r="AA13" s="28">
        <f>IF(J13&gt;0,(AC13+AK13)/J13,0)</f>
        <v>3.9041620320855622E-3</v>
      </c>
      <c r="AB13" s="41">
        <v>2.7E-4</v>
      </c>
      <c r="AC13" s="38">
        <f>AB13*L13</f>
        <v>3.7402992000000004</v>
      </c>
      <c r="AD13" s="29">
        <v>0.22489999999999999</v>
      </c>
      <c r="AE13" s="42">
        <f>AH13*(1-AI13)*AD13</f>
        <v>54.690282400000001</v>
      </c>
      <c r="AF13" s="29">
        <f t="shared" si="16"/>
        <v>0.92396639553297166</v>
      </c>
      <c r="AG13" s="30">
        <f t="shared" ref="AG13:AG14" si="21">IF(AND(AA13&gt;0,AJ13&gt;0,AB13&gt;0),((AJ13*(AA13-AB13))/(AA13*(AJ13-AB13))),0)</f>
        <v>0.93196238407197196</v>
      </c>
      <c r="AH13" s="35">
        <v>269</v>
      </c>
      <c r="AI13" s="40">
        <v>9.6000000000000002E-2</v>
      </c>
      <c r="AJ13" s="39">
        <v>0.2248</v>
      </c>
      <c r="AK13" s="42">
        <f t="shared" si="8"/>
        <v>54.665964800000005</v>
      </c>
      <c r="AL13" s="18">
        <v>1.84</v>
      </c>
      <c r="AM13" s="18">
        <v>1003.94</v>
      </c>
      <c r="AN13" s="134">
        <f>AN12+AH13-AM13</f>
        <v>1501.44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47" t="s">
        <v>52</v>
      </c>
      <c r="D14" s="44">
        <v>17750</v>
      </c>
      <c r="E14" s="44">
        <v>4</v>
      </c>
      <c r="F14" s="44">
        <v>16325</v>
      </c>
      <c r="G14" s="38">
        <v>1</v>
      </c>
      <c r="H14" s="38">
        <v>3.8</v>
      </c>
      <c r="I14" s="44">
        <v>15887</v>
      </c>
      <c r="J14" s="44">
        <v>15151</v>
      </c>
      <c r="K14" s="40">
        <v>7.6999999999999999E-2</v>
      </c>
      <c r="L14" s="38">
        <f t="shared" si="17"/>
        <v>13984.373000000001</v>
      </c>
      <c r="M14" s="29">
        <v>0.80800000000000005</v>
      </c>
      <c r="N14" s="26">
        <f t="shared" si="18"/>
        <v>11299.373384000002</v>
      </c>
      <c r="O14" s="40">
        <v>9.8000000000000004E-2</v>
      </c>
      <c r="P14" s="26">
        <f t="shared" si="19"/>
        <v>1370.4685540000003</v>
      </c>
      <c r="Q14" s="40">
        <v>9.4E-2</v>
      </c>
      <c r="R14" s="26">
        <f t="shared" si="20"/>
        <v>1314.5310620000002</v>
      </c>
      <c r="S14" s="40">
        <v>0.19900000000000001</v>
      </c>
      <c r="T14" s="26">
        <f>L14*S14</f>
        <v>2782.8902270000003</v>
      </c>
      <c r="U14" s="40">
        <v>0.50900000000000001</v>
      </c>
      <c r="V14" s="26">
        <f>L14*U14</f>
        <v>7118.045857000001</v>
      </c>
      <c r="W14" s="40">
        <v>0.39</v>
      </c>
      <c r="X14" s="26">
        <f>W14*L14</f>
        <v>5453.9054700000006</v>
      </c>
      <c r="Y14" s="48">
        <v>3.5300000000000002E-3</v>
      </c>
      <c r="Z14" s="18">
        <f>L14*Y14</f>
        <v>49.364836690000004</v>
      </c>
      <c r="AA14" s="28">
        <f>IF(J14&gt;0,(AC14+AK14)/J14,0)</f>
        <v>3.3995673717906408E-3</v>
      </c>
      <c r="AB14" s="48">
        <v>2.5000000000000001E-4</v>
      </c>
      <c r="AC14" s="38">
        <f>AB14*L14</f>
        <v>3.4960932500000004</v>
      </c>
      <c r="AD14" s="29">
        <v>0.223</v>
      </c>
      <c r="AE14" s="42">
        <f>AH14*(1-AI14)*AD14</f>
        <v>46.468739999999997</v>
      </c>
      <c r="AF14" s="29">
        <f t="shared" si="16"/>
        <v>0.93022131926758922</v>
      </c>
      <c r="AG14" s="30">
        <f t="shared" si="21"/>
        <v>0.92746759764915809</v>
      </c>
      <c r="AH14" s="44">
        <v>230</v>
      </c>
      <c r="AI14" s="40">
        <v>9.4E-2</v>
      </c>
      <c r="AJ14" s="29">
        <v>0.23039999999999999</v>
      </c>
      <c r="AK14" s="42">
        <f t="shared" si="8"/>
        <v>48.010751999999997</v>
      </c>
      <c r="AL14" s="18">
        <v>1.75</v>
      </c>
      <c r="AM14" s="154"/>
      <c r="AN14" s="134">
        <f>AN13+AH14-AM14</f>
        <v>1731.44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41709</v>
      </c>
      <c r="E15" s="52"/>
      <c r="F15" s="52">
        <f t="shared" ref="F15:J15" si="22">SUM(F12:F14)</f>
        <v>39830</v>
      </c>
      <c r="G15" s="53"/>
      <c r="H15" s="53"/>
      <c r="I15" s="52">
        <f t="shared" si="22"/>
        <v>39483</v>
      </c>
      <c r="J15" s="52">
        <f t="shared" si="22"/>
        <v>44597</v>
      </c>
      <c r="K15" s="21">
        <f>IF(J15&gt;0,(J12*K12+J13*K13+J14*K14)/J15,0)</f>
        <v>7.3719913895553504E-2</v>
      </c>
      <c r="L15" s="53">
        <f>L12+L13+L14</f>
        <v>41309.313000000002</v>
      </c>
      <c r="M15" s="54">
        <f>IF(L15&gt;0,N15/L15,0)</f>
        <v>0.81397169020942073</v>
      </c>
      <c r="N15" s="55">
        <f>N12+N13+N14</f>
        <v>33624.611323999998</v>
      </c>
      <c r="O15" s="21">
        <f>IF(L15&gt;0,P15/L15,0)</f>
        <v>0.10110446073019902</v>
      </c>
      <c r="P15" s="55">
        <f>P12+P13+P14</f>
        <v>4176.5558140000003</v>
      </c>
      <c r="Q15" s="21">
        <f>IF(L15&gt;0,R15/L15,0)</f>
        <v>8.4923849060380169E-2</v>
      </c>
      <c r="R15" s="55">
        <f>R12+R13+R14</f>
        <v>3508.1458620000003</v>
      </c>
      <c r="S15" s="21">
        <f>IF(L15&gt;0,T15/L15,0)</f>
        <v>0.19960613595776816</v>
      </c>
      <c r="T15" s="55">
        <f>T12+T13+T14</f>
        <v>8245.5923469999998</v>
      </c>
      <c r="U15" s="21">
        <f>IF(L15&gt;0,V15/L15,0)</f>
        <v>0.51337795806480735</v>
      </c>
      <c r="V15" s="55">
        <f>V12+V13+V14</f>
        <v>21207.290757000002</v>
      </c>
      <c r="W15" s="21">
        <f>IF(L15&gt;0,X15/L15,0)</f>
        <v>0.3932612452305852</v>
      </c>
      <c r="X15" s="55">
        <f>X12+X13+X14</f>
        <v>16245.351870000002</v>
      </c>
      <c r="Y15" s="56">
        <f>IF(L15&gt;0,Z15/L15,0)</f>
        <v>3.4808046430111288E-3</v>
      </c>
      <c r="Z15" s="57">
        <f>SUM(Z12:Z14)</f>
        <v>143.78964848999999</v>
      </c>
      <c r="AA15" s="63">
        <f>IF(L15&gt;0,(AA12*L12+AA13*L13+AA14*L14)/L15,0)</f>
        <v>3.6068288668647196E-3</v>
      </c>
      <c r="AB15" s="56">
        <f>IF(J15&gt;0,(J12*AB12+J13*AB13+J14*AB14)/J15,0)</f>
        <v>2.5670897145547907E-4</v>
      </c>
      <c r="AC15" s="53">
        <f>SUM(AC12:AC14)</f>
        <v>10.604387450000001</v>
      </c>
      <c r="AD15" s="54">
        <f>IF(J15&gt;0,(J12*AD12+J13*AD13+J14*AD14)/J15,0)</f>
        <v>0.22162346794627441</v>
      </c>
      <c r="AE15" s="59">
        <f>SUM(AE12:AE14)</f>
        <v>147.17764080000001</v>
      </c>
      <c r="AF15" s="54">
        <f>IF(AND(Z15&gt;0),((Z12*AF12+Z13*AF13+Z14*AF14)/Z15),0)</f>
        <v>0.92732454945431286</v>
      </c>
      <c r="AG15" s="58">
        <f>IF(AND(AA15&gt;0,AJ15&gt;0,AB15&gt;0),((AJ15*(AA15-AB15))/(AA15*(AJ15-AB15))),0)</f>
        <v>0.92988097875460196</v>
      </c>
      <c r="AH15" s="52">
        <f t="shared" ref="AH15" si="23">SUM(AH12:AH14)</f>
        <v>732</v>
      </c>
      <c r="AI15" s="21">
        <f>IF(AH15&gt;0,(AI12*AH12+AI13*AH13+AI14*AH14)/AH15,0)</f>
        <v>9.3143442622950823E-2</v>
      </c>
      <c r="AJ15" s="54">
        <f>IF(J15&gt;0,(AJ12*J12+AJ13*J13+AJ14*J14)/J15,0)</f>
        <v>0.22647512164495368</v>
      </c>
      <c r="AK15" s="59">
        <f>SUM(AK12:AK14)</f>
        <v>150.2448551</v>
      </c>
      <c r="AL15" s="57"/>
      <c r="AM15" s="57">
        <f>SUM(AM12:AM14)</f>
        <v>1003.94</v>
      </c>
      <c r="AN15" s="124"/>
      <c r="AO15" s="125">
        <f>AN14</f>
        <v>1731.44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53</v>
      </c>
      <c r="D16" s="12">
        <v>4079</v>
      </c>
      <c r="E16" s="12">
        <v>4</v>
      </c>
      <c r="F16" s="12">
        <v>10429</v>
      </c>
      <c r="G16" s="13">
        <v>1</v>
      </c>
      <c r="H16" s="13">
        <v>3.6</v>
      </c>
      <c r="I16" s="12">
        <v>10318</v>
      </c>
      <c r="J16" s="12">
        <v>15282</v>
      </c>
      <c r="K16" s="14">
        <v>7.6999999999999999E-2</v>
      </c>
      <c r="L16" s="25">
        <f>J16*(1-K16)</f>
        <v>14105.286</v>
      </c>
      <c r="M16" s="15">
        <v>0.81299999999999994</v>
      </c>
      <c r="N16" s="26">
        <f>L16*M16</f>
        <v>11467.597517999999</v>
      </c>
      <c r="O16" s="14">
        <v>8.1000000000000003E-2</v>
      </c>
      <c r="P16" s="26">
        <f>L16*O16</f>
        <v>1142.5281660000001</v>
      </c>
      <c r="Q16" s="16">
        <v>0.11</v>
      </c>
      <c r="R16" s="26">
        <f>L16*Q16</f>
        <v>1551.5814600000001</v>
      </c>
      <c r="S16" s="16">
        <v>0.193</v>
      </c>
      <c r="T16" s="26">
        <f>L16*S16</f>
        <v>2722.3201979999999</v>
      </c>
      <c r="U16" s="16">
        <v>0.52400000000000002</v>
      </c>
      <c r="V16" s="26">
        <f>L16*U16</f>
        <v>7391.1698640000004</v>
      </c>
      <c r="W16" s="16">
        <v>0.4</v>
      </c>
      <c r="X16" s="26">
        <f>W16*L16</f>
        <v>5642.1144000000004</v>
      </c>
      <c r="Y16" s="17">
        <v>3.5500000000000002E-3</v>
      </c>
      <c r="Z16" s="61">
        <f>L16*Y16</f>
        <v>50.073765300000005</v>
      </c>
      <c r="AA16" s="28">
        <f>IF(J16&gt;0,(AC16+AK16)/J16,0)</f>
        <v>3.1628591663394839E-3</v>
      </c>
      <c r="AB16" s="17">
        <v>2.3000000000000001E-4</v>
      </c>
      <c r="AC16" s="25">
        <f>AB16*L16</f>
        <v>3.2442157800000002</v>
      </c>
      <c r="AD16" s="141">
        <v>0.21909999999999999</v>
      </c>
      <c r="AE16" s="31">
        <f>AH16*(1-AI16)*AD16</f>
        <v>42.129424399999998</v>
      </c>
      <c r="AF16" s="29">
        <f t="shared" ref="AF16:AF18" si="24">IF(AND(AD16&gt;0,AB16&gt;0,Y16&gt;0),((Y16-AB16)*AD16)/((AD16-AB16)*Y16),0)</f>
        <v>0.9361940363338711</v>
      </c>
      <c r="AG16" s="62">
        <f>IF(AND(AA16&gt;0,AJ16&gt;0,AB16&gt;0),((AJ16*(AA16-AB16))/(AA16*(AJ16-AB16))),0)</f>
        <v>0.92819136559005722</v>
      </c>
      <c r="AH16" s="12">
        <v>212</v>
      </c>
      <c r="AI16" s="14">
        <v>9.2999999999999999E-2</v>
      </c>
      <c r="AJ16" s="135">
        <v>0.23449999999999999</v>
      </c>
      <c r="AK16" s="31">
        <f t="shared" si="8"/>
        <v>45.090597999999993</v>
      </c>
      <c r="AL16" s="19">
        <v>1.8</v>
      </c>
      <c r="AM16" s="152"/>
      <c r="AN16" s="119">
        <f>AN14+AH16-AM16</f>
        <v>1943.44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47" t="s">
        <v>50</v>
      </c>
      <c r="D17" s="35">
        <v>18212</v>
      </c>
      <c r="E17" s="44">
        <v>7</v>
      </c>
      <c r="F17" s="35">
        <v>15106</v>
      </c>
      <c r="G17" s="36">
        <v>1.4</v>
      </c>
      <c r="H17" s="38">
        <v>3.7</v>
      </c>
      <c r="I17" s="35">
        <v>13885</v>
      </c>
      <c r="J17" s="35">
        <v>15307</v>
      </c>
      <c r="K17" s="40">
        <v>7.9000000000000001E-2</v>
      </c>
      <c r="L17" s="38">
        <f t="shared" ref="L17:L18" si="25">J17*(1-K17)</f>
        <v>14097.747000000001</v>
      </c>
      <c r="M17" s="39">
        <v>0.75900000000000001</v>
      </c>
      <c r="N17" s="26">
        <f t="shared" ref="N17:N18" si="26">L17*M17</f>
        <v>10700.189973</v>
      </c>
      <c r="O17" s="37">
        <v>0.10100000000000001</v>
      </c>
      <c r="P17" s="26">
        <f t="shared" ref="P17:P18" si="27">L17*O17</f>
        <v>1423.8724470000002</v>
      </c>
      <c r="Q17" s="40">
        <v>0.14000000000000001</v>
      </c>
      <c r="R17" s="26">
        <f t="shared" ref="R17:R18" si="28">L17*Q17</f>
        <v>1973.6845800000003</v>
      </c>
      <c r="S17" s="40">
        <v>0.19600000000000001</v>
      </c>
      <c r="T17" s="26">
        <f>L17*S17</f>
        <v>2763.1584120000002</v>
      </c>
      <c r="U17" s="40">
        <v>0.53200000000000003</v>
      </c>
      <c r="V17" s="26">
        <f>L17*U17</f>
        <v>7500.0014040000015</v>
      </c>
      <c r="W17" s="40">
        <v>0.4</v>
      </c>
      <c r="X17" s="26">
        <f>W17*L17</f>
        <v>5639.0988000000007</v>
      </c>
      <c r="Y17" s="41">
        <v>3.62E-3</v>
      </c>
      <c r="Z17" s="18">
        <f>L17*Y17</f>
        <v>51.033844140000006</v>
      </c>
      <c r="AA17" s="28">
        <f>IF(J17&gt;0,(AC17+AK17)/J17,0)</f>
        <v>3.293009037695172E-3</v>
      </c>
      <c r="AB17" s="41">
        <v>2.2000000000000001E-4</v>
      </c>
      <c r="AC17" s="38">
        <f>AB17*L17</f>
        <v>3.1015043400000004</v>
      </c>
      <c r="AD17" s="29">
        <v>0.22140000000000001</v>
      </c>
      <c r="AE17" s="42">
        <f>AH17*(1-AI17)*AD17</f>
        <v>45.182205000000003</v>
      </c>
      <c r="AF17" s="29">
        <f t="shared" si="24"/>
        <v>0.94016073506291464</v>
      </c>
      <c r="AG17" s="30">
        <f t="shared" ref="AG17:AG18" si="29">IF(AND(AA17&gt;0,AJ17&gt;0,AB17&gt;0),((AJ17*(AA17-AB17))/(AA17*(AJ17-AB17))),0)</f>
        <v>0.93407833012329688</v>
      </c>
      <c r="AH17" s="35">
        <v>225</v>
      </c>
      <c r="AI17" s="40">
        <v>9.2999999999999999E-2</v>
      </c>
      <c r="AJ17" s="136">
        <v>0.23180000000000001</v>
      </c>
      <c r="AK17" s="42">
        <f t="shared" si="8"/>
        <v>47.304585000000003</v>
      </c>
      <c r="AL17" s="18">
        <v>1.75</v>
      </c>
      <c r="AM17" s="18">
        <v>1002.36</v>
      </c>
      <c r="AN17" s="134">
        <f>AN16+AH17-AM17</f>
        <v>1166.08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52</v>
      </c>
      <c r="D18" s="44">
        <v>14900</v>
      </c>
      <c r="E18" s="44">
        <v>7</v>
      </c>
      <c r="F18" s="44">
        <v>15011</v>
      </c>
      <c r="G18" s="38">
        <v>1.3</v>
      </c>
      <c r="H18" s="38">
        <v>3.4</v>
      </c>
      <c r="I18" s="44">
        <v>14227</v>
      </c>
      <c r="J18" s="44">
        <v>15490</v>
      </c>
      <c r="K18" s="40">
        <v>8.1000000000000003E-2</v>
      </c>
      <c r="L18" s="38">
        <f t="shared" si="25"/>
        <v>14235.310000000001</v>
      </c>
      <c r="M18" s="29">
        <v>0.78400000000000003</v>
      </c>
      <c r="N18" s="26">
        <f t="shared" si="26"/>
        <v>11160.483040000001</v>
      </c>
      <c r="O18" s="40">
        <v>9.9000000000000005E-2</v>
      </c>
      <c r="P18" s="26">
        <f t="shared" si="27"/>
        <v>1409.2956900000001</v>
      </c>
      <c r="Q18" s="40">
        <v>0.11700000000000001</v>
      </c>
      <c r="R18" s="26">
        <f t="shared" si="28"/>
        <v>1665.5312700000002</v>
      </c>
      <c r="S18" s="40">
        <v>0.2</v>
      </c>
      <c r="T18" s="26">
        <f>L18*S18</f>
        <v>2847.0620000000004</v>
      </c>
      <c r="U18" s="40">
        <v>0.52300000000000002</v>
      </c>
      <c r="V18" s="26">
        <f>L18*U18</f>
        <v>7445.0671300000013</v>
      </c>
      <c r="W18" s="40">
        <v>0.4</v>
      </c>
      <c r="X18" s="26">
        <f>W18*L18</f>
        <v>5694.1240000000007</v>
      </c>
      <c r="Y18" s="48">
        <v>3.5500000000000002E-3</v>
      </c>
      <c r="Z18" s="18">
        <f>L18*Y18</f>
        <v>50.535350500000007</v>
      </c>
      <c r="AA18" s="28">
        <f>IF(J18&gt;0,(AC18+AK18)/J18,0)</f>
        <v>3.2524034732085219E-3</v>
      </c>
      <c r="AB18" s="48">
        <v>2.2000000000000001E-4</v>
      </c>
      <c r="AC18" s="38">
        <f>AB18*L18</f>
        <v>3.1317682000000002</v>
      </c>
      <c r="AD18" s="29">
        <v>0.222</v>
      </c>
      <c r="AE18" s="42">
        <f>AH18*(1-AI18)*AD18</f>
        <v>45.153024000000002</v>
      </c>
      <c r="AF18" s="29">
        <f t="shared" si="24"/>
        <v>0.93895866859557553</v>
      </c>
      <c r="AG18" s="30">
        <f t="shared" si="29"/>
        <v>0.93324154336946419</v>
      </c>
      <c r="AH18" s="44">
        <v>224</v>
      </c>
      <c r="AI18" s="40">
        <v>9.1999999999999998E-2</v>
      </c>
      <c r="AJ18" s="137">
        <v>0.23230000000000001</v>
      </c>
      <c r="AK18" s="42">
        <f t="shared" si="8"/>
        <v>47.247961600000004</v>
      </c>
      <c r="AL18" s="18">
        <v>1.65</v>
      </c>
      <c r="AM18" s="154"/>
      <c r="AN18" s="134">
        <f>AN17+AH18-AM18</f>
        <v>1390.08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37191</v>
      </c>
      <c r="E19" s="52"/>
      <c r="F19" s="52">
        <f t="shared" ref="F19:J19" si="30">SUM(F16:F18)</f>
        <v>40546</v>
      </c>
      <c r="G19" s="53"/>
      <c r="H19" s="53"/>
      <c r="I19" s="52">
        <f t="shared" si="30"/>
        <v>38430</v>
      </c>
      <c r="J19" s="52">
        <f t="shared" si="30"/>
        <v>46079</v>
      </c>
      <c r="K19" s="21">
        <f>IF(J19&gt;0,(J16*K16+J17*K17+J18*K18)/J19,0)</f>
        <v>7.9009027973697341E-2</v>
      </c>
      <c r="L19" s="53">
        <f>L16+L17+L18</f>
        <v>42438.343000000008</v>
      </c>
      <c r="M19" s="54">
        <f>IF(L19&gt;0,N19/L19,0)</f>
        <v>0.78533392623269938</v>
      </c>
      <c r="N19" s="55">
        <f>N16+N17+N18</f>
        <v>33328.270531000002</v>
      </c>
      <c r="O19" s="21">
        <f>IF(L19&gt;0,P19/L19,0)</f>
        <v>9.3681704372859234E-2</v>
      </c>
      <c r="P19" s="55">
        <f>P16+P17+P18</f>
        <v>3975.6963030000006</v>
      </c>
      <c r="Q19" s="21">
        <f>IF(L19&gt;0,R19/L19,0)</f>
        <v>0.12231385447824859</v>
      </c>
      <c r="R19" s="55">
        <f>R16+R17+R18</f>
        <v>5190.7973100000008</v>
      </c>
      <c r="S19" s="21">
        <f>IF(L19&gt;0,T19/L19,0)</f>
        <v>0.1963446266033525</v>
      </c>
      <c r="T19" s="55">
        <f>T16+T17+T18</f>
        <v>8332.54061</v>
      </c>
      <c r="U19" s="21">
        <f>IF(L19&gt;0,V19/L19,0)</f>
        <v>0.5263221138959171</v>
      </c>
      <c r="V19" s="55">
        <f>V16+V17+V18</f>
        <v>22336.238398000001</v>
      </c>
      <c r="W19" s="21">
        <f>IF(L19&gt;0,X19/L19,0)</f>
        <v>0.39999999999999997</v>
      </c>
      <c r="X19" s="55">
        <f>X16+X17+X18</f>
        <v>16975.337200000002</v>
      </c>
      <c r="Y19" s="56">
        <f>IF(L19&gt;0,Z19/L19,0)</f>
        <v>3.5732535537497303E-3</v>
      </c>
      <c r="Z19" s="57">
        <f>SUM(Z16:Z18)</f>
        <v>151.64295994000003</v>
      </c>
      <c r="AA19" s="63">
        <f>IF(L19&gt;0,(AA16*L16+AA17*L17+AA18*L18)/L19,0)</f>
        <v>3.2361304277897926E-3</v>
      </c>
      <c r="AB19" s="56">
        <f>IF(J19&gt;0,(J16*AB16+J17*AB17+J18*AB18)/J19,0)</f>
        <v>2.2331647822218366E-4</v>
      </c>
      <c r="AC19" s="53">
        <f>SUM(AC16:AC18)</f>
        <v>9.4774883200000009</v>
      </c>
      <c r="AD19" s="54">
        <f>IF(J19&gt;0,(J16*AD16+J17*AD17+J18*AD18)/J19,0)</f>
        <v>0.22083890709433798</v>
      </c>
      <c r="AE19" s="59">
        <f>SUM(AE16:AE18)</f>
        <v>132.4646534</v>
      </c>
      <c r="AF19" s="54">
        <f>IF(AND(Z19&gt;0),((Z16*AF16+Z17*AF17+Z18*AF18)/Z19),0)</f>
        <v>0.93845030688657294</v>
      </c>
      <c r="AG19" s="58">
        <f>IF(AND(AA19&gt;0,AJ19&gt;0,AB19&gt;0),((AJ19*(AA19-AB19))/(AA19*(AJ19-AB19))),0)</f>
        <v>0.93188642531550492</v>
      </c>
      <c r="AH19" s="52">
        <f t="shared" ref="AH19" si="31">SUM(AH16:AH18)</f>
        <v>661</v>
      </c>
      <c r="AI19" s="21">
        <f>IF(AH19&gt;0,(AI16*AH16+AI17*AH17+AI18*AH18)/AH19,0)</f>
        <v>9.2661119515885043E-2</v>
      </c>
      <c r="AJ19" s="54">
        <f>IF(J19&gt;0,(AJ16*J16+AJ17*J17+AJ18*J18)/J19,0)</f>
        <v>0.23286353002452315</v>
      </c>
      <c r="AK19" s="59">
        <f>SUM(AK16:AK18)</f>
        <v>139.6431446</v>
      </c>
      <c r="AL19" s="57"/>
      <c r="AM19" s="57">
        <f>SUM(AM16:AM18)</f>
        <v>1002.36</v>
      </c>
      <c r="AN19" s="124"/>
      <c r="AO19" s="125">
        <f>AN18</f>
        <v>1390.08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53</v>
      </c>
      <c r="D20" s="12">
        <v>18307</v>
      </c>
      <c r="E20" s="12">
        <v>4</v>
      </c>
      <c r="F20" s="12">
        <v>15546</v>
      </c>
      <c r="G20" s="13">
        <v>1.4</v>
      </c>
      <c r="H20" s="13">
        <v>3.5</v>
      </c>
      <c r="I20" s="12">
        <v>14244</v>
      </c>
      <c r="J20" s="12">
        <v>15487</v>
      </c>
      <c r="K20" s="14">
        <v>0.08</v>
      </c>
      <c r="L20" s="25">
        <f>J20*(1-K20)</f>
        <v>14248.04</v>
      </c>
      <c r="M20" s="15">
        <v>0.57699999999999996</v>
      </c>
      <c r="N20" s="26">
        <f>L20*M20</f>
        <v>8221.1190800000004</v>
      </c>
      <c r="O20" s="14">
        <v>0.29099999999999998</v>
      </c>
      <c r="P20" s="26">
        <f>L20*O20</f>
        <v>4146.1796400000003</v>
      </c>
      <c r="Q20" s="16">
        <v>0.13200000000000001</v>
      </c>
      <c r="R20" s="26">
        <f>L20*Q20</f>
        <v>1880.7412800000002</v>
      </c>
      <c r="S20" s="16">
        <v>0.20300000000000001</v>
      </c>
      <c r="T20" s="26">
        <f>L20*S20</f>
        <v>2892.3521200000005</v>
      </c>
      <c r="U20" s="16">
        <v>0.51</v>
      </c>
      <c r="V20" s="26">
        <f>L20*U20</f>
        <v>7266.5004000000008</v>
      </c>
      <c r="W20" s="16">
        <v>0.4</v>
      </c>
      <c r="X20" s="26">
        <f>W20*L20</f>
        <v>5699.2160000000003</v>
      </c>
      <c r="Y20" s="17">
        <v>3.6099999999999999E-3</v>
      </c>
      <c r="Z20" s="61">
        <f>L20*Y20</f>
        <v>51.435424400000002</v>
      </c>
      <c r="AA20" s="28">
        <f>IF(J20&gt;0,(AC20+AK20)/J20,0)</f>
        <v>2.967154820171757E-3</v>
      </c>
      <c r="AB20" s="17">
        <v>2.3000000000000001E-4</v>
      </c>
      <c r="AC20" s="25">
        <f>AB20*L20</f>
        <v>3.2770492000000004</v>
      </c>
      <c r="AD20" s="141">
        <v>0.21529999999999999</v>
      </c>
      <c r="AE20" s="31">
        <f>AH20*(1-AI20)*AD20</f>
        <v>41.294324699999997</v>
      </c>
      <c r="AF20" s="29">
        <f t="shared" ref="AF20:AF22" si="32">IF(AND(AD20&gt;0,AB20&gt;0,Y20&gt;0),((Y20-AB20)*AD20)/((AD20-AB20)*Y20),0)</f>
        <v>0.93728937315648186</v>
      </c>
      <c r="AG20" s="62">
        <f>IF(AND(AA20&gt;0,AJ20&gt;0,AB20&gt;0),((AJ20*(AA20-AB20))/(AA20*(AJ20-AB20))),0)</f>
        <v>0.92343923135685135</v>
      </c>
      <c r="AH20" s="12">
        <v>211</v>
      </c>
      <c r="AI20" s="14">
        <v>9.0999999999999998E-2</v>
      </c>
      <c r="AJ20" s="135">
        <v>0.2225</v>
      </c>
      <c r="AK20" s="31">
        <f t="shared" si="8"/>
        <v>42.6752775</v>
      </c>
      <c r="AL20" s="19">
        <v>1.8</v>
      </c>
      <c r="AM20" s="152"/>
      <c r="AN20" s="119">
        <f>AN18+AH20-AM20</f>
        <v>1601.08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47" t="s">
        <v>50</v>
      </c>
      <c r="D21" s="35">
        <v>18693</v>
      </c>
      <c r="E21" s="44">
        <v>7</v>
      </c>
      <c r="F21" s="35">
        <v>14927</v>
      </c>
      <c r="G21" s="36">
        <v>1.5</v>
      </c>
      <c r="H21" s="38">
        <v>3.5</v>
      </c>
      <c r="I21" s="35">
        <v>14313</v>
      </c>
      <c r="J21" s="35">
        <v>15395</v>
      </c>
      <c r="K21" s="40">
        <v>7.4999999999999997E-2</v>
      </c>
      <c r="L21" s="38">
        <f t="shared" ref="L21:L22" si="33">J21*(1-K21)</f>
        <v>14240.375</v>
      </c>
      <c r="M21" s="39">
        <v>0.73899999999999999</v>
      </c>
      <c r="N21" s="26">
        <f t="shared" ref="N21:N22" si="34">L21*M21</f>
        <v>10523.637124999999</v>
      </c>
      <c r="O21" s="37">
        <v>0.114</v>
      </c>
      <c r="P21" s="26">
        <f t="shared" ref="P21:P22" si="35">L21*O21</f>
        <v>1623.40275</v>
      </c>
      <c r="Q21" s="40">
        <v>0.14699999999999999</v>
      </c>
      <c r="R21" s="26">
        <f t="shared" ref="R21:R22" si="36">L21*Q21</f>
        <v>2093.3351250000001</v>
      </c>
      <c r="S21" s="40">
        <v>0.2</v>
      </c>
      <c r="T21" s="26">
        <f>L21*S21</f>
        <v>2848.0750000000003</v>
      </c>
      <c r="U21" s="40">
        <v>0.52800000000000002</v>
      </c>
      <c r="V21" s="26">
        <f>L21*U21</f>
        <v>7518.9180000000006</v>
      </c>
      <c r="W21" s="40">
        <v>0.4</v>
      </c>
      <c r="X21" s="26">
        <f>W21*L21</f>
        <v>5696.1500000000005</v>
      </c>
      <c r="Y21" s="41">
        <v>3.5699999999999998E-3</v>
      </c>
      <c r="Z21" s="18">
        <f>L21*Y21</f>
        <v>50.838138749999999</v>
      </c>
      <c r="AA21" s="28">
        <f>IF(J21&gt;0,(AC21+AK21)/J21,0)</f>
        <v>3.0059562000649565E-3</v>
      </c>
      <c r="AB21" s="41">
        <v>2.2000000000000001E-4</v>
      </c>
      <c r="AC21" s="38">
        <f>AB21*L21</f>
        <v>3.1328825</v>
      </c>
      <c r="AD21" s="29">
        <v>0.21049999999999999</v>
      </c>
      <c r="AE21" s="42">
        <f>AH21*(1-AI21)*AD21</f>
        <v>41.621322999999997</v>
      </c>
      <c r="AF21" s="29">
        <f t="shared" si="32"/>
        <v>0.93935710102949299</v>
      </c>
      <c r="AG21" s="30">
        <f t="shared" ref="AG21:AG22" si="37">IF(AND(AA21&gt;0,AJ21&gt;0,AB21&gt;0),((AJ21*(AA21-AB21))/(AA21*(AJ21-AB21))),0)</f>
        <v>0.9277473748276216</v>
      </c>
      <c r="AH21" s="35">
        <v>218</v>
      </c>
      <c r="AI21" s="40">
        <v>9.2999999999999999E-2</v>
      </c>
      <c r="AJ21" s="39">
        <v>0.21820000000000001</v>
      </c>
      <c r="AK21" s="42">
        <f t="shared" si="8"/>
        <v>43.143813200000004</v>
      </c>
      <c r="AL21" s="18">
        <v>1.75</v>
      </c>
      <c r="AM21" s="154"/>
      <c r="AN21" s="122">
        <f>AN20+AH21-AM21</f>
        <v>1819.08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24" t="s">
        <v>49</v>
      </c>
      <c r="D22" s="44">
        <v>12900</v>
      </c>
      <c r="E22" s="44">
        <v>8</v>
      </c>
      <c r="F22" s="44">
        <v>17615</v>
      </c>
      <c r="G22" s="38">
        <v>1.3</v>
      </c>
      <c r="H22" s="38">
        <v>3.3</v>
      </c>
      <c r="I22" s="44">
        <v>16593</v>
      </c>
      <c r="J22" s="44">
        <v>15331</v>
      </c>
      <c r="K22" s="40">
        <v>7.6999999999999999E-2</v>
      </c>
      <c r="L22" s="38">
        <f t="shared" si="33"/>
        <v>14150.513000000001</v>
      </c>
      <c r="M22" s="29">
        <v>0.73499999999999999</v>
      </c>
      <c r="N22" s="26">
        <f t="shared" si="34"/>
        <v>10400.627055000001</v>
      </c>
      <c r="O22" s="40">
        <v>0.14599999999999999</v>
      </c>
      <c r="P22" s="26">
        <f t="shared" si="35"/>
        <v>2065.9748979999999</v>
      </c>
      <c r="Q22" s="40">
        <v>0.11899999999999999</v>
      </c>
      <c r="R22" s="26">
        <f t="shared" si="36"/>
        <v>1683.9110470000001</v>
      </c>
      <c r="S22" s="40">
        <v>0.18099999999999999</v>
      </c>
      <c r="T22" s="26">
        <f>L22*S22</f>
        <v>2561.2428530000002</v>
      </c>
      <c r="U22" s="40">
        <v>0.54700000000000004</v>
      </c>
      <c r="V22" s="26">
        <f>L22*U22</f>
        <v>7740.3306110000012</v>
      </c>
      <c r="W22" s="40">
        <v>0.4</v>
      </c>
      <c r="X22" s="26">
        <f>W22*L22</f>
        <v>5660.2052000000003</v>
      </c>
      <c r="Y22" s="48">
        <v>3.7299999999999998E-3</v>
      </c>
      <c r="Z22" s="18">
        <f>L22*Y22</f>
        <v>52.781413489999998</v>
      </c>
      <c r="AA22" s="28">
        <f>IF(J22&gt;0,(AC22+AK22)/J22,0)</f>
        <v>2.8121234661796358E-3</v>
      </c>
      <c r="AB22" s="48">
        <v>2.2000000000000001E-4</v>
      </c>
      <c r="AC22" s="38">
        <f>AB22*L22</f>
        <v>3.1131128600000002</v>
      </c>
      <c r="AD22" s="29">
        <v>0.22209999999999999</v>
      </c>
      <c r="AE22" s="42">
        <f>AH22*(1-AI22)*AD22</f>
        <v>38.592095999999998</v>
      </c>
      <c r="AF22" s="29">
        <f t="shared" si="32"/>
        <v>0.9419518122251429</v>
      </c>
      <c r="AG22" s="30">
        <f t="shared" si="37"/>
        <v>0.92264907122698403</v>
      </c>
      <c r="AH22" s="44">
        <v>192</v>
      </c>
      <c r="AI22" s="40">
        <v>9.5000000000000001E-2</v>
      </c>
      <c r="AJ22" s="29">
        <v>0.23019999999999999</v>
      </c>
      <c r="AK22" s="42">
        <f t="shared" si="8"/>
        <v>39.999551999999994</v>
      </c>
      <c r="AL22" s="18">
        <v>1.7</v>
      </c>
      <c r="AM22" s="154"/>
      <c r="AN22" s="122">
        <f>AN21+AH22-AM22</f>
        <v>2011.08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49900</v>
      </c>
      <c r="E23" s="52"/>
      <c r="F23" s="52">
        <f>SUM(F20:F22)</f>
        <v>48088</v>
      </c>
      <c r="G23" s="53"/>
      <c r="H23" s="53"/>
      <c r="I23" s="52">
        <f>SUM(I20:I22)</f>
        <v>45150</v>
      </c>
      <c r="J23" s="52">
        <f>SUM(J20:J22)</f>
        <v>46213</v>
      </c>
      <c r="K23" s="21">
        <f>IF(J23&gt;0,(J20*K20+J21*K21+J22*K22)/J23,0)</f>
        <v>7.7339103715404756E-2</v>
      </c>
      <c r="L23" s="53">
        <f>L20+L21+L22</f>
        <v>42638.928</v>
      </c>
      <c r="M23" s="54">
        <f>IF(L23&gt;0,N23/L23,0)</f>
        <v>0.68353930614765923</v>
      </c>
      <c r="N23" s="55">
        <f>N20+N21+N22</f>
        <v>29145.383259999999</v>
      </c>
      <c r="O23" s="21">
        <f>IF(L23&gt;0,P23/L23,0)</f>
        <v>0.18376534438201636</v>
      </c>
      <c r="P23" s="55">
        <f>P20+P21+P22</f>
        <v>7835.557288</v>
      </c>
      <c r="Q23" s="21">
        <f>IF(L23&gt;0,R23/L23,0)</f>
        <v>0.13269534947032441</v>
      </c>
      <c r="R23" s="55">
        <f>R20+R21+R22</f>
        <v>5657.9874520000003</v>
      </c>
      <c r="S23" s="21">
        <f>IF(L23&gt;0,T23/L23,0)</f>
        <v>0.19469696735809117</v>
      </c>
      <c r="T23" s="55">
        <f>T20+T21+T22</f>
        <v>8301.669973</v>
      </c>
      <c r="U23" s="21">
        <f>IF(L23&gt;0,V23/L23,0)</f>
        <v>0.52829069743498247</v>
      </c>
      <c r="V23" s="55">
        <f>V20+V21+V22</f>
        <v>22525.749011000004</v>
      </c>
      <c r="W23" s="21">
        <f>IF(L23&gt;0,X23/L23,0)</f>
        <v>0.40000000000000008</v>
      </c>
      <c r="X23" s="55">
        <f>X20+X21+X22</f>
        <v>17055.571200000002</v>
      </c>
      <c r="Y23" s="56">
        <f>IF(L23&gt;0,Z23/L23,0)</f>
        <v>3.6364651719198947E-3</v>
      </c>
      <c r="Z23" s="57">
        <f>SUM(Z20:Z22)</f>
        <v>155.05497664000001</v>
      </c>
      <c r="AA23" s="63">
        <f>IF(L23&gt;0,(AA20*L20+AA21*L21+AA22*L22)/L23,0)</f>
        <v>2.9286635384519985E-3</v>
      </c>
      <c r="AB23" s="56">
        <f>IF(J23&gt;0,(J20*AB20+J21*AB21+J22*AB22)/J23,0)</f>
        <v>2.2335122151775471E-4</v>
      </c>
      <c r="AC23" s="53">
        <f>SUM(AC20:AC22)</f>
        <v>9.5230445600000007</v>
      </c>
      <c r="AD23" s="54">
        <f>IF(J23&gt;0,(J20*AD20+J21*AD21+J22*AD22)/J23,0)</f>
        <v>0.21595684547638108</v>
      </c>
      <c r="AE23" s="59">
        <f>SUM(AE20:AE22)</f>
        <v>121.50774369999999</v>
      </c>
      <c r="AF23" s="54">
        <f>IF(AND(Z23&gt;0),((Z20*AF20+Z21*AF21+Z22*AF22)/Z23),0)</f>
        <v>0.93955443789978077</v>
      </c>
      <c r="AG23" s="58">
        <f>IF(AND(AA23&gt;0,AJ23&gt;0,AB23&gt;0),((AJ23*(AA23-AB23))/(AA23*(AJ23-AB23))),0)</f>
        <v>0.92465966799107568</v>
      </c>
      <c r="AH23" s="52">
        <f>SUM(AH20:AH22)</f>
        <v>621</v>
      </c>
      <c r="AI23" s="21">
        <f>IF(AH23&gt;0,(AI20*AH20+AI21*AH21+AI22*AH22)/AH23,0)</f>
        <v>9.2938808373590989E-2</v>
      </c>
      <c r="AJ23" s="54">
        <f>IF(J23&gt;0,(AJ20*J20+AJ21*J21+AJ22*J22)/J23,0)</f>
        <v>0.22362198299179886</v>
      </c>
      <c r="AK23" s="59">
        <f>SUM(AK20:AK22)</f>
        <v>125.8186427</v>
      </c>
      <c r="AL23" s="57"/>
      <c r="AM23" s="57">
        <f>SUM(AM20:AM22)</f>
        <v>0</v>
      </c>
      <c r="AN23" s="124"/>
      <c r="AO23" s="125">
        <f>AN22</f>
        <v>2011.08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51</v>
      </c>
      <c r="D24" s="12">
        <v>12159</v>
      </c>
      <c r="E24" s="12">
        <v>4</v>
      </c>
      <c r="F24" s="12">
        <v>13151</v>
      </c>
      <c r="G24" s="13">
        <v>1.3</v>
      </c>
      <c r="H24" s="13">
        <v>3.8</v>
      </c>
      <c r="I24" s="12">
        <v>12350</v>
      </c>
      <c r="J24" s="12">
        <v>15231</v>
      </c>
      <c r="K24" s="14">
        <v>7.8E-2</v>
      </c>
      <c r="L24" s="25">
        <f>J24*(1-K24)</f>
        <v>14042.982</v>
      </c>
      <c r="M24" s="15">
        <v>0.83799999999999997</v>
      </c>
      <c r="N24" s="26">
        <f>L24*M24</f>
        <v>11768.018915999999</v>
      </c>
      <c r="O24" s="14">
        <v>7.2999999999999995E-2</v>
      </c>
      <c r="P24" s="26">
        <f>L24*O24</f>
        <v>1025.137686</v>
      </c>
      <c r="Q24" s="16">
        <v>8.8999999999999996E-2</v>
      </c>
      <c r="R24" s="26">
        <f>L24*Q24</f>
        <v>1249.825398</v>
      </c>
      <c r="S24" s="16">
        <v>0.185</v>
      </c>
      <c r="T24" s="26">
        <f>L24*S24</f>
        <v>2597.9516699999999</v>
      </c>
      <c r="U24" s="16">
        <v>0.52500000000000002</v>
      </c>
      <c r="V24" s="26">
        <f>L24*U24</f>
        <v>7372.5655500000003</v>
      </c>
      <c r="W24" s="16">
        <v>0.39</v>
      </c>
      <c r="X24" s="26">
        <f>W24*L24</f>
        <v>5476.7629800000004</v>
      </c>
      <c r="Y24" s="17">
        <v>3.81E-3</v>
      </c>
      <c r="Z24" s="61">
        <f>L24*Y24</f>
        <v>53.503761420000004</v>
      </c>
      <c r="AA24" s="28">
        <f>IF(J24&gt;0,(AC24+AK24)/J24,0)</f>
        <v>3.041374851290132E-3</v>
      </c>
      <c r="AB24" s="17">
        <v>2.3000000000000001E-4</v>
      </c>
      <c r="AC24" s="25">
        <f>AB24*L24</f>
        <v>3.22988586</v>
      </c>
      <c r="AD24" s="141">
        <v>0.22120000000000001</v>
      </c>
      <c r="AE24" s="31">
        <f>AH24*(1-AI24)*AD24</f>
        <v>40.237386000000001</v>
      </c>
      <c r="AF24" s="29">
        <f t="shared" ref="AF24:AF26" si="38">IF(AND(AD24&gt;0,AB24&gt;0,Y24&gt;0),((Y24-AB24)*AD24)/((AD24-AB24)*Y24),0)</f>
        <v>0.94061057682085791</v>
      </c>
      <c r="AG24" s="62">
        <f>IF(AND(AA24&gt;0,AJ24&gt;0,AB24&gt;0),((AJ24*(AA24-AB24))/(AA24*(AJ24-AB24))),0)</f>
        <v>0.92527463124416554</v>
      </c>
      <c r="AH24" s="12">
        <v>201</v>
      </c>
      <c r="AI24" s="14">
        <v>9.5000000000000001E-2</v>
      </c>
      <c r="AJ24" s="15">
        <v>0.2369</v>
      </c>
      <c r="AK24" s="31">
        <f t="shared" si="8"/>
        <v>43.093294499999999</v>
      </c>
      <c r="AL24" s="19">
        <v>1.73</v>
      </c>
      <c r="AM24" s="152"/>
      <c r="AN24" s="119">
        <f>AN22+AH24-AM24</f>
        <v>2212.08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47" t="s">
        <v>50</v>
      </c>
      <c r="D25" s="35">
        <v>17841</v>
      </c>
      <c r="E25" s="44">
        <v>7</v>
      </c>
      <c r="F25" s="35">
        <v>15884</v>
      </c>
      <c r="G25" s="36">
        <v>1.9</v>
      </c>
      <c r="H25" s="38">
        <v>3.3</v>
      </c>
      <c r="I25" s="35">
        <v>14718</v>
      </c>
      <c r="J25" s="35">
        <v>15206</v>
      </c>
      <c r="K25" s="40">
        <v>7.9000000000000001E-2</v>
      </c>
      <c r="L25" s="38">
        <f t="shared" ref="L25:L26" si="39">J25*(1-K25)</f>
        <v>14004.726000000001</v>
      </c>
      <c r="M25" s="39">
        <v>0.77400000000000002</v>
      </c>
      <c r="N25" s="26">
        <f t="shared" ref="N25:N26" si="40">L25*M25</f>
        <v>10839.657924000001</v>
      </c>
      <c r="O25" s="37">
        <v>0.157</v>
      </c>
      <c r="P25" s="26">
        <f t="shared" ref="P25:P26" si="41">L25*O25</f>
        <v>2198.741982</v>
      </c>
      <c r="Q25" s="40">
        <v>6.9000000000000006E-2</v>
      </c>
      <c r="R25" s="26">
        <f t="shared" ref="R25:R26" si="42">L25*Q25</f>
        <v>966.32609400000013</v>
      </c>
      <c r="S25" s="40">
        <v>0.184</v>
      </c>
      <c r="T25" s="26">
        <f>L25*S25</f>
        <v>2576.869584</v>
      </c>
      <c r="U25" s="40">
        <v>0.54300000000000004</v>
      </c>
      <c r="V25" s="26">
        <f>L25*U25</f>
        <v>7604.5662180000008</v>
      </c>
      <c r="W25" s="40">
        <v>0.39</v>
      </c>
      <c r="X25" s="26">
        <f>W25*L25</f>
        <v>5461.8431400000009</v>
      </c>
      <c r="Y25" s="41">
        <v>3.65E-3</v>
      </c>
      <c r="Z25" s="18">
        <f>L25*Y25</f>
        <v>51.117249900000004</v>
      </c>
      <c r="AA25" s="28">
        <f>IF(J25&gt;0,(AC25+AK25)/J25,0)</f>
        <v>3.0656423595948972E-3</v>
      </c>
      <c r="AB25" s="41">
        <v>2.2000000000000001E-4</v>
      </c>
      <c r="AC25" s="38">
        <f>AB25*L25</f>
        <v>3.0810397200000001</v>
      </c>
      <c r="AD25" s="29">
        <v>0.21959999999999999</v>
      </c>
      <c r="AE25" s="42">
        <f>AH25*(1-AI25)*AD25</f>
        <v>41.031381599999996</v>
      </c>
      <c r="AF25" s="29">
        <f t="shared" si="38"/>
        <v>0.94066840922799877</v>
      </c>
      <c r="AG25" s="30">
        <f t="shared" ref="AG25:AG26" si="43">IF(AND(AA25&gt;0,AJ25&gt;0,AB25&gt;0),((AJ25*(AA25-AB25))/(AA25*(AJ25-AB25))),0)</f>
        <v>0.92911417493084159</v>
      </c>
      <c r="AH25" s="35">
        <v>209</v>
      </c>
      <c r="AI25" s="40">
        <v>0.106</v>
      </c>
      <c r="AJ25" s="39">
        <v>0.23300000000000001</v>
      </c>
      <c r="AK25" s="42">
        <f t="shared" si="8"/>
        <v>43.535118000000004</v>
      </c>
      <c r="AL25" s="18">
        <v>1.65</v>
      </c>
      <c r="AM25" s="154"/>
      <c r="AN25" s="122">
        <f>AN24+AH25-AM25</f>
        <v>2421.08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24" t="s">
        <v>49</v>
      </c>
      <c r="D26" s="44">
        <v>13800</v>
      </c>
      <c r="E26" s="44">
        <v>7</v>
      </c>
      <c r="F26" s="44">
        <v>17281</v>
      </c>
      <c r="G26" s="38">
        <v>1.4</v>
      </c>
      <c r="H26" s="38">
        <v>3.1</v>
      </c>
      <c r="I26" s="44">
        <v>16323</v>
      </c>
      <c r="J26" s="44">
        <v>15210</v>
      </c>
      <c r="K26" s="40">
        <v>7.4999999999999997E-2</v>
      </c>
      <c r="L26" s="38">
        <f t="shared" si="39"/>
        <v>14069.25</v>
      </c>
      <c r="M26" s="29">
        <v>0.78800000000000003</v>
      </c>
      <c r="N26" s="26">
        <f t="shared" si="40"/>
        <v>11086.569000000001</v>
      </c>
      <c r="O26" s="40">
        <v>0.12</v>
      </c>
      <c r="P26" s="26">
        <f t="shared" si="41"/>
        <v>1688.31</v>
      </c>
      <c r="Q26" s="40">
        <v>9.1999999999999998E-2</v>
      </c>
      <c r="R26" s="26">
        <f t="shared" si="42"/>
        <v>1294.3709999999999</v>
      </c>
      <c r="S26" s="40">
        <v>0.19700000000000001</v>
      </c>
      <c r="T26" s="26">
        <f>L26*S26</f>
        <v>2771.6422500000003</v>
      </c>
      <c r="U26" s="40">
        <v>0.53200000000000003</v>
      </c>
      <c r="V26" s="26">
        <f>L26*U26</f>
        <v>7484.8410000000003</v>
      </c>
      <c r="W26" s="40">
        <v>0.39</v>
      </c>
      <c r="X26" s="26">
        <f>W26*L26</f>
        <v>5487.0075000000006</v>
      </c>
      <c r="Y26" s="48">
        <v>3.62E-3</v>
      </c>
      <c r="Z26" s="18">
        <f>L26*Y26</f>
        <v>50.930684999999997</v>
      </c>
      <c r="AA26" s="28">
        <f>IF(J26&gt;0,(AC26+AK26)/J26,0)</f>
        <v>3.9046829454306379E-3</v>
      </c>
      <c r="AB26" s="48">
        <v>2.2000000000000001E-4</v>
      </c>
      <c r="AC26" s="38">
        <f>AB26*L26</f>
        <v>3.0952350000000002</v>
      </c>
      <c r="AD26" s="29">
        <v>0.22059999999999999</v>
      </c>
      <c r="AE26" s="42">
        <f>AH26*(1-AI26)*AD26</f>
        <v>53.9239052</v>
      </c>
      <c r="AF26" s="29">
        <f t="shared" si="38"/>
        <v>0.94016412635332525</v>
      </c>
      <c r="AG26" s="30">
        <f t="shared" si="43"/>
        <v>0.9445597122312267</v>
      </c>
      <c r="AH26" s="35">
        <v>271</v>
      </c>
      <c r="AI26" s="40">
        <v>9.8000000000000004E-2</v>
      </c>
      <c r="AJ26" s="29">
        <v>0.2303</v>
      </c>
      <c r="AK26" s="42">
        <f t="shared" si="8"/>
        <v>56.2949926</v>
      </c>
      <c r="AL26" s="18">
        <v>1.7</v>
      </c>
      <c r="AM26" s="154"/>
      <c r="AN26" s="122">
        <f>AN25+AH26-AM26</f>
        <v>2692.08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43800</v>
      </c>
      <c r="E27" s="52"/>
      <c r="F27" s="52">
        <f>SUM(F24:F26)</f>
        <v>46316</v>
      </c>
      <c r="G27" s="53"/>
      <c r="H27" s="53"/>
      <c r="I27" s="52">
        <f>SUM(I24:I26)</f>
        <v>43391</v>
      </c>
      <c r="J27" s="52">
        <f>SUM(J24:J26)</f>
        <v>45647</v>
      </c>
      <c r="K27" s="21">
        <f>IF(J27&gt;0,(J24*K24+J25*K25+J26*K26)/J27,0)</f>
        <v>7.7333493986461332E-2</v>
      </c>
      <c r="L27" s="53">
        <f>L24+L25+L26</f>
        <v>42116.957999999999</v>
      </c>
      <c r="M27" s="54">
        <f>IF(L27&gt;0,N27/L27,0)</f>
        <v>0.80001613221923584</v>
      </c>
      <c r="N27" s="55">
        <f>N24+N25+N26</f>
        <v>33694.245840000003</v>
      </c>
      <c r="O27" s="21">
        <f>IF(L27&gt;0,P27/L27,0)</f>
        <v>0.11663210975493529</v>
      </c>
      <c r="P27" s="55">
        <f>P24+P25+P26</f>
        <v>4912.189668</v>
      </c>
      <c r="Q27" s="21">
        <f>IF(L27&gt;0,R27/L27,0)</f>
        <v>8.3351758025828934E-2</v>
      </c>
      <c r="R27" s="55">
        <f>R24+R25+R26</f>
        <v>3510.5224920000001</v>
      </c>
      <c r="S27" s="21">
        <f>IF(L27&gt;0,T27/L27,0)</f>
        <v>0.18867610296071244</v>
      </c>
      <c r="T27" s="55">
        <f>T24+T25+T26</f>
        <v>7946.4635040000012</v>
      </c>
      <c r="U27" s="21">
        <f>IF(L27&gt;0,V27/L27,0)</f>
        <v>0.53332372124311545</v>
      </c>
      <c r="V27" s="55">
        <f>V24+V25+V26</f>
        <v>22461.972768</v>
      </c>
      <c r="W27" s="21">
        <f>IF(L27&gt;0,X27/L27,0)</f>
        <v>0.39</v>
      </c>
      <c r="X27" s="55">
        <f>X24+X25+X26</f>
        <v>16425.61362</v>
      </c>
      <c r="Y27" s="56">
        <f>IF(L27&gt;0,Z27/L27,0)</f>
        <v>3.6933269568044306E-3</v>
      </c>
      <c r="Z27" s="57">
        <f>SUM(Z24:Z26)</f>
        <v>155.55169632000002</v>
      </c>
      <c r="AA27" s="63">
        <f>IF(L27&gt;0,(AA24*L24+AA25*L25+AA26*L26)/L27,0)</f>
        <v>3.3378339927123898E-3</v>
      </c>
      <c r="AB27" s="56">
        <f>IF(J27&gt;0,(J24*AB24+J25*AB25+J26*AB26)/J27,0)</f>
        <v>2.2333669244419129E-4</v>
      </c>
      <c r="AC27" s="53">
        <f>SUM(AC24:AC26)</f>
        <v>9.4061605799999999</v>
      </c>
      <c r="AD27" s="54">
        <f>IF(J27&gt;0,(J24*AD24+J25*AD25+J26*AD26)/J27,0)</f>
        <v>0.22046707998335052</v>
      </c>
      <c r="AE27" s="59">
        <f>SUM(AE24:AE26)</f>
        <v>135.1926728</v>
      </c>
      <c r="AF27" s="54">
        <f>IF(AND(Z27&gt;0),((Z24*AF24+Z25*AF25+Z26*AF26)/Z27),0)</f>
        <v>0.94048340498673533</v>
      </c>
      <c r="AG27" s="58">
        <f>IF(AND(AA27&gt;0,AJ27&gt;0,AB27&gt;0),((AJ27*(AA27-AB27))/(AA27*(AJ27-AB27))),0)</f>
        <v>0.93398304189712844</v>
      </c>
      <c r="AH27" s="52">
        <f>SUM(AH24:AH26)</f>
        <v>681</v>
      </c>
      <c r="AI27" s="21">
        <f>IF(AH27&gt;0,(AI24*AH24+AI25*AH25+AI26*AH26)/AH27,0)</f>
        <v>9.9569750367107177E-2</v>
      </c>
      <c r="AJ27" s="54">
        <f>IF(J27&gt;0,(AJ24*J24+AJ25*J25+AJ26*J26)/J27,0)</f>
        <v>0.23340164523407894</v>
      </c>
      <c r="AK27" s="59">
        <f>SUM(AK24:AK26)</f>
        <v>142.9234051</v>
      </c>
      <c r="AL27" s="57"/>
      <c r="AM27" s="57">
        <f>SUM(AM24:AM26)</f>
        <v>0</v>
      </c>
      <c r="AN27" s="124"/>
      <c r="AO27" s="125">
        <f>AN26</f>
        <v>2692.08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11" t="s">
        <v>51</v>
      </c>
      <c r="D28" s="12">
        <v>5362</v>
      </c>
      <c r="E28" s="12">
        <v>6</v>
      </c>
      <c r="F28" s="12">
        <v>11030</v>
      </c>
      <c r="G28" s="13">
        <v>1.1000000000000001</v>
      </c>
      <c r="H28" s="13">
        <v>4.3</v>
      </c>
      <c r="I28" s="12">
        <v>10673</v>
      </c>
      <c r="J28" s="12">
        <v>13945</v>
      </c>
      <c r="K28" s="14">
        <v>7.6999999999999999E-2</v>
      </c>
      <c r="L28" s="25">
        <f>J28*(1-K28)</f>
        <v>12871.235000000001</v>
      </c>
      <c r="M28" s="15">
        <v>0.79300000000000004</v>
      </c>
      <c r="N28" s="26">
        <f>L28*M28</f>
        <v>10206.889355000001</v>
      </c>
      <c r="O28" s="14">
        <v>0.13300000000000001</v>
      </c>
      <c r="P28" s="26">
        <f>L28*O28</f>
        <v>1711.8742550000002</v>
      </c>
      <c r="Q28" s="16">
        <v>7.3999999999999996E-2</v>
      </c>
      <c r="R28" s="26">
        <f>L28*Q28</f>
        <v>952.47139000000004</v>
      </c>
      <c r="S28" s="16">
        <v>0.19500000000000001</v>
      </c>
      <c r="T28" s="26">
        <f>L28*S28</f>
        <v>2509.8908250000004</v>
      </c>
      <c r="U28" s="16">
        <v>0.51200000000000001</v>
      </c>
      <c r="V28" s="26">
        <f>L28*U28</f>
        <v>6590.0723200000002</v>
      </c>
      <c r="W28" s="16">
        <v>0.39</v>
      </c>
      <c r="X28" s="26">
        <f>W28*L28</f>
        <v>5019.7816500000008</v>
      </c>
      <c r="Y28" s="17">
        <v>3.7000000000000002E-3</v>
      </c>
      <c r="Z28" s="61">
        <f>L28*Y28</f>
        <v>47.623569500000002</v>
      </c>
      <c r="AA28" s="28">
        <f>IF(J28&gt;0,(AC28+AK28)/J28,0)</f>
        <v>3.7532078092506276E-3</v>
      </c>
      <c r="AB28" s="17">
        <v>2.2000000000000001E-4</v>
      </c>
      <c r="AC28" s="25">
        <f>AB28*L28</f>
        <v>2.8316717000000002</v>
      </c>
      <c r="AD28" s="141">
        <v>0.21240000000000001</v>
      </c>
      <c r="AE28" s="31">
        <f>AH28*(1-AI28)*AD28</f>
        <v>44.256088800000001</v>
      </c>
      <c r="AF28" s="29">
        <f t="shared" ref="AF28:AF30" si="44">IF(AND(AD28&gt;0,AB28&gt;0,Y28&gt;0),((Y28-AB28)*AD28)/((AD28-AB28)*Y28),0)</f>
        <v>0.94151574517301717</v>
      </c>
      <c r="AG28" s="62">
        <f>IF(AND(AA28&gt;0,AJ28&gt;0,AB28&gt;0),((AJ28*(AA28-AB28))/(AA28*(AJ28-AB28))),0)</f>
        <v>0.94225593403328933</v>
      </c>
      <c r="AH28" s="12">
        <v>231</v>
      </c>
      <c r="AI28" s="14">
        <v>9.8000000000000004E-2</v>
      </c>
      <c r="AJ28" s="15">
        <v>0.23760000000000001</v>
      </c>
      <c r="AK28" s="31">
        <f t="shared" si="8"/>
        <v>49.506811200000001</v>
      </c>
      <c r="AL28" s="19">
        <v>1.75</v>
      </c>
      <c r="AM28" s="152"/>
      <c r="AN28" s="119">
        <f>AN26+AH28-AM28</f>
        <v>2923.08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47" t="s">
        <v>52</v>
      </c>
      <c r="D29" s="35">
        <v>18700</v>
      </c>
      <c r="E29" s="44">
        <v>8</v>
      </c>
      <c r="F29" s="35">
        <v>15786</v>
      </c>
      <c r="G29" s="38">
        <v>0.8</v>
      </c>
      <c r="H29" s="38">
        <v>4.4000000000000004</v>
      </c>
      <c r="I29" s="35">
        <v>14182</v>
      </c>
      <c r="J29" s="35">
        <v>13858</v>
      </c>
      <c r="K29" s="40">
        <v>7.9000000000000001E-2</v>
      </c>
      <c r="L29" s="38">
        <f t="shared" ref="L29:L30" si="45">J29*(1-K29)</f>
        <v>12763.218000000001</v>
      </c>
      <c r="M29" s="39">
        <v>0.80200000000000005</v>
      </c>
      <c r="N29" s="26">
        <f t="shared" ref="N29:N30" si="46">L29*M29</f>
        <v>10236.100836000001</v>
      </c>
      <c r="O29" s="37">
        <v>0.11</v>
      </c>
      <c r="P29" s="26">
        <f t="shared" ref="P29:P30" si="47">L29*O29</f>
        <v>1403.95398</v>
      </c>
      <c r="Q29" s="40">
        <v>8.7999999999999995E-2</v>
      </c>
      <c r="R29" s="26">
        <f t="shared" ref="R29:R30" si="48">L29*Q29</f>
        <v>1123.163184</v>
      </c>
      <c r="S29" s="40">
        <v>0.21099999999999999</v>
      </c>
      <c r="T29" s="26">
        <f>L29*S29</f>
        <v>2693.038998</v>
      </c>
      <c r="U29" s="40">
        <v>0.502</v>
      </c>
      <c r="V29" s="26">
        <f>L29*U29</f>
        <v>6407.1354360000005</v>
      </c>
      <c r="W29" s="40">
        <v>0.39</v>
      </c>
      <c r="X29" s="26">
        <f>W29*L29</f>
        <v>4977.6550200000001</v>
      </c>
      <c r="Y29" s="41">
        <v>3.6099999999999999E-3</v>
      </c>
      <c r="Z29" s="18">
        <f>L29*Y29</f>
        <v>46.07521698</v>
      </c>
      <c r="AA29" s="28">
        <f>IF(J29&gt;0,(AC29+AK29)/J29,0)</f>
        <v>3.9735377153990474E-3</v>
      </c>
      <c r="AB29" s="41">
        <v>2.2000000000000001E-4</v>
      </c>
      <c r="AC29" s="38">
        <f>AB29*L29</f>
        <v>2.8079079600000001</v>
      </c>
      <c r="AD29" s="29">
        <v>0.22040000000000001</v>
      </c>
      <c r="AE29" s="42">
        <f>AH29*(1-AI29)*AD29</f>
        <v>49.794751600000005</v>
      </c>
      <c r="AF29" s="29">
        <f t="shared" si="44"/>
        <v>0.93999646222468691</v>
      </c>
      <c r="AG29" s="30">
        <f t="shared" ref="AG29:AG30" si="49">IF(AND(AA29&gt;0,AJ29&gt;0,AB29&gt;0),((AJ29*(AA29-AB29))/(AA29*(AJ29-AB29))),0)</f>
        <v>0.94553306014091987</v>
      </c>
      <c r="AH29" s="35">
        <v>253</v>
      </c>
      <c r="AI29" s="40">
        <v>0.107</v>
      </c>
      <c r="AJ29" s="39">
        <v>0.23130000000000001</v>
      </c>
      <c r="AK29" s="42">
        <f t="shared" si="8"/>
        <v>52.257377699999999</v>
      </c>
      <c r="AL29" s="18">
        <v>1.75</v>
      </c>
      <c r="AM29" s="18">
        <v>983.72</v>
      </c>
      <c r="AN29" s="122">
        <f>AN28+AH29-AM29</f>
        <v>2192.3599999999997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24" t="s">
        <v>49</v>
      </c>
      <c r="D30" s="44">
        <v>21678</v>
      </c>
      <c r="E30" s="44">
        <v>8</v>
      </c>
      <c r="F30" s="44">
        <v>15258</v>
      </c>
      <c r="G30" s="38">
        <v>0.9</v>
      </c>
      <c r="H30" s="38">
        <v>4</v>
      </c>
      <c r="I30" s="44">
        <v>14852</v>
      </c>
      <c r="J30" s="44">
        <v>13901</v>
      </c>
      <c r="K30" s="40">
        <v>8.2000000000000003E-2</v>
      </c>
      <c r="L30" s="38">
        <f t="shared" si="45"/>
        <v>12761.118</v>
      </c>
      <c r="M30" s="29">
        <v>0.78500000000000003</v>
      </c>
      <c r="N30" s="26">
        <f t="shared" si="46"/>
        <v>10017.477630000001</v>
      </c>
      <c r="O30" s="40">
        <v>0.122</v>
      </c>
      <c r="P30" s="26">
        <f t="shared" si="47"/>
        <v>1556.8563959999999</v>
      </c>
      <c r="Q30" s="40">
        <v>9.2999999999999999E-2</v>
      </c>
      <c r="R30" s="26">
        <f t="shared" si="48"/>
        <v>1186.7839739999999</v>
      </c>
      <c r="S30" s="40">
        <v>0.19700000000000001</v>
      </c>
      <c r="T30" s="26">
        <f>L30*S30</f>
        <v>2513.9402460000001</v>
      </c>
      <c r="U30" s="40">
        <v>0.54300000000000004</v>
      </c>
      <c r="V30" s="26">
        <f>L30*U30</f>
        <v>6929.2870740000008</v>
      </c>
      <c r="W30" s="40">
        <v>0.4</v>
      </c>
      <c r="X30" s="26">
        <f>W30*L30</f>
        <v>5104.4472000000005</v>
      </c>
      <c r="Y30" s="48">
        <v>3.5799999999999998E-3</v>
      </c>
      <c r="Z30" s="18">
        <f>L30*Y30</f>
        <v>45.684802439999999</v>
      </c>
      <c r="AA30" s="28">
        <f>IF(J30&gt;0,(AC30+AK30)/J30,0)</f>
        <v>3.7413335112581833E-3</v>
      </c>
      <c r="AB30" s="48">
        <v>2.3000000000000001E-4</v>
      </c>
      <c r="AC30" s="38">
        <f>AB30*L30</f>
        <v>2.9350571400000001</v>
      </c>
      <c r="AD30" s="29">
        <v>0.22070000000000001</v>
      </c>
      <c r="AE30" s="42">
        <f>AH30*(1-AI30)*AD30</f>
        <v>47.273940000000003</v>
      </c>
      <c r="AF30" s="29">
        <f t="shared" si="44"/>
        <v>0.93673039289096205</v>
      </c>
      <c r="AG30" s="30">
        <f t="shared" si="49"/>
        <v>0.93946775145866368</v>
      </c>
      <c r="AH30" s="44">
        <v>238</v>
      </c>
      <c r="AI30" s="40">
        <v>0.1</v>
      </c>
      <c r="AJ30" s="29">
        <v>0.2291</v>
      </c>
      <c r="AK30" s="42">
        <f t="shared" si="8"/>
        <v>49.073220000000006</v>
      </c>
      <c r="AL30" s="18">
        <v>1.7</v>
      </c>
      <c r="AM30" s="154"/>
      <c r="AN30" s="122">
        <f>AN29+AH30-AM30</f>
        <v>2430.3599999999997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45740</v>
      </c>
      <c r="E31" s="52"/>
      <c r="F31" s="52">
        <f>SUM(F28:F30)</f>
        <v>42074</v>
      </c>
      <c r="G31" s="53"/>
      <c r="H31" s="53"/>
      <c r="I31" s="52">
        <f>SUM(I28:I30)</f>
        <v>39707</v>
      </c>
      <c r="J31" s="52">
        <f>SUM(J28:J30)</f>
        <v>41704</v>
      </c>
      <c r="K31" s="21">
        <f>IF(J31&gt;0,(J28*K28+J29*K29+J30*K30)/J31,0)</f>
        <v>7.9331215231152885E-2</v>
      </c>
      <c r="L31" s="53">
        <f>L28+L29+L30</f>
        <v>38395.571000000004</v>
      </c>
      <c r="M31" s="54">
        <f>IF(L31&gt;0,N31/L31,0)</f>
        <v>0.7933328513593404</v>
      </c>
      <c r="N31" s="55">
        <f>N28+N29+N30</f>
        <v>30460.467821000006</v>
      </c>
      <c r="O31" s="21">
        <f>IF(L31&gt;0,P31/L31,0)</f>
        <v>0.12169853213017719</v>
      </c>
      <c r="P31" s="55">
        <f>P28+P29+P30</f>
        <v>4672.6846310000001</v>
      </c>
      <c r="Q31" s="21">
        <f>IF(L31&gt;0,R31/L31,0)</f>
        <v>8.4968616510482417E-2</v>
      </c>
      <c r="R31" s="55">
        <f>R28+R29+R30</f>
        <v>3262.4185480000001</v>
      </c>
      <c r="S31" s="21">
        <f>IF(L31&gt;0,T31/L31,0)</f>
        <v>0.20098333917211442</v>
      </c>
      <c r="T31" s="55">
        <f>T28+T29+T30</f>
        <v>7716.8700690000005</v>
      </c>
      <c r="U31" s="21">
        <f>IF(L31&gt;0,V31/L31,0)</f>
        <v>0.51897899447829532</v>
      </c>
      <c r="V31" s="55">
        <f>V28+V29+V30</f>
        <v>19926.49483</v>
      </c>
      <c r="W31" s="21">
        <f>IF(L31&gt;0,X31/L31,0)</f>
        <v>0.3933235911506564</v>
      </c>
      <c r="X31" s="55">
        <f>X28+X29+X30</f>
        <v>15101.883870000001</v>
      </c>
      <c r="Y31" s="56">
        <f>IF(L31&gt;0,Z31/L31,0)</f>
        <v>3.6301996633934675E-3</v>
      </c>
      <c r="Z31" s="57">
        <f>SUM(Z28:Z30)</f>
        <v>139.38358891999999</v>
      </c>
      <c r="AA31" s="63">
        <f>IF(L31&gt;0,(AA28*L28+AA29*L29+AA30*L30)/L31,0)</f>
        <v>3.8225019813894682E-3</v>
      </c>
      <c r="AB31" s="56">
        <f>IF(J31&gt;0,(J28*AB28+J29*AB29+J30*AB30)/J31,0)</f>
        <v>2.2333325340494919E-4</v>
      </c>
      <c r="AC31" s="53">
        <f>SUM(AC28:AC30)</f>
        <v>8.5746368000000004</v>
      </c>
      <c r="AD31" s="54">
        <f>IF(J31&gt;0,(J28*AD28+J29*AD29+J30*AD30)/J31,0)</f>
        <v>0.21782495444082106</v>
      </c>
      <c r="AE31" s="59">
        <f>SUM(AE28:AE30)</f>
        <v>141.32478040000001</v>
      </c>
      <c r="AF31" s="54">
        <f>IF(AND(Z31&gt;0),((Z28*AF28+Z29*AF29+Z30*AF30)/Z31),0)</f>
        <v>0.93944506262461847</v>
      </c>
      <c r="AG31" s="58">
        <f>IF(AND(AA31&gt;0,AJ31&gt;0,AB31&gt;0),((AJ31*(AA31-AB31))/(AA31*(AJ31-AB31))),0)</f>
        <v>0.94247871021243224</v>
      </c>
      <c r="AH31" s="52">
        <f>SUM(AH28:AH30)</f>
        <v>722</v>
      </c>
      <c r="AI31" s="21">
        <f>IF(AH31&gt;0,(AI28*AH28+AI29*AH29+AI30*AH30)/AH31,0)</f>
        <v>0.10181301939058172</v>
      </c>
      <c r="AJ31" s="54">
        <f>IF(J31&gt;0,(AJ28*J28+AJ29*J29+AJ30*J30)/J31,0)</f>
        <v>0.23267328074045654</v>
      </c>
      <c r="AK31" s="59">
        <f>SUM(AK28:AK30)</f>
        <v>150.83740890000001</v>
      </c>
      <c r="AL31" s="57"/>
      <c r="AM31" s="57">
        <f>SUM(AM28:AM30)</f>
        <v>983.72</v>
      </c>
      <c r="AN31" s="124"/>
      <c r="AO31" s="125">
        <f>AN30</f>
        <v>2430.3599999999997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11" t="s">
        <v>51</v>
      </c>
      <c r="D32" s="12">
        <v>4648</v>
      </c>
      <c r="E32" s="12">
        <v>7</v>
      </c>
      <c r="F32" s="12">
        <v>8805</v>
      </c>
      <c r="G32" s="13">
        <v>1.1000000000000001</v>
      </c>
      <c r="H32" s="13">
        <v>3.6</v>
      </c>
      <c r="I32" s="12">
        <v>8247</v>
      </c>
      <c r="J32" s="12">
        <v>13836</v>
      </c>
      <c r="K32" s="14">
        <v>8.4000000000000005E-2</v>
      </c>
      <c r="L32" s="25">
        <f>J32*(1-K32)</f>
        <v>12673.776</v>
      </c>
      <c r="M32" s="15">
        <v>0.81</v>
      </c>
      <c r="N32" s="26">
        <f>L32*M32</f>
        <v>10265.75856</v>
      </c>
      <c r="O32" s="14">
        <v>6.5000000000000002E-2</v>
      </c>
      <c r="P32" s="26">
        <f>L32*O32</f>
        <v>823.79543999999999</v>
      </c>
      <c r="Q32" s="16">
        <v>0.125</v>
      </c>
      <c r="R32" s="26">
        <f>L32*Q32</f>
        <v>1584.222</v>
      </c>
      <c r="S32" s="16">
        <v>0.193</v>
      </c>
      <c r="T32" s="26">
        <f>L32*S32</f>
        <v>2446.0387679999999</v>
      </c>
      <c r="U32" s="16">
        <v>0.53200000000000003</v>
      </c>
      <c r="V32" s="26">
        <f>L32*U32</f>
        <v>6742.448832</v>
      </c>
      <c r="W32" s="16">
        <v>0.39</v>
      </c>
      <c r="X32" s="26">
        <f>W32*L32</f>
        <v>4942.7726400000001</v>
      </c>
      <c r="Y32" s="17">
        <v>3.63E-3</v>
      </c>
      <c r="Z32" s="61">
        <f>L32*Y32</f>
        <v>46.005806880000002</v>
      </c>
      <c r="AA32" s="28">
        <f>IF(J32&gt;0,(AC32+AK32)/J32,0)</f>
        <v>3.8078944984099453E-3</v>
      </c>
      <c r="AB32" s="17">
        <v>2.3000000000000001E-4</v>
      </c>
      <c r="AC32" s="25">
        <f>AB32*L32</f>
        <v>2.9149684800000002</v>
      </c>
      <c r="AD32" s="141">
        <v>0.21859999999999999</v>
      </c>
      <c r="AE32" s="31">
        <f>AH32*(1-AI32)*AD32</f>
        <v>46.876146800000001</v>
      </c>
      <c r="AF32" s="29">
        <f t="shared" ref="AF32:AF34" si="50">IF(AND(AD32&gt;0,AB32&gt;0,Y32&gt;0),((Y32-AB32)*AD32)/((AD32-AB32)*Y32),0)</f>
        <v>0.93762564131870607</v>
      </c>
      <c r="AG32" s="62">
        <f>IF(AND(AA32&gt;0,AJ32&gt;0,AB32&gt;0),((AJ32*(AA32-AB32))/(AA32*(AJ32-AB32))),0)</f>
        <v>0.94053118834346838</v>
      </c>
      <c r="AH32" s="12">
        <v>238</v>
      </c>
      <c r="AI32" s="14">
        <v>9.9000000000000005E-2</v>
      </c>
      <c r="AJ32" s="15">
        <v>0.2321</v>
      </c>
      <c r="AK32" s="31">
        <f t="shared" si="8"/>
        <v>49.771059800000003</v>
      </c>
      <c r="AL32" s="19">
        <v>1.75</v>
      </c>
      <c r="AM32" s="152"/>
      <c r="AN32" s="119">
        <f>AN30+AH32-AM32</f>
        <v>2668.3599999999997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52</v>
      </c>
      <c r="D33" s="35">
        <v>19700</v>
      </c>
      <c r="E33" s="44">
        <v>8</v>
      </c>
      <c r="F33" s="35">
        <v>13589</v>
      </c>
      <c r="G33" s="36">
        <v>1.2</v>
      </c>
      <c r="H33" s="38">
        <v>3.6</v>
      </c>
      <c r="I33" s="35">
        <v>12444</v>
      </c>
      <c r="J33" s="35">
        <v>13871</v>
      </c>
      <c r="K33" s="40">
        <v>8.2000000000000003E-2</v>
      </c>
      <c r="L33" s="38">
        <f t="shared" ref="L33:L34" si="51">J33*(1-K33)</f>
        <v>12733.578000000001</v>
      </c>
      <c r="M33" s="39">
        <v>0.81799999999999995</v>
      </c>
      <c r="N33" s="26">
        <f t="shared" ref="N33:N34" si="52">L33*M33</f>
        <v>10416.066804</v>
      </c>
      <c r="O33" s="37">
        <v>0.108</v>
      </c>
      <c r="P33" s="26">
        <f t="shared" ref="P33:P34" si="53">L33*O33</f>
        <v>1375.2264240000002</v>
      </c>
      <c r="Q33" s="40">
        <v>7.3999999999999996E-2</v>
      </c>
      <c r="R33" s="26">
        <f t="shared" ref="R33:R34" si="54">L33*Q33</f>
        <v>942.28477200000009</v>
      </c>
      <c r="S33" s="40">
        <v>0.20799999999999999</v>
      </c>
      <c r="T33" s="26">
        <f>L33*S33</f>
        <v>2648.5842240000002</v>
      </c>
      <c r="U33" s="40">
        <v>0.52400000000000002</v>
      </c>
      <c r="V33" s="26">
        <f>L33*U33</f>
        <v>6672.3948720000008</v>
      </c>
      <c r="W33" s="40">
        <v>0.39</v>
      </c>
      <c r="X33" s="26">
        <f>W33*L33</f>
        <v>4966.0954200000006</v>
      </c>
      <c r="Y33" s="41">
        <v>3.7100000000000002E-3</v>
      </c>
      <c r="Z33" s="18">
        <f>L33*Y33</f>
        <v>47.24157438000001</v>
      </c>
      <c r="AA33" s="28">
        <f>IF(J33&gt;0,(AC33+AK33)/J33,0)</f>
        <v>3.2163359801023719E-3</v>
      </c>
      <c r="AB33" s="41">
        <v>2.1000000000000001E-4</v>
      </c>
      <c r="AC33" s="38">
        <f>AB33*L33</f>
        <v>2.6740513800000003</v>
      </c>
      <c r="AD33" s="29">
        <v>0.22320000000000001</v>
      </c>
      <c r="AE33" s="42">
        <f>AH33*(1-AI33)*AD33</f>
        <v>40.262155200000002</v>
      </c>
      <c r="AF33" s="29">
        <f t="shared" si="50"/>
        <v>0.9442846662892912</v>
      </c>
      <c r="AG33" s="30">
        <f t="shared" ref="AG33:AG34" si="55">IF(AND(AA33&gt;0,AJ33&gt;0,AB33&gt;0),((AJ33*(AA33-AB33))/(AA33*(AJ33-AB33))),0)</f>
        <v>0.93555332956339154</v>
      </c>
      <c r="AH33" s="35">
        <v>202</v>
      </c>
      <c r="AI33" s="40">
        <v>0.107</v>
      </c>
      <c r="AJ33" s="39">
        <v>0.23250000000000001</v>
      </c>
      <c r="AK33" s="42">
        <f t="shared" si="8"/>
        <v>41.939745000000002</v>
      </c>
      <c r="AL33" s="18">
        <v>1.72</v>
      </c>
      <c r="AM33" s="18">
        <v>917.78</v>
      </c>
      <c r="AN33" s="122">
        <f>AN32+AH33-AM33</f>
        <v>1952.5799999999997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53</v>
      </c>
      <c r="D34" s="44">
        <v>20352</v>
      </c>
      <c r="E34" s="44">
        <v>8</v>
      </c>
      <c r="F34" s="44">
        <v>16904</v>
      </c>
      <c r="G34" s="38">
        <v>1.8</v>
      </c>
      <c r="H34" s="38">
        <v>3.8</v>
      </c>
      <c r="I34" s="44">
        <v>16186</v>
      </c>
      <c r="J34" s="44">
        <v>13838</v>
      </c>
      <c r="K34" s="40">
        <v>0.08</v>
      </c>
      <c r="L34" s="38">
        <f t="shared" si="51"/>
        <v>12730.960000000001</v>
      </c>
      <c r="M34" s="29">
        <v>0.81399999999999995</v>
      </c>
      <c r="N34" s="26">
        <f t="shared" si="52"/>
        <v>10363.00144</v>
      </c>
      <c r="O34" s="40">
        <v>0.10199999999999999</v>
      </c>
      <c r="P34" s="26">
        <f t="shared" si="53"/>
        <v>1298.55792</v>
      </c>
      <c r="Q34" s="40">
        <v>8.4000000000000005E-2</v>
      </c>
      <c r="R34" s="26">
        <f t="shared" si="54"/>
        <v>1069.4006400000001</v>
      </c>
      <c r="S34" s="40">
        <v>0.2</v>
      </c>
      <c r="T34" s="26">
        <f>L34*S34</f>
        <v>2546.1920000000005</v>
      </c>
      <c r="U34" s="40">
        <v>0.52500000000000002</v>
      </c>
      <c r="V34" s="26">
        <f>L34*U34</f>
        <v>6683.7540000000008</v>
      </c>
      <c r="W34" s="40">
        <v>0.4</v>
      </c>
      <c r="X34" s="26">
        <f>W34*L34</f>
        <v>5092.3840000000009</v>
      </c>
      <c r="Y34" s="48">
        <v>3.7799999999999999E-3</v>
      </c>
      <c r="Z34" s="18">
        <f>L34*Y34</f>
        <v>48.1230288</v>
      </c>
      <c r="AA34" s="28">
        <f>IF(J34&gt;0,(AC34+AK34)/J34,0)</f>
        <v>2.9748272727272728E-3</v>
      </c>
      <c r="AB34" s="48">
        <v>2.3000000000000001E-4</v>
      </c>
      <c r="AC34" s="38">
        <f>AB34*L34</f>
        <v>2.9281208000000003</v>
      </c>
      <c r="AD34" s="29">
        <v>0.2165</v>
      </c>
      <c r="AE34" s="42">
        <f>AH34*(1-AI34)*AD34</f>
        <v>36.0873025</v>
      </c>
      <c r="AF34" s="29">
        <f t="shared" si="50"/>
        <v>0.94015221517880232</v>
      </c>
      <c r="AG34" s="30">
        <f t="shared" si="55"/>
        <v>0.92361061306318681</v>
      </c>
      <c r="AH34" s="44">
        <v>185</v>
      </c>
      <c r="AI34" s="40">
        <v>9.9000000000000005E-2</v>
      </c>
      <c r="AJ34" s="29">
        <v>0.22939999999999999</v>
      </c>
      <c r="AK34" s="42">
        <f t="shared" si="8"/>
        <v>38.237538999999998</v>
      </c>
      <c r="AL34" s="18">
        <v>1.75</v>
      </c>
      <c r="AM34" s="154"/>
      <c r="AN34" s="122">
        <f>AN33+AH34-AM34</f>
        <v>2137.58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44700</v>
      </c>
      <c r="E35" s="52"/>
      <c r="F35" s="52">
        <f t="shared" ref="F35:J35" si="56">SUM(F32:F34)</f>
        <v>39298</v>
      </c>
      <c r="G35" s="53"/>
      <c r="H35" s="53"/>
      <c r="I35" s="52">
        <f t="shared" si="56"/>
        <v>36877</v>
      </c>
      <c r="J35" s="52">
        <f t="shared" si="56"/>
        <v>41545</v>
      </c>
      <c r="K35" s="21">
        <f>IF(J35&gt;0,(J32*K32+J33*K33+J34*K34)/J35,0)</f>
        <v>8.1999903718859068E-2</v>
      </c>
      <c r="L35" s="53">
        <f>L32+L33+L34</f>
        <v>38138.313999999998</v>
      </c>
      <c r="M35" s="54">
        <f>IF(L35&gt;0,N35/L35,0)</f>
        <v>0.81400627211784982</v>
      </c>
      <c r="N35" s="55">
        <f>N32+N33+N34</f>
        <v>31044.826804</v>
      </c>
      <c r="O35" s="21">
        <f>IF(L35&gt;0,P35/L35,0)</f>
        <v>9.1707771455235301E-2</v>
      </c>
      <c r="P35" s="55">
        <f>P32+P33+P34</f>
        <v>3497.5797840000005</v>
      </c>
      <c r="Q35" s="21">
        <f>IF(L35&gt;0,R35/L35,0)</f>
        <v>9.4285956426914952E-2</v>
      </c>
      <c r="R35" s="55">
        <f>R32+R33+R34</f>
        <v>3595.9074120000005</v>
      </c>
      <c r="S35" s="21">
        <f>IF(L35&gt;0,T35/L35,0)</f>
        <v>0.20034485509768477</v>
      </c>
      <c r="T35" s="55">
        <f>T32+T33+T34</f>
        <v>7640.8149920000014</v>
      </c>
      <c r="U35" s="21">
        <f>IF(L35&gt;0,V35/L35,0)</f>
        <v>0.52699229714244844</v>
      </c>
      <c r="V35" s="55">
        <f>V32+V33+V34</f>
        <v>20098.597704</v>
      </c>
      <c r="W35" s="21">
        <f>IF(L35&gt;0,X35/L35,0)</f>
        <v>0.3933381024656728</v>
      </c>
      <c r="X35" s="55">
        <f>X32+X33+X34</f>
        <v>15001.252060000003</v>
      </c>
      <c r="Y35" s="56">
        <f>IF(L35&gt;0,Z35/L35,0)</f>
        <v>3.706781848300898E-3</v>
      </c>
      <c r="Z35" s="57">
        <f>SUM(Z32:Z34)</f>
        <v>141.37041006000001</v>
      </c>
      <c r="AA35" s="63">
        <f>IF(L35&gt;0,(AA32*L32+AA33*L33+AA34*L34)/L35,0)</f>
        <v>3.3322992200787906E-3</v>
      </c>
      <c r="AB35" s="56">
        <f>IF(J35&gt;0,(J32*AB32+J33*AB33+J34*AB34)/J35,0)</f>
        <v>2.2332242147069447E-4</v>
      </c>
      <c r="AC35" s="53">
        <f>SUM(AC32:AC34)</f>
        <v>8.5171406600000008</v>
      </c>
      <c r="AD35" s="54">
        <f>IF(J35&gt;0,(J32*AD32+J33*AD33+J34*AD34)/J35,0)</f>
        <v>0.21943636538692984</v>
      </c>
      <c r="AE35" s="59">
        <f>SUM(AE32:AE34)</f>
        <v>123.2256045</v>
      </c>
      <c r="AF35" s="54">
        <f>IF(AND(Z35&gt;0),((Z32*AF32+Z33*AF33+Z34*AF34)/Z35),0)</f>
        <v>0.9407109348387277</v>
      </c>
      <c r="AG35" s="58">
        <f>IF(AND(AA35&gt;0,AJ35&gt;0,AB35&gt;0),((AJ35*(AA35-AB35))/(AA35*(AJ35-AB35))),0)</f>
        <v>0.93388402325153552</v>
      </c>
      <c r="AH35" s="52">
        <f t="shared" ref="AH35" si="57">SUM(AH32:AH34)</f>
        <v>625</v>
      </c>
      <c r="AI35" s="21">
        <f>IF(AH35&gt;0,(AI32*AH32+AI33*AH33+AI34*AH34)/AH35,0)</f>
        <v>0.1015856</v>
      </c>
      <c r="AJ35" s="54">
        <f>IF(J35&gt;0,(AJ32*J32+AJ33*J33+AJ34*J34)/J35,0)</f>
        <v>0.23133422313154411</v>
      </c>
      <c r="AK35" s="59">
        <f>SUM(AK32:AK34)</f>
        <v>129.9483438</v>
      </c>
      <c r="AL35" s="57"/>
      <c r="AM35" s="57">
        <f>SUM(AM32:AM34)</f>
        <v>917.78</v>
      </c>
      <c r="AN35" s="124"/>
      <c r="AO35" s="125">
        <f>AN34</f>
        <v>2137.58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47" t="s">
        <v>50</v>
      </c>
      <c r="D36" s="12">
        <v>5947</v>
      </c>
      <c r="E36" s="12">
        <v>7</v>
      </c>
      <c r="F36" s="12">
        <v>9578</v>
      </c>
      <c r="G36" s="13">
        <v>1.8</v>
      </c>
      <c r="H36" s="13">
        <v>2.8</v>
      </c>
      <c r="I36" s="12">
        <v>9498</v>
      </c>
      <c r="J36" s="12">
        <v>14065</v>
      </c>
      <c r="K36" s="14">
        <v>8.3000000000000004E-2</v>
      </c>
      <c r="L36" s="25">
        <f>J36*(1-K36)</f>
        <v>12897.605000000001</v>
      </c>
      <c r="M36" s="15">
        <v>0.79700000000000004</v>
      </c>
      <c r="N36" s="26">
        <f>L36*M36</f>
        <v>10279.391185000002</v>
      </c>
      <c r="O36" s="14">
        <v>8.2000000000000003E-2</v>
      </c>
      <c r="P36" s="26">
        <f>L36*O36</f>
        <v>1057.6036100000001</v>
      </c>
      <c r="Q36" s="16">
        <v>0.121</v>
      </c>
      <c r="R36" s="26">
        <f>L36*Q36</f>
        <v>1560.6102050000002</v>
      </c>
      <c r="S36" s="16">
        <v>0.20499999999999999</v>
      </c>
      <c r="T36" s="26">
        <f>L36*S36</f>
        <v>2644.0090250000003</v>
      </c>
      <c r="U36" s="16">
        <v>0.53100000000000003</v>
      </c>
      <c r="V36" s="26">
        <f>L36*U36</f>
        <v>6848.6282550000014</v>
      </c>
      <c r="W36" s="16">
        <v>0.41</v>
      </c>
      <c r="X36" s="26">
        <f>W36*L36</f>
        <v>5288.0180500000006</v>
      </c>
      <c r="Y36" s="17">
        <v>3.64E-3</v>
      </c>
      <c r="Z36" s="61">
        <f>L36*Y36</f>
        <v>46.947282200000004</v>
      </c>
      <c r="AA36" s="28">
        <f>IF(J36&gt;0,(AC36+AK36)/J36,0)</f>
        <v>3.4281922680412373E-3</v>
      </c>
      <c r="AB36" s="17">
        <v>2.3000000000000001E-4</v>
      </c>
      <c r="AC36" s="25">
        <f>AB36*L36</f>
        <v>2.9664491500000003</v>
      </c>
      <c r="AD36" s="141">
        <v>0.2104</v>
      </c>
      <c r="AE36" s="31">
        <f>AH36*(1-AI36)*AD36</f>
        <v>43.693557600000005</v>
      </c>
      <c r="AF36" s="29">
        <f t="shared" ref="AF36:AF38" si="58">IF(AND(AD36&gt;0,AB36&gt;0,Y36&gt;0),((Y36-AB36)*AD36)/((AD36-AB36)*Y36),0)</f>
        <v>0.93783839037681171</v>
      </c>
      <c r="AG36" s="62">
        <f>IF(AND(AA36&gt;0,AJ36&gt;0,AB36&gt;0),((AJ36*(AA36-AB36))/(AA36*(AJ36-AB36))),0)</f>
        <v>0.93389500144835302</v>
      </c>
      <c r="AH36" s="12">
        <v>231</v>
      </c>
      <c r="AI36" s="14">
        <v>0.10100000000000001</v>
      </c>
      <c r="AJ36" s="15">
        <v>0.21790000000000001</v>
      </c>
      <c r="AK36" s="31">
        <f t="shared" si="8"/>
        <v>45.251075100000001</v>
      </c>
      <c r="AL36" s="19">
        <v>1.7</v>
      </c>
      <c r="AM36" s="152"/>
      <c r="AN36" s="119">
        <f>AN34+AH36-AM36</f>
        <v>2368.58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52</v>
      </c>
      <c r="D37" s="35">
        <v>18500</v>
      </c>
      <c r="E37" s="44">
        <v>8</v>
      </c>
      <c r="F37" s="35">
        <v>14513</v>
      </c>
      <c r="G37" s="36">
        <v>2.2000000000000002</v>
      </c>
      <c r="H37" s="38">
        <v>3.7</v>
      </c>
      <c r="I37" s="35">
        <v>13303</v>
      </c>
      <c r="J37" s="35">
        <v>15302</v>
      </c>
      <c r="K37" s="40">
        <v>8.3000000000000004E-2</v>
      </c>
      <c r="L37" s="38">
        <f t="shared" ref="L37:L38" si="59">J37*(1-K37)</f>
        <v>14031.934000000001</v>
      </c>
      <c r="M37" s="39">
        <v>0.79400000000000004</v>
      </c>
      <c r="N37" s="26">
        <f t="shared" ref="N37:N38" si="60">L37*M37</f>
        <v>11141.355596000001</v>
      </c>
      <c r="O37" s="37">
        <v>7.6999999999999999E-2</v>
      </c>
      <c r="P37" s="26">
        <f t="shared" ref="P37:P38" si="61">L37*O37</f>
        <v>1080.458918</v>
      </c>
      <c r="Q37" s="40">
        <v>0.129</v>
      </c>
      <c r="R37" s="26">
        <f t="shared" ref="R37:R38" si="62">L37*Q37</f>
        <v>1810.1194860000003</v>
      </c>
      <c r="S37" s="40">
        <v>0.2</v>
      </c>
      <c r="T37" s="26">
        <f>L37*S37</f>
        <v>2806.3868000000002</v>
      </c>
      <c r="U37" s="40">
        <v>0.51800000000000002</v>
      </c>
      <c r="V37" s="26">
        <f>L37*U37</f>
        <v>7268.5418120000004</v>
      </c>
      <c r="W37" s="40">
        <v>0.39</v>
      </c>
      <c r="X37" s="26">
        <f>W37*L37</f>
        <v>5472.4542600000004</v>
      </c>
      <c r="Y37" s="41">
        <v>3.5899999999999999E-3</v>
      </c>
      <c r="Z37" s="18">
        <f>L37*Y37</f>
        <v>50.374643060000004</v>
      </c>
      <c r="AA37" s="28">
        <f>IF(J37&gt;0,(AC37+AK37)/J37,0)</f>
        <v>3.2371125526075022E-3</v>
      </c>
      <c r="AB37" s="41">
        <v>2.2000000000000001E-4</v>
      </c>
      <c r="AC37" s="38">
        <f>AB37*L37</f>
        <v>3.0870254800000003</v>
      </c>
      <c r="AD37" s="29">
        <v>0.21609999999999999</v>
      </c>
      <c r="AE37" s="42">
        <f>AH37*(1-AI37)*AD37</f>
        <v>44.3929908</v>
      </c>
      <c r="AF37" s="29">
        <f t="shared" si="58"/>
        <v>0.93967529675776751</v>
      </c>
      <c r="AG37" s="30">
        <f t="shared" ref="AG37:AG38" si="63">IF(AND(AA37&gt;0,AJ37&gt;0,AB37&gt;0),((AJ37*(AA37-AB37))/(AA37*(AJ37-AB37))),0)</f>
        <v>0.93294597455321437</v>
      </c>
      <c r="AH37" s="35">
        <v>228</v>
      </c>
      <c r="AI37" s="40">
        <v>9.9000000000000005E-2</v>
      </c>
      <c r="AJ37" s="39">
        <v>0.2261</v>
      </c>
      <c r="AK37" s="42">
        <f t="shared" si="8"/>
        <v>46.447270799999998</v>
      </c>
      <c r="AL37" s="18">
        <v>1.75</v>
      </c>
      <c r="AM37" s="18">
        <v>1083.92</v>
      </c>
      <c r="AN37" s="122">
        <f>AN36+AH37-AM37</f>
        <v>1512.6599999999999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53</v>
      </c>
      <c r="D38" s="44">
        <v>21683</v>
      </c>
      <c r="E38" s="44">
        <v>7</v>
      </c>
      <c r="F38" s="44">
        <v>16485</v>
      </c>
      <c r="G38" s="38">
        <v>1.9</v>
      </c>
      <c r="H38" s="38">
        <v>3.8</v>
      </c>
      <c r="I38" s="44">
        <v>15784</v>
      </c>
      <c r="J38" s="44">
        <v>15304</v>
      </c>
      <c r="K38" s="40">
        <v>8.2000000000000003E-2</v>
      </c>
      <c r="L38" s="38">
        <f t="shared" si="59"/>
        <v>14049.072</v>
      </c>
      <c r="M38" s="29">
        <v>0.76</v>
      </c>
      <c r="N38" s="26">
        <f t="shared" si="60"/>
        <v>10677.29472</v>
      </c>
      <c r="O38" s="40">
        <v>0.109</v>
      </c>
      <c r="P38" s="26">
        <f t="shared" si="61"/>
        <v>1531.3488480000001</v>
      </c>
      <c r="Q38" s="40">
        <v>0.13100000000000001</v>
      </c>
      <c r="R38" s="26">
        <f t="shared" si="62"/>
        <v>1840.4284320000002</v>
      </c>
      <c r="S38" s="40">
        <v>0.21</v>
      </c>
      <c r="T38" s="26">
        <f>L38*S38</f>
        <v>2950.30512</v>
      </c>
      <c r="U38" s="40">
        <v>0.503</v>
      </c>
      <c r="V38" s="26">
        <f>L38*U38</f>
        <v>7066.6832160000004</v>
      </c>
      <c r="W38" s="40">
        <v>0.4</v>
      </c>
      <c r="X38" s="26">
        <f>W38*L38</f>
        <v>5619.6288000000004</v>
      </c>
      <c r="Y38" s="48">
        <v>3.49E-3</v>
      </c>
      <c r="Z38" s="18">
        <f>L38*Y38</f>
        <v>49.031261280000003</v>
      </c>
      <c r="AA38" s="28">
        <f>IF(J38&gt;0,(AC38+AK38)/J38,0)</f>
        <v>3.1997606730266599E-3</v>
      </c>
      <c r="AB38" s="48">
        <v>2.2000000000000001E-4</v>
      </c>
      <c r="AC38" s="38">
        <f>AB38*L38</f>
        <v>3.0907958400000002</v>
      </c>
      <c r="AD38" s="29">
        <v>0.2024</v>
      </c>
      <c r="AE38" s="42">
        <f>AH38*(1-AI38)*AD38</f>
        <v>43.411764000000005</v>
      </c>
      <c r="AF38" s="29">
        <f t="shared" si="58"/>
        <v>0.93798229669099642</v>
      </c>
      <c r="AG38" s="30">
        <f t="shared" si="63"/>
        <v>0.93220364605373573</v>
      </c>
      <c r="AH38" s="44">
        <v>237</v>
      </c>
      <c r="AI38" s="40">
        <v>9.5000000000000001E-2</v>
      </c>
      <c r="AJ38" s="29">
        <v>0.21390000000000001</v>
      </c>
      <c r="AK38" s="42">
        <f t="shared" si="8"/>
        <v>45.878341500000005</v>
      </c>
      <c r="AL38" s="18">
        <v>1.78</v>
      </c>
      <c r="AM38" s="154"/>
      <c r="AN38" s="122">
        <f>AN37+AH38-AM38</f>
        <v>1749.6599999999999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46130</v>
      </c>
      <c r="E39" s="52"/>
      <c r="F39" s="52">
        <f t="shared" ref="F39:J39" si="64">SUM(F36:F38)</f>
        <v>40576</v>
      </c>
      <c r="G39" s="53"/>
      <c r="H39" s="53"/>
      <c r="I39" s="52">
        <f t="shared" si="64"/>
        <v>38585</v>
      </c>
      <c r="J39" s="52">
        <f t="shared" si="64"/>
        <v>44671</v>
      </c>
      <c r="K39" s="21">
        <f>IF(J39&gt;0,(J36*K36+J37*K37+J38*K38)/J39,0)</f>
        <v>8.2657406371023714E-2</v>
      </c>
      <c r="L39" s="53">
        <f>L36+L37+L38</f>
        <v>40978.611000000004</v>
      </c>
      <c r="M39" s="54">
        <f>IF(L39&gt;0,N39/L39,0)</f>
        <v>0.78328768881404975</v>
      </c>
      <c r="N39" s="55">
        <f>N36+N37+N38</f>
        <v>32098.041501</v>
      </c>
      <c r="O39" s="21">
        <f>IF(L39&gt;0,P39/L39,0)</f>
        <v>8.9544552303151517E-2</v>
      </c>
      <c r="P39" s="55">
        <f>P36+P37+P38</f>
        <v>3669.4113760000005</v>
      </c>
      <c r="Q39" s="21">
        <f>IF(L39&gt;0,R39/L39,0)</f>
        <v>0.12716775888279866</v>
      </c>
      <c r="R39" s="55">
        <f>R36+R37+R38</f>
        <v>5211.1581230000011</v>
      </c>
      <c r="S39" s="21">
        <f>IF(L39&gt;0,T39/L39,0)</f>
        <v>0.20500209109088641</v>
      </c>
      <c r="T39" s="55">
        <f>T36+T37+T38</f>
        <v>8400.7009450000005</v>
      </c>
      <c r="U39" s="21">
        <f>IF(L39&gt;0,V39/L39,0)</f>
        <v>0.51694903184981067</v>
      </c>
      <c r="V39" s="55">
        <f>V36+V37+V38</f>
        <v>21183.853283000004</v>
      </c>
      <c r="W39" s="21">
        <f>IF(L39&gt;0,X39/L39,0)</f>
        <v>0.39972318998318412</v>
      </c>
      <c r="X39" s="55">
        <f>X36+X37+X38</f>
        <v>16380.101110000001</v>
      </c>
      <c r="Y39" s="56">
        <f>IF(L39&gt;0,Z39/L39,0)</f>
        <v>3.5714530817064537E-3</v>
      </c>
      <c r="Z39" s="57">
        <f>SUM(Z36:Z38)</f>
        <v>146.35318654</v>
      </c>
      <c r="AA39" s="63">
        <f>IF(L39&gt;0,(AA36*L36+AA37*L37+AA38*L38)/L39,0)</f>
        <v>3.2844472816350458E-3</v>
      </c>
      <c r="AB39" s="56">
        <f>IF(J39&gt;0,(J36*AB36+J37*AB37+J38*AB38)/J39,0)</f>
        <v>2.2314857513823285E-4</v>
      </c>
      <c r="AC39" s="53">
        <f>SUM(AC36:AC38)</f>
        <v>9.1442704700000004</v>
      </c>
      <c r="AD39" s="54">
        <f>IF(J39&gt;0,(J36*AD36+J37*AD37+J38*AD38)/J39,0)</f>
        <v>0.20961177945423204</v>
      </c>
      <c r="AE39" s="59">
        <f>SUM(AE36:AE38)</f>
        <v>131.4983124</v>
      </c>
      <c r="AF39" s="54">
        <f>IF(AND(Z39&gt;0),((Z36*AF36+Z37*AF37+Z38*AF38)/Z39),0)</f>
        <v>0.93851886350978797</v>
      </c>
      <c r="AG39" s="58">
        <f>IF(AND(AA39&gt;0,AJ39&gt;0,AB39&gt;0),((AJ39*(AA39-AB39))/(AA39*(AJ39-AB39))),0)</f>
        <v>0.93300823272055589</v>
      </c>
      <c r="AH39" s="52">
        <f t="shared" ref="AH39" si="65">SUM(AH36:AH38)</f>
        <v>696</v>
      </c>
      <c r="AI39" s="21">
        <f>IF(AH39&gt;0,(AI36*AH36+AI37*AH37+AI38*AH38)/AH39,0)</f>
        <v>9.8301724137931049E-2</v>
      </c>
      <c r="AJ39" s="54">
        <f>IF(J39&gt;0,(AJ36*J36+AJ37*J37+AJ38*J38)/J39,0)</f>
        <v>0.21933852611313828</v>
      </c>
      <c r="AK39" s="59">
        <f>SUM(AK36:AK38)</f>
        <v>137.5766874</v>
      </c>
      <c r="AL39" s="57"/>
      <c r="AM39" s="57">
        <f>SUM(AM36:AM38)</f>
        <v>1083.92</v>
      </c>
      <c r="AN39" s="124"/>
      <c r="AO39" s="125">
        <f>AN38</f>
        <v>1749.6599999999999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47" t="s">
        <v>50</v>
      </c>
      <c r="D40" s="12">
        <v>5753</v>
      </c>
      <c r="E40" s="12">
        <v>6</v>
      </c>
      <c r="F40" s="12">
        <v>10012</v>
      </c>
      <c r="G40" s="13">
        <v>3.9</v>
      </c>
      <c r="H40" s="13">
        <v>3.7</v>
      </c>
      <c r="I40" s="12">
        <v>9438</v>
      </c>
      <c r="J40" s="12">
        <v>15027</v>
      </c>
      <c r="K40" s="14">
        <v>6.6000000000000003E-2</v>
      </c>
      <c r="L40" s="25">
        <f>J40*(1-K40)</f>
        <v>14035.217999999999</v>
      </c>
      <c r="M40" s="15">
        <v>0.71099999999999997</v>
      </c>
      <c r="N40" s="26">
        <f>L40*M40</f>
        <v>9979.0399979999984</v>
      </c>
      <c r="O40" s="14">
        <v>0.161</v>
      </c>
      <c r="P40" s="26">
        <f>L40*O40</f>
        <v>2259.6700980000001</v>
      </c>
      <c r="Q40" s="16">
        <v>0.06</v>
      </c>
      <c r="R40" s="26">
        <f>L40*Q40</f>
        <v>842.11307999999985</v>
      </c>
      <c r="S40" s="16">
        <v>0.20100000000000001</v>
      </c>
      <c r="T40" s="26">
        <f>L40*S40</f>
        <v>2821.078818</v>
      </c>
      <c r="U40" s="16">
        <v>0.53400000000000003</v>
      </c>
      <c r="V40" s="26">
        <f>L40*U40</f>
        <v>7494.8064119999999</v>
      </c>
      <c r="W40" s="16">
        <v>0.4</v>
      </c>
      <c r="X40" s="26">
        <f>W40*L40</f>
        <v>5614.0871999999999</v>
      </c>
      <c r="Y40" s="17">
        <v>3.5300000000000002E-3</v>
      </c>
      <c r="Z40" s="61">
        <f>L40*Y40</f>
        <v>49.544319539999996</v>
      </c>
      <c r="AA40" s="28">
        <f>IF(J40&gt;0,(AC40+AK40)/J40,0)</f>
        <v>2.9680817834564456E-3</v>
      </c>
      <c r="AB40" s="17">
        <v>2.2000000000000001E-4</v>
      </c>
      <c r="AC40" s="25">
        <f>AB40*L40</f>
        <v>3.0877479599999997</v>
      </c>
      <c r="AD40" s="141">
        <v>0.2177</v>
      </c>
      <c r="AE40" s="31">
        <f>AH40*(1-AI40)*AD40</f>
        <v>41.570903500000007</v>
      </c>
      <c r="AF40" s="29">
        <f t="shared" ref="AF40:AF42" si="66">IF(AND(AD40&gt;0,AB40&gt;0,Y40&gt;0),((Y40-AB40)*AD40)/((AD40-AB40)*Y40),0)</f>
        <v>0.93862559599762607</v>
      </c>
      <c r="AG40" s="62">
        <f>IF(AND(AA40&gt;0,AJ40&gt;0,AB40&gt;0),((AJ40*(AA40-AB40))/(AA40*(AJ40-AB40))),0)</f>
        <v>0.92681595344619849</v>
      </c>
      <c r="AH40" s="12">
        <v>211</v>
      </c>
      <c r="AI40" s="14">
        <v>9.5000000000000001E-2</v>
      </c>
      <c r="AJ40" s="15">
        <v>0.21740000000000001</v>
      </c>
      <c r="AK40" s="31">
        <f t="shared" si="8"/>
        <v>41.513617000000004</v>
      </c>
      <c r="AL40" s="19">
        <v>1.7</v>
      </c>
      <c r="AM40" s="152"/>
      <c r="AN40" s="119">
        <f>AN38+AH40-AM40</f>
        <v>1960.6599999999999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54</v>
      </c>
      <c r="D41" s="35">
        <v>18700</v>
      </c>
      <c r="E41" s="44">
        <v>8</v>
      </c>
      <c r="F41" s="35">
        <v>13178</v>
      </c>
      <c r="G41" s="36">
        <v>1.6</v>
      </c>
      <c r="H41" s="38">
        <v>3.5</v>
      </c>
      <c r="I41" s="35">
        <v>12816</v>
      </c>
      <c r="J41" s="35">
        <v>15215</v>
      </c>
      <c r="K41" s="40">
        <v>7.8E-2</v>
      </c>
      <c r="L41" s="38">
        <f t="shared" ref="L41:L42" si="67">J41*(1-K41)</f>
        <v>14028.230000000001</v>
      </c>
      <c r="M41" s="39">
        <v>0.69</v>
      </c>
      <c r="N41" s="26">
        <f t="shared" ref="N41:N42" si="68">L41*M41</f>
        <v>9679.4786999999997</v>
      </c>
      <c r="O41" s="37">
        <v>0.17899999999999999</v>
      </c>
      <c r="P41" s="26">
        <f t="shared" ref="P41:P42" si="69">L41*O41</f>
        <v>2511.0531700000001</v>
      </c>
      <c r="Q41" s="40">
        <v>0.13100000000000001</v>
      </c>
      <c r="R41" s="26">
        <f t="shared" ref="R41:R42" si="70">L41*Q41</f>
        <v>1837.6981300000002</v>
      </c>
      <c r="S41" s="40">
        <v>0.2</v>
      </c>
      <c r="T41" s="26">
        <f>L41*S41</f>
        <v>2805.6460000000006</v>
      </c>
      <c r="U41" s="40">
        <v>0.53300000000000003</v>
      </c>
      <c r="V41" s="26">
        <f>L41*U41</f>
        <v>7477.0465900000008</v>
      </c>
      <c r="W41" s="40">
        <v>0.4</v>
      </c>
      <c r="X41" s="26">
        <f>W41*L41</f>
        <v>5611.2920000000013</v>
      </c>
      <c r="Y41" s="41">
        <v>3.4499999999999999E-3</v>
      </c>
      <c r="Z41" s="18">
        <f>L41*Y41</f>
        <v>48.397393500000007</v>
      </c>
      <c r="AA41" s="28">
        <f>IF(J41&gt;0,(AC41+AK41)/J41,0)</f>
        <v>3.1610131449227737E-3</v>
      </c>
      <c r="AB41" s="41">
        <v>2.1000000000000001E-4</v>
      </c>
      <c r="AC41" s="38">
        <f>AB41*L41</f>
        <v>2.9459283000000003</v>
      </c>
      <c r="AD41" s="29">
        <v>0.21390000000000001</v>
      </c>
      <c r="AE41" s="42">
        <f>AH41*(1-AI41)*AD41</f>
        <v>42.674975100000005</v>
      </c>
      <c r="AF41" s="29">
        <f t="shared" si="66"/>
        <v>0.94005334830829701</v>
      </c>
      <c r="AG41" s="30">
        <f t="shared" ref="AG41:AG42" si="71">IF(AND(AA41&gt;0,AJ41&gt;0,AB41&gt;0),((AJ41*(AA41-AB41))/(AA41*(AJ41-AB41))),0)</f>
        <v>0.93443273084094258</v>
      </c>
      <c r="AH41" s="35">
        <v>219</v>
      </c>
      <c r="AI41" s="40">
        <v>8.8999999999999996E-2</v>
      </c>
      <c r="AJ41" s="39">
        <v>0.2263</v>
      </c>
      <c r="AK41" s="42">
        <f t="shared" si="8"/>
        <v>45.148886700000006</v>
      </c>
      <c r="AL41" s="18">
        <v>1.75</v>
      </c>
      <c r="AM41" s="18">
        <v>758.46</v>
      </c>
      <c r="AN41" s="122">
        <f>AN40+AH41-AM41</f>
        <v>1421.1999999999998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53</v>
      </c>
      <c r="D42" s="44">
        <v>19907</v>
      </c>
      <c r="E42" s="44">
        <v>4</v>
      </c>
      <c r="F42" s="44">
        <v>14452</v>
      </c>
      <c r="G42" s="38">
        <v>1.7</v>
      </c>
      <c r="H42" s="38">
        <v>3.8</v>
      </c>
      <c r="I42" s="44">
        <v>14038</v>
      </c>
      <c r="J42" s="44">
        <v>15241</v>
      </c>
      <c r="K42" s="40">
        <v>7.4999999999999997E-2</v>
      </c>
      <c r="L42" s="38">
        <f t="shared" si="67"/>
        <v>14097.925000000001</v>
      </c>
      <c r="M42" s="29">
        <v>0.68500000000000005</v>
      </c>
      <c r="N42" s="26">
        <f t="shared" si="68"/>
        <v>9657.0786250000019</v>
      </c>
      <c r="O42" s="40">
        <v>0.193</v>
      </c>
      <c r="P42" s="26">
        <f t="shared" si="69"/>
        <v>2720.8995250000003</v>
      </c>
      <c r="Q42" s="40">
        <v>0.122</v>
      </c>
      <c r="R42" s="26">
        <f t="shared" si="70"/>
        <v>1719.94685</v>
      </c>
      <c r="S42" s="40">
        <v>0.20100000000000001</v>
      </c>
      <c r="T42" s="26">
        <f>L42*S42</f>
        <v>2833.6829250000005</v>
      </c>
      <c r="U42" s="40">
        <v>0.52100000000000002</v>
      </c>
      <c r="V42" s="26">
        <f>L42*U42</f>
        <v>7345.0189250000012</v>
      </c>
      <c r="W42" s="40">
        <v>0.4</v>
      </c>
      <c r="X42" s="26">
        <f>W42*L42</f>
        <v>5639.170000000001</v>
      </c>
      <c r="Y42" s="48">
        <v>3.3700000000000002E-3</v>
      </c>
      <c r="Z42" s="18">
        <f>L42*Y42</f>
        <v>47.510007250000008</v>
      </c>
      <c r="AA42" s="28">
        <f>IF(J42&gt;0,(AC42+AK42)/J42,0)</f>
        <v>3.0893555212912539E-3</v>
      </c>
      <c r="AB42" s="48">
        <v>2.2000000000000001E-4</v>
      </c>
      <c r="AC42" s="38">
        <f>AB42*L42</f>
        <v>3.1015435000000005</v>
      </c>
      <c r="AD42" s="29">
        <v>0.20799999999999999</v>
      </c>
      <c r="AE42" s="42">
        <f>AH42*(1-AI42)*AD42</f>
        <v>41.321279999999994</v>
      </c>
      <c r="AF42" s="29">
        <f t="shared" si="66"/>
        <v>0.93570779182386754</v>
      </c>
      <c r="AG42" s="30">
        <f t="shared" si="71"/>
        <v>0.92971156894864992</v>
      </c>
      <c r="AH42" s="44">
        <v>220</v>
      </c>
      <c r="AI42" s="40">
        <v>9.7000000000000003E-2</v>
      </c>
      <c r="AJ42" s="29">
        <v>0.22140000000000001</v>
      </c>
      <c r="AK42" s="42">
        <f t="shared" si="8"/>
        <v>43.983324000000003</v>
      </c>
      <c r="AL42" s="18">
        <v>1.65</v>
      </c>
      <c r="AM42" s="154"/>
      <c r="AN42" s="122">
        <f>AN41+AH42-AM42</f>
        <v>1641.1999999999998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44360</v>
      </c>
      <c r="E43" s="52"/>
      <c r="F43" s="52">
        <f t="shared" ref="F43:J43" si="72">SUM(F40:F42)</f>
        <v>37642</v>
      </c>
      <c r="G43" s="53"/>
      <c r="H43" s="53"/>
      <c r="I43" s="52">
        <f t="shared" si="72"/>
        <v>36292</v>
      </c>
      <c r="J43" s="52">
        <f t="shared" si="72"/>
        <v>45483</v>
      </c>
      <c r="K43" s="21">
        <f>IF(J43&gt;0,(J40*K40+J41*K41+J42*K42)/J43,0)</f>
        <v>7.3030077171690536E-2</v>
      </c>
      <c r="L43" s="53">
        <f>L40+L41+L42</f>
        <v>42161.373</v>
      </c>
      <c r="M43" s="54">
        <f>IF(L43&gt;0,N43/L43,0)</f>
        <v>0.69531884843977931</v>
      </c>
      <c r="N43" s="55">
        <f>N40+N41+N42</f>
        <v>29315.597323000002</v>
      </c>
      <c r="O43" s="21">
        <f>IF(L43&gt;0,P43/L43,0)</f>
        <v>0.1776892510829759</v>
      </c>
      <c r="P43" s="55">
        <f>P40+P41+P42</f>
        <v>7491.6227930000005</v>
      </c>
      <c r="Q43" s="21">
        <f>IF(L43&gt;0,R43/L43,0)</f>
        <v>0.10435518928664871</v>
      </c>
      <c r="R43" s="55">
        <f>R40+R41+R42</f>
        <v>4399.7580600000001</v>
      </c>
      <c r="S43" s="21">
        <f>IF(L43&gt;0,T43/L43,0)</f>
        <v>0.20066727293250156</v>
      </c>
      <c r="T43" s="55">
        <f>T40+T41+T42</f>
        <v>8460.4077430000016</v>
      </c>
      <c r="U43" s="21">
        <f>IF(L43&gt;0,V43/L43,0)</f>
        <v>0.52932033136112522</v>
      </c>
      <c r="V43" s="55">
        <f>V40+V41+V42</f>
        <v>22316.871927</v>
      </c>
      <c r="W43" s="21">
        <f>IF(L43&gt;0,X43/L43,0)</f>
        <v>0.4</v>
      </c>
      <c r="X43" s="55">
        <f>X40+X41+X42</f>
        <v>16864.549200000001</v>
      </c>
      <c r="Y43" s="56">
        <f>IF(L43&gt;0,Z43/L43,0)</f>
        <v>3.4498810152601054E-3</v>
      </c>
      <c r="Z43" s="57">
        <f>SUM(Z40:Z42)</f>
        <v>145.45172029</v>
      </c>
      <c r="AA43" s="63">
        <f>IF(L43&gt;0,(AA40*L40+AA41*L41+AA42*L42)/L43,0)</f>
        <v>3.0728267967018064E-3</v>
      </c>
      <c r="AB43" s="56">
        <f>IF(J43&gt;0,(J40*AB40+J41*AB41+J42*AB42)/J43,0)</f>
        <v>2.1665479409889411E-4</v>
      </c>
      <c r="AC43" s="53">
        <f>SUM(AC40:AC42)</f>
        <v>9.13521976</v>
      </c>
      <c r="AD43" s="54">
        <f>IF(J43&gt;0,(J40*AD40+J41*AD41+J42*AD42)/J43,0)</f>
        <v>0.2131784271046325</v>
      </c>
      <c r="AE43" s="59">
        <f>SUM(AE40:AE42)</f>
        <v>125.5671586</v>
      </c>
      <c r="AF43" s="54">
        <f>IF(AND(Z43&gt;0),((Z40*AF40+Z41*AF41+Z42*AF42)/Z43),0)</f>
        <v>0.93814759954003424</v>
      </c>
      <c r="AG43" s="58">
        <f>IF(AND(AA43&gt;0,AJ43&gt;0,AB43&gt;0),((AJ43*(AA43-AB43))/(AA43*(AJ43-AB43))),0)</f>
        <v>0.93040248423282024</v>
      </c>
      <c r="AH43" s="52">
        <f t="shared" ref="AH43" si="73">SUM(AH40:AH42)</f>
        <v>650</v>
      </c>
      <c r="AI43" s="21">
        <f>IF(AH43&gt;0,(AI40*AH40+AI41*AH41+AI42*AH42)/AH43,0)</f>
        <v>9.3655384615384626E-2</v>
      </c>
      <c r="AJ43" s="54">
        <f>IF(J43&gt;0,(AJ40*J40+AJ41*J41+AJ42*J42)/J43,0)</f>
        <v>0.22171760218103467</v>
      </c>
      <c r="AK43" s="59">
        <f>SUM(AK40:AK42)</f>
        <v>130.64582770000001</v>
      </c>
      <c r="AL43" s="57"/>
      <c r="AM43" s="57">
        <f>SUM(AM40:AM42)</f>
        <v>758.46</v>
      </c>
      <c r="AN43" s="124"/>
      <c r="AO43" s="125">
        <f>AN42</f>
        <v>1641.1999999999998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47" t="s">
        <v>50</v>
      </c>
      <c r="D44" s="12">
        <v>6103</v>
      </c>
      <c r="E44" s="12">
        <v>4</v>
      </c>
      <c r="F44" s="12">
        <v>12938</v>
      </c>
      <c r="G44" s="13">
        <v>1.4</v>
      </c>
      <c r="H44" s="13">
        <v>4</v>
      </c>
      <c r="I44" s="12">
        <v>12801</v>
      </c>
      <c r="J44" s="12">
        <v>15010</v>
      </c>
      <c r="K44" s="14">
        <v>8.2000000000000003E-2</v>
      </c>
      <c r="L44" s="25">
        <f>J44*(1-K44)</f>
        <v>13779.18</v>
      </c>
      <c r="M44" s="15">
        <v>0.70899999999999996</v>
      </c>
      <c r="N44" s="26">
        <f>L44*M44</f>
        <v>9769.438619999999</v>
      </c>
      <c r="O44" s="14">
        <v>0.17599999999999999</v>
      </c>
      <c r="P44" s="26">
        <f>L44*O44</f>
        <v>2425.1356799999999</v>
      </c>
      <c r="Q44" s="16">
        <v>0.115</v>
      </c>
      <c r="R44" s="26">
        <f>L44*Q44</f>
        <v>1584.6057000000001</v>
      </c>
      <c r="S44" s="16">
        <v>0.187</v>
      </c>
      <c r="T44" s="26">
        <f>L44*S44</f>
        <v>2576.7066599999998</v>
      </c>
      <c r="U44" s="16">
        <v>0.54400000000000004</v>
      </c>
      <c r="V44" s="26">
        <f>L44*U44</f>
        <v>7495.8739200000009</v>
      </c>
      <c r="W44" s="16">
        <v>0.4</v>
      </c>
      <c r="X44" s="26">
        <f>W44*L44</f>
        <v>5511.6720000000005</v>
      </c>
      <c r="Y44" s="17">
        <v>3.3400000000000001E-3</v>
      </c>
      <c r="Z44" s="61">
        <f>L44*Y44</f>
        <v>46.022461200000002</v>
      </c>
      <c r="AA44" s="28">
        <f>IF(J44&gt;0,(AC44+AK44)/J44,0)</f>
        <v>2.8511310459693536E-3</v>
      </c>
      <c r="AB44" s="17">
        <v>2.3000000000000001E-4</v>
      </c>
      <c r="AC44" s="25">
        <f>AB44*L44</f>
        <v>3.1692114</v>
      </c>
      <c r="AD44" s="141">
        <v>0.21940000000000001</v>
      </c>
      <c r="AE44" s="31">
        <f>AH44*(1-AI44)*AD44</f>
        <v>39.954056399999999</v>
      </c>
      <c r="AF44" s="29">
        <f t="shared" ref="AF44:AF46" si="74">IF(AND(AD44&gt;0,AB44&gt;0,Y44&gt;0),((Y44-AB44)*AD44)/((AD44-AB44)*Y44),0)</f>
        <v>0.93211487323295639</v>
      </c>
      <c r="AG44" s="62">
        <f>IF(AND(AA44&gt;0,AJ44&gt;0,AB44&gt;0),((AJ44*(AA44-AB44))/(AA44*(AJ44-AB44))),0)</f>
        <v>0.92030300680896193</v>
      </c>
      <c r="AH44" s="12">
        <v>201</v>
      </c>
      <c r="AI44" s="14">
        <v>9.4E-2</v>
      </c>
      <c r="AJ44" s="15">
        <v>0.21759999999999999</v>
      </c>
      <c r="AK44" s="31">
        <f t="shared" si="8"/>
        <v>39.626265599999996</v>
      </c>
      <c r="AL44" s="19">
        <v>1.6</v>
      </c>
      <c r="AM44" s="152"/>
      <c r="AN44" s="119">
        <f>AN42+AH44-AM44</f>
        <v>1842.1999999999998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54</v>
      </c>
      <c r="D45" s="35">
        <v>18507</v>
      </c>
      <c r="E45" s="44">
        <v>8</v>
      </c>
      <c r="F45" s="35">
        <v>14761</v>
      </c>
      <c r="G45" s="36">
        <v>1.5</v>
      </c>
      <c r="H45" s="38">
        <v>3.7</v>
      </c>
      <c r="I45" s="65">
        <v>14010</v>
      </c>
      <c r="J45" s="35">
        <v>14869</v>
      </c>
      <c r="K45" s="40">
        <v>0.08</v>
      </c>
      <c r="L45" s="38">
        <f>J45*(1-K45)</f>
        <v>13679.480000000001</v>
      </c>
      <c r="M45" s="39">
        <v>0.73299999999999998</v>
      </c>
      <c r="N45" s="26">
        <f t="shared" ref="N45:N46" si="75">L45*M45</f>
        <v>10027.058840000002</v>
      </c>
      <c r="O45" s="37">
        <v>0.14399999999999999</v>
      </c>
      <c r="P45" s="26">
        <f t="shared" ref="P45:P46" si="76">L45*O45</f>
        <v>1969.84512</v>
      </c>
      <c r="Q45" s="40">
        <v>0.123</v>
      </c>
      <c r="R45" s="26">
        <f t="shared" ref="R45:R46" si="77">L45*Q45</f>
        <v>1682.5760400000001</v>
      </c>
      <c r="S45" s="40">
        <v>0.191</v>
      </c>
      <c r="T45" s="26">
        <f>L45*S45</f>
        <v>2612.7806800000003</v>
      </c>
      <c r="U45" s="40">
        <v>0.54400000000000004</v>
      </c>
      <c r="V45" s="26">
        <f>L45*U45</f>
        <v>7441.6371200000012</v>
      </c>
      <c r="W45" s="40">
        <v>0.39</v>
      </c>
      <c r="X45" s="26">
        <f>W45*L45</f>
        <v>5334.9972000000007</v>
      </c>
      <c r="Y45" s="41">
        <v>3.31E-3</v>
      </c>
      <c r="Z45" s="18">
        <f>L45*Y45</f>
        <v>45.279078800000008</v>
      </c>
      <c r="AA45" s="28">
        <f>IF(J45&gt;0,(AC45+AK45)/J45,0)</f>
        <v>2.7766359539982514E-3</v>
      </c>
      <c r="AB45" s="41">
        <v>2.3000000000000001E-4</v>
      </c>
      <c r="AC45" s="38">
        <f>AB45*L45</f>
        <v>3.1462804000000002</v>
      </c>
      <c r="AD45" s="29">
        <v>0.2215</v>
      </c>
      <c r="AE45" s="42">
        <f>AH45*(1-AI45)*AD45</f>
        <v>36.523578000000001</v>
      </c>
      <c r="AF45" s="29">
        <f t="shared" si="74"/>
        <v>0.93148082130114851</v>
      </c>
      <c r="AG45" s="30">
        <f t="shared" ref="AG45:AG46" si="78">IF(AND(AA45&gt;0,AJ45&gt;0,AB45&gt;0),((AJ45*(AA45-AB45))/(AA45*(AJ45-AB45))),0)</f>
        <v>0.91807886941357941</v>
      </c>
      <c r="AH45" s="35">
        <v>182</v>
      </c>
      <c r="AI45" s="40">
        <v>9.4E-2</v>
      </c>
      <c r="AJ45" s="29">
        <v>0.23130000000000001</v>
      </c>
      <c r="AK45" s="42">
        <f t="shared" si="8"/>
        <v>38.1395196</v>
      </c>
      <c r="AL45" s="18">
        <v>1.6</v>
      </c>
      <c r="AM45" s="18">
        <v>753.8</v>
      </c>
      <c r="AN45" s="122">
        <f>AN44+AH45-AM45</f>
        <v>1270.3999999999999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51</v>
      </c>
      <c r="D46" s="44">
        <v>12950</v>
      </c>
      <c r="E46" s="44">
        <v>8</v>
      </c>
      <c r="F46" s="44">
        <v>15777</v>
      </c>
      <c r="G46" s="38">
        <v>1.4</v>
      </c>
      <c r="H46" s="38">
        <v>3.8</v>
      </c>
      <c r="I46" s="44">
        <v>15337</v>
      </c>
      <c r="J46" s="44">
        <v>15134</v>
      </c>
      <c r="K46" s="40">
        <v>8.4000000000000005E-2</v>
      </c>
      <c r="L46" s="38">
        <f t="shared" ref="L46" si="79">J46*(1-K46)</f>
        <v>13862.744000000001</v>
      </c>
      <c r="M46" s="29">
        <v>0.71899999999999997</v>
      </c>
      <c r="N46" s="26">
        <f t="shared" si="75"/>
        <v>9967.3129360000003</v>
      </c>
      <c r="O46" s="40">
        <v>0.14699999999999999</v>
      </c>
      <c r="P46" s="26">
        <f t="shared" si="76"/>
        <v>2037.8233680000001</v>
      </c>
      <c r="Q46" s="40">
        <v>0.13400000000000001</v>
      </c>
      <c r="R46" s="26">
        <f t="shared" si="77"/>
        <v>1857.6076960000003</v>
      </c>
      <c r="S46" s="40">
        <v>0.191</v>
      </c>
      <c r="T46" s="26">
        <f>L46*S46</f>
        <v>2647.7841040000003</v>
      </c>
      <c r="U46" s="40">
        <v>0.53600000000000003</v>
      </c>
      <c r="V46" s="26">
        <f>L46*U46</f>
        <v>7430.430784000001</v>
      </c>
      <c r="W46" s="40">
        <v>0.4</v>
      </c>
      <c r="X46" s="26">
        <f>W46*L46</f>
        <v>5545.097600000001</v>
      </c>
      <c r="Y46" s="48">
        <v>3.4499999999999999E-3</v>
      </c>
      <c r="Z46" s="18">
        <f>L46*Y46</f>
        <v>47.826466799999999</v>
      </c>
      <c r="AA46" s="28">
        <f>IF(J46&gt;0,(AC46+AK46)/J46,0)</f>
        <v>2.8429658464384829E-3</v>
      </c>
      <c r="AB46" s="48">
        <v>2.3000000000000001E-4</v>
      </c>
      <c r="AC46" s="38">
        <f>AB46*L46</f>
        <v>3.1884311200000002</v>
      </c>
      <c r="AD46" s="29">
        <v>0.21929999999999999</v>
      </c>
      <c r="AE46" s="42">
        <f>AH46*(1-AI46)*AD46</f>
        <v>39.494833499999999</v>
      </c>
      <c r="AF46" s="29">
        <f t="shared" si="74"/>
        <v>0.9343132332131282</v>
      </c>
      <c r="AG46" s="30">
        <f t="shared" si="78"/>
        <v>0.92005522863799483</v>
      </c>
      <c r="AH46" s="44">
        <v>199</v>
      </c>
      <c r="AI46" s="40">
        <v>9.5000000000000001E-2</v>
      </c>
      <c r="AJ46" s="29">
        <v>0.22120000000000001</v>
      </c>
      <c r="AK46" s="42">
        <f t="shared" si="8"/>
        <v>39.837014000000003</v>
      </c>
      <c r="AL46" s="18">
        <v>1.62</v>
      </c>
      <c r="AM46" s="154"/>
      <c r="AN46" s="122">
        <f>AN45+AH46-AM46</f>
        <v>1469.3999999999999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37560</v>
      </c>
      <c r="E47" s="52"/>
      <c r="F47" s="52">
        <f>SUM(F44:F46)</f>
        <v>43476</v>
      </c>
      <c r="G47" s="53"/>
      <c r="H47" s="53"/>
      <c r="I47" s="52">
        <f>SUM(I44:I46)</f>
        <v>42148</v>
      </c>
      <c r="J47" s="52">
        <f>SUM(J44:J46)</f>
        <v>45013</v>
      </c>
      <c r="K47" s="21">
        <f>IF(J47&gt;0,(J44*K44+J45*K45+J46*K46)/J47,0)</f>
        <v>8.2011774376291299E-2</v>
      </c>
      <c r="L47" s="53">
        <f>L44+L45+L46</f>
        <v>41321.404000000002</v>
      </c>
      <c r="M47" s="54">
        <f>IF(L47&gt;0,N47/L47,0)</f>
        <v>0.72030007489580938</v>
      </c>
      <c r="N47" s="55">
        <f>N44+N45+N46</f>
        <v>29763.810396000001</v>
      </c>
      <c r="O47" s="21">
        <f>IF(L47&gt;0,P47/L47,0)</f>
        <v>0.15567728937767941</v>
      </c>
      <c r="P47" s="55">
        <f>P44+P45+P46</f>
        <v>6432.8041679999997</v>
      </c>
      <c r="Q47" s="21">
        <f>IF(L47&gt;0,R47/L47,0)</f>
        <v>0.12402263572651112</v>
      </c>
      <c r="R47" s="55">
        <f>R44+R45+R46</f>
        <v>5124.789436</v>
      </c>
      <c r="S47" s="21">
        <f>IF(L47&gt;0,T47/L47,0)</f>
        <v>0.18966614600026657</v>
      </c>
      <c r="T47" s="55">
        <f>T44+T45+T46</f>
        <v>7837.271444</v>
      </c>
      <c r="U47" s="21">
        <f>IF(L47&gt;0,V47/L47,0)</f>
        <v>0.54131611365383425</v>
      </c>
      <c r="V47" s="55">
        <f>V44+V45+V46</f>
        <v>22367.941824000001</v>
      </c>
      <c r="W47" s="21">
        <f>IF(L47&gt;0,X47/L47,0)</f>
        <v>0.39668949293204075</v>
      </c>
      <c r="X47" s="55">
        <f>X44+X45+X46</f>
        <v>16391.766800000001</v>
      </c>
      <c r="Y47" s="56">
        <f>IF(L47&gt;0,Z47/L47,0)</f>
        <v>3.3669719160559016E-3</v>
      </c>
      <c r="Z47" s="57">
        <f>SUM(Z44:Z46)</f>
        <v>139.12800680000001</v>
      </c>
      <c r="AA47" s="63">
        <f>IF(L47&gt;0,(AA44*L44+AA45*L45+AA46*L46)/L47,0)</f>
        <v>2.823730084677665E-3</v>
      </c>
      <c r="AB47" s="56">
        <f>IF(J47&gt;0,(J44*AB44+J45*AB45+J46*AB46)/J47,0)</f>
        <v>2.3000000000000001E-4</v>
      </c>
      <c r="AC47" s="53">
        <f>SUM(AC44:AC46)</f>
        <v>9.5039229200000008</v>
      </c>
      <c r="AD47" s="54">
        <f>IF(J47&gt;0,(J44*AD44+J45*AD45+J46*AD46)/J47,0)</f>
        <v>0.22006006487014859</v>
      </c>
      <c r="AE47" s="59">
        <f>SUM(AE44:AE46)</f>
        <v>115.9724679</v>
      </c>
      <c r="AF47" s="54">
        <f>IF(AND(Z47&gt;0),((Z44*AF44+Z45*AF45+Z46*AF46)/Z47),0)</f>
        <v>0.93266422706171048</v>
      </c>
      <c r="AG47" s="58">
        <f>IF(AND(AA47&gt;0,AJ47&gt;0,AB47&gt;0),((AJ47*(AA47-AB47))/(AA47*(AJ47-AB47))),0)</f>
        <v>0.91949438695481756</v>
      </c>
      <c r="AH47" s="52">
        <f>SUM(AH44:AH46)</f>
        <v>582</v>
      </c>
      <c r="AI47" s="21">
        <f>IF(AH47&gt;0,(AI44*AH44+AI45*AH45+AI46*AH46)/AH47,0)</f>
        <v>9.4341924398625418E-2</v>
      </c>
      <c r="AJ47" s="54">
        <f>IF(J47&gt;0,(AJ44*J44+AJ45*J45+AJ46*J46)/J47,0)</f>
        <v>0.22333584742185594</v>
      </c>
      <c r="AK47" s="59">
        <f>SUM(AK44:AK46)</f>
        <v>117.60279919999999</v>
      </c>
      <c r="AL47" s="57"/>
      <c r="AM47" s="57">
        <f>SUM(AM44:AM46)</f>
        <v>753.8</v>
      </c>
      <c r="AN47" s="124"/>
      <c r="AO47" s="125">
        <f>AN46</f>
        <v>1469.3999999999999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47" t="s">
        <v>52</v>
      </c>
      <c r="D48" s="12">
        <v>20000</v>
      </c>
      <c r="E48" s="12">
        <v>6</v>
      </c>
      <c r="F48" s="12">
        <v>16710</v>
      </c>
      <c r="G48" s="13">
        <v>1</v>
      </c>
      <c r="H48" s="13">
        <v>3.9</v>
      </c>
      <c r="I48" s="12">
        <v>15576</v>
      </c>
      <c r="J48" s="12">
        <v>15141</v>
      </c>
      <c r="K48" s="14">
        <v>0.08</v>
      </c>
      <c r="L48" s="25">
        <f>J48*(1-K48)</f>
        <v>13929.720000000001</v>
      </c>
      <c r="M48" s="15">
        <v>0.75700000000000001</v>
      </c>
      <c r="N48" s="26">
        <f>L48*M48</f>
        <v>10544.798040000001</v>
      </c>
      <c r="O48" s="14">
        <v>0.123</v>
      </c>
      <c r="P48" s="26">
        <f>L48*O48</f>
        <v>1713.3555600000002</v>
      </c>
      <c r="Q48" s="16">
        <v>0.12</v>
      </c>
      <c r="R48" s="26">
        <f>L48*Q48</f>
        <v>1671.5664000000002</v>
      </c>
      <c r="S48" s="16">
        <v>0.19400000000000001</v>
      </c>
      <c r="T48" s="26">
        <f>L48*S48</f>
        <v>2702.3656800000003</v>
      </c>
      <c r="U48" s="16">
        <v>0.52600000000000002</v>
      </c>
      <c r="V48" s="26">
        <f>L48*U48</f>
        <v>7327.0327200000011</v>
      </c>
      <c r="W48" s="16">
        <v>0.39</v>
      </c>
      <c r="X48" s="26">
        <f>W48*L48</f>
        <v>5432.5908000000009</v>
      </c>
      <c r="Y48" s="17">
        <v>3.5100000000000001E-3</v>
      </c>
      <c r="Z48" s="61">
        <f>L48*Y48</f>
        <v>48.893317200000006</v>
      </c>
      <c r="AA48" s="28">
        <f>IF(J48&gt;0,(AC48+AK48)/J48,0)</f>
        <v>2.9646138696255201E-3</v>
      </c>
      <c r="AB48" s="17">
        <v>2.3000000000000001E-4</v>
      </c>
      <c r="AC48" s="25">
        <f>AB48*L48</f>
        <v>3.2038356000000006</v>
      </c>
      <c r="AD48" s="141">
        <v>0.21690000000000001</v>
      </c>
      <c r="AE48" s="31">
        <f>AH48*(1-AI48)*AD48</f>
        <v>40.543164900000001</v>
      </c>
      <c r="AF48" s="29">
        <f t="shared" ref="AF48:AF50" si="80">IF(AND(AD48&gt;0,AB48&gt;0,Y48&gt;0),((Y48-AB48)*AD48)/((AD48-AB48)*Y48),0)</f>
        <v>0.93546489817316425</v>
      </c>
      <c r="AG48" s="62">
        <f>IF(AND(AA48&gt;0,AJ48&gt;0,AB48&gt;0),((AJ48*(AA48-AB48))/(AA48*(AJ48-AB48))),0)</f>
        <v>0.92337058239890502</v>
      </c>
      <c r="AH48" s="12">
        <v>207</v>
      </c>
      <c r="AI48" s="14">
        <v>9.7000000000000003E-2</v>
      </c>
      <c r="AJ48" s="15">
        <v>0.223</v>
      </c>
      <c r="AK48" s="31">
        <f t="shared" si="8"/>
        <v>41.683382999999999</v>
      </c>
      <c r="AL48" s="19">
        <v>1.55</v>
      </c>
      <c r="AM48" s="152"/>
      <c r="AN48" s="119">
        <f>AN46+AH48-AM48</f>
        <v>1676.3999999999999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54</v>
      </c>
      <c r="D49" s="35">
        <v>18150</v>
      </c>
      <c r="E49" s="44">
        <v>9</v>
      </c>
      <c r="F49" s="35">
        <v>14938</v>
      </c>
      <c r="G49" s="36">
        <v>0.8</v>
      </c>
      <c r="H49" s="38">
        <v>3.5</v>
      </c>
      <c r="I49" s="35">
        <v>14536</v>
      </c>
      <c r="J49" s="35">
        <v>15090</v>
      </c>
      <c r="K49" s="66">
        <v>8.1000000000000003E-2</v>
      </c>
      <c r="L49" s="38">
        <f t="shared" ref="L49:L50" si="81">J49*(1-K49)</f>
        <v>13867.710000000001</v>
      </c>
      <c r="M49" s="39">
        <v>0.78200000000000003</v>
      </c>
      <c r="N49" s="26">
        <f t="shared" ref="N49:N50" si="82">L49*M49</f>
        <v>10844.549220000001</v>
      </c>
      <c r="O49" s="37">
        <v>0.126</v>
      </c>
      <c r="P49" s="26">
        <f t="shared" ref="P49:P50" si="83">L49*O49</f>
        <v>1747.3314600000001</v>
      </c>
      <c r="Q49" s="40">
        <v>9.1999999999999998E-2</v>
      </c>
      <c r="R49" s="26">
        <f t="shared" ref="R49:R50" si="84">L49*Q49</f>
        <v>1275.8293200000001</v>
      </c>
      <c r="S49" s="40">
        <v>0.189</v>
      </c>
      <c r="T49" s="26">
        <f>L49*S49</f>
        <v>2620.99719</v>
      </c>
      <c r="U49" s="40">
        <v>0.53500000000000003</v>
      </c>
      <c r="V49" s="26">
        <f>L49*U49</f>
        <v>7419.2248500000005</v>
      </c>
      <c r="W49" s="40">
        <v>0.39</v>
      </c>
      <c r="X49" s="26">
        <f>W49*L49</f>
        <v>5408.4069000000009</v>
      </c>
      <c r="Y49" s="41">
        <v>3.6099999999999999E-3</v>
      </c>
      <c r="Z49" s="18">
        <f>L49*Y49</f>
        <v>50.0624331</v>
      </c>
      <c r="AA49" s="28">
        <f>IF(J49&gt;0,(AC49+AK49)/J49,0)</f>
        <v>3.0013709012591118E-3</v>
      </c>
      <c r="AB49" s="41">
        <v>2.3000000000000001E-4</v>
      </c>
      <c r="AC49" s="38">
        <f>AB49*L49</f>
        <v>3.1895733000000002</v>
      </c>
      <c r="AD49" s="29">
        <v>0.2147</v>
      </c>
      <c r="AE49" s="42">
        <f>AH49*(1-AI49)*AD49</f>
        <v>40.102524799999998</v>
      </c>
      <c r="AF49" s="29">
        <f t="shared" si="80"/>
        <v>0.93729217434409906</v>
      </c>
      <c r="AG49" s="30">
        <f t="shared" ref="AG49:AG50" si="85">IF(AND(AA49&gt;0,AJ49&gt;0,AB49&gt;0),((AJ49*(AA49-AB49))/(AA49*(AJ49-AB49))),0)</f>
        <v>0.92431152650152626</v>
      </c>
      <c r="AH49" s="35">
        <v>208</v>
      </c>
      <c r="AI49" s="66">
        <v>0.10199999999999999</v>
      </c>
      <c r="AJ49" s="67">
        <v>0.22539999999999999</v>
      </c>
      <c r="AK49" s="42">
        <f t="shared" si="8"/>
        <v>42.101113599999998</v>
      </c>
      <c r="AL49" s="18">
        <v>1.55</v>
      </c>
      <c r="AM49" s="154"/>
      <c r="AN49" s="122">
        <f>AN48+AH49-AM49</f>
        <v>1884.3999999999999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11" t="s">
        <v>51</v>
      </c>
      <c r="D50" s="44">
        <v>12720</v>
      </c>
      <c r="E50" s="44">
        <v>9</v>
      </c>
      <c r="F50" s="44">
        <v>17373</v>
      </c>
      <c r="G50" s="38">
        <v>0.8</v>
      </c>
      <c r="H50" s="38">
        <v>3.6</v>
      </c>
      <c r="I50" s="44">
        <v>16123</v>
      </c>
      <c r="J50" s="44">
        <v>15188</v>
      </c>
      <c r="K50" s="66">
        <v>0.08</v>
      </c>
      <c r="L50" s="38">
        <f t="shared" si="81"/>
        <v>13972.960000000001</v>
      </c>
      <c r="M50" s="29">
        <v>0.747</v>
      </c>
      <c r="N50" s="26">
        <f t="shared" si="82"/>
        <v>10437.80112</v>
      </c>
      <c r="O50" s="40">
        <v>0.121</v>
      </c>
      <c r="P50" s="26">
        <f t="shared" si="83"/>
        <v>1690.7281600000001</v>
      </c>
      <c r="Q50" s="40">
        <v>0.13200000000000001</v>
      </c>
      <c r="R50" s="26">
        <f t="shared" si="84"/>
        <v>1844.4307200000003</v>
      </c>
      <c r="S50" s="40">
        <v>0.183</v>
      </c>
      <c r="T50" s="26">
        <f>L50*S50</f>
        <v>2557.05168</v>
      </c>
      <c r="U50" s="40">
        <v>0.52600000000000002</v>
      </c>
      <c r="V50" s="26">
        <f>L50*U50</f>
        <v>7349.7769600000011</v>
      </c>
      <c r="W50" s="40">
        <v>0.38</v>
      </c>
      <c r="X50" s="26">
        <f>W50*L50</f>
        <v>5309.7248000000009</v>
      </c>
      <c r="Y50" s="48">
        <v>3.5999999999999999E-3</v>
      </c>
      <c r="Z50" s="18">
        <f>L50*Y50</f>
        <v>50.302655999999999</v>
      </c>
      <c r="AA50" s="28">
        <f>IF(J50&gt;0,(AC50+AK50)/J50,0)</f>
        <v>3.1502623123518571E-3</v>
      </c>
      <c r="AB50" s="48">
        <v>2.3000000000000001E-4</v>
      </c>
      <c r="AC50" s="38">
        <f>AB50*L50</f>
        <v>3.2137808000000003</v>
      </c>
      <c r="AD50" s="29">
        <v>0.21490000000000001</v>
      </c>
      <c r="AE50" s="42">
        <f>AH50*(1-AI50)*AD50</f>
        <v>43.420115200000005</v>
      </c>
      <c r="AF50" s="29">
        <f t="shared" si="80"/>
        <v>0.93711407172766459</v>
      </c>
      <c r="AG50" s="30">
        <f t="shared" si="85"/>
        <v>0.92795639044117195</v>
      </c>
      <c r="AH50" s="44">
        <v>224</v>
      </c>
      <c r="AI50" s="66">
        <v>9.8000000000000004E-2</v>
      </c>
      <c r="AJ50" s="67">
        <v>0.22090000000000001</v>
      </c>
      <c r="AK50" s="42">
        <f t="shared" si="8"/>
        <v>44.632403200000006</v>
      </c>
      <c r="AL50" s="18">
        <v>1.62</v>
      </c>
      <c r="AM50" s="154"/>
      <c r="AN50" s="122">
        <f>AN49+AH50-AM50</f>
        <v>2108.3999999999996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50870</v>
      </c>
      <c r="E51" s="68"/>
      <c r="F51" s="52">
        <f>SUM(F48:F50)</f>
        <v>49021</v>
      </c>
      <c r="G51" s="53"/>
      <c r="H51" s="69"/>
      <c r="I51" s="52">
        <f>SUM(I48:I50)</f>
        <v>46235</v>
      </c>
      <c r="J51" s="52">
        <f>SUM(J48:J50)</f>
        <v>45419</v>
      </c>
      <c r="K51" s="21">
        <f>IF(J51&gt;0,(J48*K48+J49*K49+J50*K50)/J51,0)</f>
        <v>8.0332239811532605E-2</v>
      </c>
      <c r="L51" s="53">
        <f>L48+L49+L50</f>
        <v>41770.39</v>
      </c>
      <c r="M51" s="54">
        <f>IF(L51&gt;0,N51/L51,0)</f>
        <v>0.76195478136546013</v>
      </c>
      <c r="N51" s="55">
        <f>N48+N49+N50</f>
        <v>31827.148380000002</v>
      </c>
      <c r="O51" s="21">
        <f>IF(L51&gt;0,P51/L51,0)</f>
        <v>0.12332695912104244</v>
      </c>
      <c r="P51" s="55">
        <f>P48+P49+P50</f>
        <v>5151.41518</v>
      </c>
      <c r="Q51" s="21">
        <f>IF(L51&gt;0,R51/L51,0)</f>
        <v>0.1147182595134975</v>
      </c>
      <c r="R51" s="55">
        <f>R48+R49+R50</f>
        <v>4791.8264400000007</v>
      </c>
      <c r="S51" s="21">
        <f>IF(L51&gt;0,T51/L51,0)</f>
        <v>0.18866030578120055</v>
      </c>
      <c r="T51" s="55">
        <f>T48+T49+T50</f>
        <v>7880.4145500000013</v>
      </c>
      <c r="U51" s="21">
        <f>IF(L51&gt;0,V51/L51,0)</f>
        <v>0.52898798718422324</v>
      </c>
      <c r="V51" s="55">
        <f>V48+V49+V50</f>
        <v>22096.034530000004</v>
      </c>
      <c r="W51" s="21">
        <f>IF(L51&gt;0,X51/L51,0)</f>
        <v>0.3866548169648405</v>
      </c>
      <c r="X51" s="55">
        <f>X48+X49+X50</f>
        <v>16150.722500000003</v>
      </c>
      <c r="Y51" s="56">
        <f>IF(L51&gt;0,Z51/L51,0)</f>
        <v>3.5733065049189149E-3</v>
      </c>
      <c r="Z51" s="57">
        <f>SUM(Z48:Z50)</f>
        <v>149.25840629999999</v>
      </c>
      <c r="AA51" s="63">
        <f>IF(L51&gt;0,(AA48*L48+AA49*L49+AA50*L50)/L51,0)</f>
        <v>3.0389199538979651E-3</v>
      </c>
      <c r="AB51" s="56">
        <f>IF(J51&gt;0,(J48*AB48+J49*AB49+J50*AB50)/J51,0)</f>
        <v>2.3000000000000001E-4</v>
      </c>
      <c r="AC51" s="53">
        <f>SUM(AC48:AC50)</f>
        <v>9.6071897000000011</v>
      </c>
      <c r="AD51" s="54">
        <f>IF(J51&gt;0,(J48*AD48+J49*AD49+J50*AD50)/J51,0)</f>
        <v>0.21550027741694006</v>
      </c>
      <c r="AE51" s="59">
        <f>SUM(AE48:AE50)</f>
        <v>124.06580489999999</v>
      </c>
      <c r="AF51" s="54">
        <f>IF(AND(Z51&gt;0),((Z48*AF48+Z49*AF49+Z50*AF50)/Z51),0)</f>
        <v>0.93663358076453784</v>
      </c>
      <c r="AG51" s="58">
        <f>IF(AND(AA51&gt;0,AJ51&gt;0,AB51&gt;0),((AJ51*(AA51-AB51))/(AA51*(AJ51-AB51))),0)</f>
        <v>0.92526912256985849</v>
      </c>
      <c r="AH51" s="52">
        <f>SUM(AH48:AH50)</f>
        <v>639</v>
      </c>
      <c r="AI51" s="21">
        <f>IF(AH51&gt;0,(AI48*AH48+AI49*AH49+AI50*AH50)/AH51,0)</f>
        <v>9.8978090766823165E-2</v>
      </c>
      <c r="AJ51" s="54">
        <f>IF(J51&gt;0,(AJ48*J48+AJ49*J49+AJ50*J50)/J51,0)</f>
        <v>0.2230951408001057</v>
      </c>
      <c r="AK51" s="59">
        <f>SUM(AK48:AK50)</f>
        <v>128.41689980000001</v>
      </c>
      <c r="AL51" s="70"/>
      <c r="AM51" s="57">
        <f>SUM(AM48:AM50)</f>
        <v>0</v>
      </c>
      <c r="AN51" s="124"/>
      <c r="AO51" s="125">
        <f>AN50</f>
        <v>2108.3999999999996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47" t="s">
        <v>52</v>
      </c>
      <c r="D52" s="12">
        <v>19600</v>
      </c>
      <c r="E52" s="12">
        <v>5</v>
      </c>
      <c r="F52" s="12">
        <v>15642</v>
      </c>
      <c r="G52" s="13">
        <v>0.7</v>
      </c>
      <c r="H52" s="13">
        <v>3.1</v>
      </c>
      <c r="I52" s="12">
        <v>14864</v>
      </c>
      <c r="J52" s="12">
        <v>15188</v>
      </c>
      <c r="K52" s="14">
        <v>8.3000000000000004E-2</v>
      </c>
      <c r="L52" s="25">
        <f>J52*(1-K52)</f>
        <v>13927.396000000001</v>
      </c>
      <c r="M52" s="15">
        <v>0.80200000000000005</v>
      </c>
      <c r="N52" s="26">
        <f>L52*M52</f>
        <v>11169.771592000001</v>
      </c>
      <c r="O52" s="14">
        <v>0.115</v>
      </c>
      <c r="P52" s="26">
        <f>L52*O52</f>
        <v>1601.6505400000001</v>
      </c>
      <c r="Q52" s="16">
        <v>8.3000000000000004E-2</v>
      </c>
      <c r="R52" s="26">
        <f>L52*Q52</f>
        <v>1155.973868</v>
      </c>
      <c r="S52" s="16">
        <v>0.19700000000000001</v>
      </c>
      <c r="T52" s="26">
        <f>L52*S52</f>
        <v>2743.6970120000001</v>
      </c>
      <c r="U52" s="16">
        <v>0.50900000000000001</v>
      </c>
      <c r="V52" s="26">
        <f>L52*U52</f>
        <v>7089.0445640000007</v>
      </c>
      <c r="W52" s="16">
        <v>0.39</v>
      </c>
      <c r="X52" s="26">
        <f>W52*L52</f>
        <v>5431.68444</v>
      </c>
      <c r="Y52" s="17">
        <v>3.65E-3</v>
      </c>
      <c r="Z52" s="61">
        <f>L52*Y52</f>
        <v>50.834995400000004</v>
      </c>
      <c r="AA52" s="28">
        <f>IF(J52&gt;0,(AC52+AK52)/J52,0)</f>
        <v>3.0629998077429553E-3</v>
      </c>
      <c r="AB52" s="17">
        <v>2.3000000000000001E-4</v>
      </c>
      <c r="AC52" s="25">
        <f>AB52*L52</f>
        <v>3.2033010800000001</v>
      </c>
      <c r="AD52" s="141">
        <v>0.21740000000000001</v>
      </c>
      <c r="AE52" s="31">
        <f>AH52*(1-AI52)*AD52</f>
        <v>42.458220000000004</v>
      </c>
      <c r="AF52" s="29">
        <f t="shared" ref="AF52:AF54" si="86">IF(AND(AD52&gt;0,AB52&gt;0,Y52&gt;0),((Y52-AB52)*AD52)/((AD52-AB52)*Y52),0)</f>
        <v>0.93797864308057377</v>
      </c>
      <c r="AG52" s="62">
        <f>IF(AND(AA52&gt;0,AJ52&gt;0,AB52&gt;0),((AJ52*(AA52-AB52))/(AA52*(AJ52-AB52))),0)</f>
        <v>0.9258703139915091</v>
      </c>
      <c r="AH52" s="12">
        <v>217</v>
      </c>
      <c r="AI52" s="14">
        <v>0.1</v>
      </c>
      <c r="AJ52" s="15">
        <v>0.2218</v>
      </c>
      <c r="AK52" s="31">
        <f t="shared" si="8"/>
        <v>43.317540000000001</v>
      </c>
      <c r="AL52" s="19">
        <v>1.7</v>
      </c>
      <c r="AM52" s="152"/>
      <c r="AN52" s="119">
        <f>AN50+AH52-AM52</f>
        <v>2325.3999999999996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53</v>
      </c>
      <c r="D53" s="35">
        <v>18980</v>
      </c>
      <c r="E53" s="44">
        <v>9</v>
      </c>
      <c r="F53" s="35">
        <v>14571</v>
      </c>
      <c r="G53" s="36">
        <v>0.8</v>
      </c>
      <c r="H53" s="38">
        <v>3.3</v>
      </c>
      <c r="I53" s="35">
        <v>14606</v>
      </c>
      <c r="J53" s="35">
        <v>15109</v>
      </c>
      <c r="K53" s="66">
        <v>8.1000000000000003E-2</v>
      </c>
      <c r="L53" s="38">
        <f t="shared" ref="L53:L54" si="87">J53*(1-K53)</f>
        <v>13885.171</v>
      </c>
      <c r="M53" s="39">
        <v>0.77800000000000002</v>
      </c>
      <c r="N53" s="26">
        <f t="shared" ref="N53:N54" si="88">L53*M53</f>
        <v>10802.663038000001</v>
      </c>
      <c r="O53" s="37">
        <v>0.13200000000000001</v>
      </c>
      <c r="P53" s="26">
        <f t="shared" ref="P53:P54" si="89">L53*O53</f>
        <v>1832.842572</v>
      </c>
      <c r="Q53" s="40">
        <v>0.09</v>
      </c>
      <c r="R53" s="26">
        <f t="shared" ref="R53:R54" si="90">L53*Q53</f>
        <v>1249.6653899999999</v>
      </c>
      <c r="S53" s="40">
        <v>0.187</v>
      </c>
      <c r="T53" s="26">
        <f>L53*S53</f>
        <v>2596.526977</v>
      </c>
      <c r="U53" s="40">
        <v>0.52600000000000002</v>
      </c>
      <c r="V53" s="26">
        <f>L53*U53</f>
        <v>7303.5999460000003</v>
      </c>
      <c r="W53" s="40">
        <v>0.4</v>
      </c>
      <c r="X53" s="26">
        <f>W53*L53</f>
        <v>5554.0684000000001</v>
      </c>
      <c r="Y53" s="41">
        <v>3.6099999999999999E-3</v>
      </c>
      <c r="Z53" s="18">
        <f>L53*Y53</f>
        <v>50.125467309999998</v>
      </c>
      <c r="AA53" s="28">
        <f>IF(J53&gt;0,(AC53+AK53)/J53,0)</f>
        <v>3.120875241246939E-3</v>
      </c>
      <c r="AB53" s="41">
        <v>2.2000000000000001E-4</v>
      </c>
      <c r="AC53" s="38">
        <f>AB53*L53</f>
        <v>3.05473762</v>
      </c>
      <c r="AD53" s="29">
        <v>0.21920000000000001</v>
      </c>
      <c r="AE53" s="42">
        <f>AH53*(1-AI53)*AD53</f>
        <v>43.000025600000001</v>
      </c>
      <c r="AF53" s="29">
        <f t="shared" si="86"/>
        <v>0.94000160401195265</v>
      </c>
      <c r="AG53" s="30">
        <f t="shared" ref="AG53:AG54" si="91">IF(AND(AA53&gt;0,AJ53&gt;0,AB53&gt;0),((AJ53*(AA53-AB53))/(AA53*(AJ53-AB53))),0)</f>
        <v>0.93041750556170189</v>
      </c>
      <c r="AH53" s="35">
        <v>217</v>
      </c>
      <c r="AI53" s="66">
        <v>9.6000000000000002E-2</v>
      </c>
      <c r="AJ53" s="67">
        <v>0.2248</v>
      </c>
      <c r="AK53" s="42">
        <f t="shared" si="8"/>
        <v>44.098566400000003</v>
      </c>
      <c r="AL53" s="18">
        <v>1.75</v>
      </c>
      <c r="AM53" s="154"/>
      <c r="AN53" s="122">
        <f>AN52+AH53-AM53</f>
        <v>2542.3999999999996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11" t="s">
        <v>51</v>
      </c>
      <c r="D54" s="44">
        <v>15962</v>
      </c>
      <c r="E54" s="44">
        <v>9</v>
      </c>
      <c r="F54" s="44">
        <v>17824</v>
      </c>
      <c r="G54" s="38">
        <v>1.1000000000000001</v>
      </c>
      <c r="H54" s="38">
        <v>3.8</v>
      </c>
      <c r="I54" s="44">
        <v>16711</v>
      </c>
      <c r="J54" s="44">
        <v>15151</v>
      </c>
      <c r="K54" s="66">
        <v>8.3000000000000004E-2</v>
      </c>
      <c r="L54" s="38">
        <f t="shared" si="87"/>
        <v>13893.467000000001</v>
      </c>
      <c r="M54" s="29">
        <v>0.71499999999999997</v>
      </c>
      <c r="N54" s="26">
        <f t="shared" si="88"/>
        <v>9933.8289050000003</v>
      </c>
      <c r="O54" s="40">
        <v>0.159</v>
      </c>
      <c r="P54" s="26">
        <f t="shared" si="89"/>
        <v>2209.0612530000003</v>
      </c>
      <c r="Q54" s="40">
        <v>0.126</v>
      </c>
      <c r="R54" s="26">
        <f t="shared" si="90"/>
        <v>1750.5768420000002</v>
      </c>
      <c r="S54" s="40">
        <v>0.17899999999999999</v>
      </c>
      <c r="T54" s="26">
        <f>L54*S54</f>
        <v>2486.930593</v>
      </c>
      <c r="U54" s="40">
        <v>0.52200000000000002</v>
      </c>
      <c r="V54" s="26">
        <f>L54*U54</f>
        <v>7252.3897740000002</v>
      </c>
      <c r="W54" s="40">
        <v>0.39</v>
      </c>
      <c r="X54" s="26">
        <f>W54*L54</f>
        <v>5418.4521300000006</v>
      </c>
      <c r="Y54" s="48">
        <v>3.6700000000000001E-3</v>
      </c>
      <c r="Z54" s="18">
        <f>L54*Y54</f>
        <v>50.989023890000006</v>
      </c>
      <c r="AA54" s="28">
        <f>IF(J54&gt;0,(AC54+AK54)/J54,0)</f>
        <v>3.3194121140518781E-3</v>
      </c>
      <c r="AB54" s="48">
        <v>2.2000000000000001E-4</v>
      </c>
      <c r="AC54" s="38">
        <f>AB54*L54</f>
        <v>3.0565627400000004</v>
      </c>
      <c r="AD54" s="29">
        <v>0.21609999999999999</v>
      </c>
      <c r="AE54" s="42">
        <f>AH54*(1-AI54)*AD54</f>
        <v>45.226704599999998</v>
      </c>
      <c r="AF54" s="29">
        <f t="shared" si="86"/>
        <v>0.94101249104482798</v>
      </c>
      <c r="AG54" s="30">
        <f t="shared" si="91"/>
        <v>0.93463423412437086</v>
      </c>
      <c r="AH54" s="44">
        <v>231</v>
      </c>
      <c r="AI54" s="66">
        <v>9.4E-2</v>
      </c>
      <c r="AJ54" s="67">
        <v>0.22570000000000001</v>
      </c>
      <c r="AK54" s="42">
        <f t="shared" si="8"/>
        <v>47.235850200000002</v>
      </c>
      <c r="AL54" s="18">
        <v>1.69</v>
      </c>
      <c r="AM54" s="154"/>
      <c r="AN54" s="122">
        <f>AN53+AH54-AM54</f>
        <v>2773.3999999999996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54542</v>
      </c>
      <c r="E55" s="68"/>
      <c r="F55" s="52">
        <f>SUM(F52:F54)</f>
        <v>48037</v>
      </c>
      <c r="G55" s="53"/>
      <c r="H55" s="69"/>
      <c r="I55" s="52">
        <f>SUM(I52:I54)</f>
        <v>46181</v>
      </c>
      <c r="J55" s="52">
        <f>SUM(J52:J54)</f>
        <v>45448</v>
      </c>
      <c r="K55" s="21">
        <f>IF(J55&gt;0,(J52*K52+J53*K53+J54*K54)/J55,0)</f>
        <v>8.2335108255588818E-2</v>
      </c>
      <c r="L55" s="53">
        <f>L52+L53+L54</f>
        <v>41706.034</v>
      </c>
      <c r="M55" s="54">
        <f>IF(L55&gt;0,N55/L55,0)</f>
        <v>0.76502751460376228</v>
      </c>
      <c r="N55" s="55">
        <f>N52+N53+N54</f>
        <v>31906.263535000006</v>
      </c>
      <c r="O55" s="21">
        <f>IF(L55&gt;0,P55/L55,0)</f>
        <v>0.13531745466375442</v>
      </c>
      <c r="P55" s="55">
        <f>P52+P53+P54</f>
        <v>5643.554365</v>
      </c>
      <c r="Q55" s="21">
        <f>IF(L55&gt;0,R55/L55,0)</f>
        <v>9.9655030732483468E-2</v>
      </c>
      <c r="R55" s="55">
        <f>R52+R53+R54</f>
        <v>4156.2161000000006</v>
      </c>
      <c r="S55" s="21">
        <f>IF(L55&gt;0,T55/L55,0)</f>
        <v>0.18767439219945967</v>
      </c>
      <c r="T55" s="55">
        <f>T52+T53+T54</f>
        <v>7827.1545820000001</v>
      </c>
      <c r="U55" s="21">
        <f>IF(L55&gt;0,V55/L55,0)</f>
        <v>0.51899047231391027</v>
      </c>
      <c r="V55" s="55">
        <f>V52+V53+V54</f>
        <v>21645.034284000001</v>
      </c>
      <c r="W55" s="21">
        <f>IF(L55&gt;0,X55/L55,0)</f>
        <v>0.39332929546837281</v>
      </c>
      <c r="X55" s="55">
        <f>X52+X53+X54</f>
        <v>16404.204970000003</v>
      </c>
      <c r="Y55" s="56">
        <f>IF(L55&gt;0,Z55/L55,0)</f>
        <v>3.6433453873844731E-3</v>
      </c>
      <c r="Z55" s="57">
        <f>SUM(Z52:Z54)</f>
        <v>151.9494866</v>
      </c>
      <c r="AA55" s="63">
        <f>IF(L55&gt;0,(AA52*L52+AA53*L53+AA54*L54)/L55,0)</f>
        <v>3.1676864870613208E-3</v>
      </c>
      <c r="AB55" s="56">
        <f>IF(J55&gt;0,(J52*AB52+J53*AB53+J54*AB54)/J55,0)</f>
        <v>2.2334184122513645E-4</v>
      </c>
      <c r="AC55" s="53">
        <f>SUM(AC52:AC54)</f>
        <v>9.3146014400000006</v>
      </c>
      <c r="AD55" s="54">
        <f>IF(J55&gt;0,(J52*AD52+J53*AD53+J54*AD54)/J55,0)</f>
        <v>0.21756502156310509</v>
      </c>
      <c r="AE55" s="59">
        <f>SUM(AE52:AE54)</f>
        <v>130.6849502</v>
      </c>
      <c r="AF55" s="54">
        <f>IF(AND(Z55&gt;0),((Z52*AF52+Z53*AF53+Z54*AF54)/Z55),0)</f>
        <v>0.93966403744480353</v>
      </c>
      <c r="AG55" s="58">
        <f>IF(AND(AA55&gt;0,AJ55&gt;0,AB55&gt;0),((AJ55*(AA55-AB55))/(AA55*(AJ55-AB55))),0)</f>
        <v>0.93042098763781722</v>
      </c>
      <c r="AH55" s="52">
        <f>SUM(AH52:AH54)</f>
        <v>665</v>
      </c>
      <c r="AI55" s="21">
        <f>IF(J55&gt;0,(AI52*J52+AI53*J53+AI54*J54)/J55,0)</f>
        <v>9.6669996479493064E-2</v>
      </c>
      <c r="AJ55" s="54">
        <f>IF(J55&gt;0,(AJ52*J52+AJ53*J53+AJ54*J54)/J55,0)</f>
        <v>0.22409748063721177</v>
      </c>
      <c r="AK55" s="59">
        <f>SUM(AK52:AK54)</f>
        <v>134.65195660000001</v>
      </c>
      <c r="AL55" s="70"/>
      <c r="AM55" s="57">
        <f>SUM(AM52:AM54)</f>
        <v>0</v>
      </c>
      <c r="AN55" s="124"/>
      <c r="AO55" s="125">
        <f>AN54</f>
        <v>2773.3999999999996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52</v>
      </c>
      <c r="D56" s="12">
        <v>6500</v>
      </c>
      <c r="E56" s="12">
        <v>7</v>
      </c>
      <c r="F56" s="12">
        <v>11405</v>
      </c>
      <c r="G56" s="13">
        <v>1.7</v>
      </c>
      <c r="H56" s="13">
        <v>3.9</v>
      </c>
      <c r="I56" s="12">
        <v>11222</v>
      </c>
      <c r="J56" s="12">
        <v>14384</v>
      </c>
      <c r="K56" s="14">
        <v>0.08</v>
      </c>
      <c r="L56" s="25">
        <f>J56*(1-K56)</f>
        <v>13233.28</v>
      </c>
      <c r="M56" s="15">
        <v>0.75700000000000001</v>
      </c>
      <c r="N56" s="26">
        <f>L56*M56</f>
        <v>10017.59296</v>
      </c>
      <c r="O56" s="14">
        <v>0.122</v>
      </c>
      <c r="P56" s="26">
        <f>L56*O56</f>
        <v>1614.4601600000001</v>
      </c>
      <c r="Q56" s="16">
        <v>0.121</v>
      </c>
      <c r="R56" s="26">
        <f>L56*Q56</f>
        <v>1601.2268799999999</v>
      </c>
      <c r="S56" s="16">
        <v>0.18</v>
      </c>
      <c r="T56" s="26">
        <f>L56*S56</f>
        <v>2381.9904000000001</v>
      </c>
      <c r="U56" s="16">
        <v>0.501</v>
      </c>
      <c r="V56" s="26">
        <f>L56*U56</f>
        <v>6629.8732800000007</v>
      </c>
      <c r="W56" s="16">
        <v>0.39</v>
      </c>
      <c r="X56" s="26">
        <f>W56*L56</f>
        <v>5160.9792000000007</v>
      </c>
      <c r="Y56" s="17">
        <v>3.7200000000000002E-3</v>
      </c>
      <c r="Z56" s="61">
        <f>L56*Y56</f>
        <v>49.227801600000006</v>
      </c>
      <c r="AA56" s="28">
        <f>IF(J56&gt;0,(AC56+AK56)/J56,0)</f>
        <v>2.3882166017797557E-3</v>
      </c>
      <c r="AB56" s="17">
        <v>2.2000000000000001E-4</v>
      </c>
      <c r="AC56" s="25">
        <f>AB56*L56</f>
        <v>2.9113216000000004</v>
      </c>
      <c r="AD56" s="141">
        <v>0.21279999999999999</v>
      </c>
      <c r="AE56" s="31">
        <f>AH56*(1-AI56)*AD56</f>
        <v>30.043104</v>
      </c>
      <c r="AF56" s="29">
        <f t="shared" ref="AF56:AF58" si="92">IF(AND(AD56&gt;0,AB56&gt;0,Y56&gt;0),((Y56-AB56)*AD56)/((AD56-AB56)*Y56),0)</f>
        <v>0.94183391553034557</v>
      </c>
      <c r="AG56" s="62">
        <f>IF(AND(AA56&gt;0,AJ56&gt;0,AB56&gt;0),((AJ56*(AA56-AB56))/(AA56*(AJ56-AB56))),0)</f>
        <v>0.90877881323796095</v>
      </c>
      <c r="AH56" s="12">
        <v>156</v>
      </c>
      <c r="AI56" s="14">
        <v>9.5000000000000001E-2</v>
      </c>
      <c r="AJ56" s="15">
        <v>0.22270000000000001</v>
      </c>
      <c r="AK56" s="31">
        <f t="shared" si="8"/>
        <v>31.440786000000003</v>
      </c>
      <c r="AL56" s="19">
        <v>1.7</v>
      </c>
      <c r="AM56" s="152"/>
      <c r="AN56" s="119">
        <f>AN54+AH56-AM56</f>
        <v>2929.3999999999996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53</v>
      </c>
      <c r="D57" s="35">
        <v>24338</v>
      </c>
      <c r="E57" s="44">
        <v>9</v>
      </c>
      <c r="F57" s="35">
        <v>16814</v>
      </c>
      <c r="G57" s="36">
        <v>1.9</v>
      </c>
      <c r="H57" s="38">
        <v>3.8</v>
      </c>
      <c r="I57" s="35">
        <v>15821</v>
      </c>
      <c r="J57" s="35">
        <v>15236</v>
      </c>
      <c r="K57" s="66">
        <v>7.9000000000000001E-2</v>
      </c>
      <c r="L57" s="38">
        <f t="shared" ref="L57:L58" si="93">J57*(1-K57)</f>
        <v>14032.356</v>
      </c>
      <c r="M57" s="39">
        <v>0.83599999999999997</v>
      </c>
      <c r="N57" s="26">
        <f t="shared" ref="N57:N58" si="94">L57*M57</f>
        <v>11731.049615999998</v>
      </c>
      <c r="O57" s="37">
        <v>8.2000000000000003E-2</v>
      </c>
      <c r="P57" s="26">
        <f t="shared" ref="P57:P58" si="95">L57*O57</f>
        <v>1150.653192</v>
      </c>
      <c r="Q57" s="40">
        <v>8.2000000000000003E-2</v>
      </c>
      <c r="R57" s="26">
        <f t="shared" ref="R57:R58" si="96">L57*Q57</f>
        <v>1150.653192</v>
      </c>
      <c r="S57" s="40">
        <v>0.19800000000000001</v>
      </c>
      <c r="T57" s="26">
        <f>L57*S57</f>
        <v>2778.4064880000001</v>
      </c>
      <c r="U57" s="40">
        <v>0.52</v>
      </c>
      <c r="V57" s="26">
        <f>L57*U57</f>
        <v>7296.8251200000004</v>
      </c>
      <c r="W57" s="40">
        <v>0.4</v>
      </c>
      <c r="X57" s="26">
        <f>W57*L57</f>
        <v>5612.9423999999999</v>
      </c>
      <c r="Y57" s="41">
        <v>3.5599999999999998E-3</v>
      </c>
      <c r="Z57" s="18">
        <f>L57*Y57</f>
        <v>49.955187359999996</v>
      </c>
      <c r="AA57" s="28">
        <f>IF(J57&gt;0,(AC57+AK57)/J57,0)</f>
        <v>3.5295636190601208E-3</v>
      </c>
      <c r="AB57" s="41">
        <v>2.5000000000000001E-4</v>
      </c>
      <c r="AC57" s="38">
        <f>AB57*L57</f>
        <v>3.508089</v>
      </c>
      <c r="AD57" s="29">
        <v>0.21249999999999999</v>
      </c>
      <c r="AE57" s="42">
        <f>AH57*(1-AI57)*AD57</f>
        <v>48.9776375</v>
      </c>
      <c r="AF57" s="29">
        <f t="shared" si="92"/>
        <v>0.93087042257249097</v>
      </c>
      <c r="AG57" s="30">
        <f t="shared" ref="AG57:AG58" si="97">IF(AND(AA57&gt;0,AJ57&gt;0,AB57&gt;0),((AJ57*(AA57-AB57))/(AA57*(AJ57-AB57))),0)</f>
        <v>0.9302360094563078</v>
      </c>
      <c r="AH57" s="35">
        <v>253</v>
      </c>
      <c r="AI57" s="66">
        <v>8.8999999999999996E-2</v>
      </c>
      <c r="AJ57" s="67">
        <v>0.21809999999999999</v>
      </c>
      <c r="AK57" s="42">
        <f t="shared" si="8"/>
        <v>50.2683423</v>
      </c>
      <c r="AL57" s="18">
        <v>1.8</v>
      </c>
      <c r="AM57" s="18">
        <v>1018.6</v>
      </c>
      <c r="AN57" s="122">
        <f>AN56+AH57-AM57</f>
        <v>2163.7999999999997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47" t="s">
        <v>50</v>
      </c>
      <c r="D58" s="44">
        <v>20860</v>
      </c>
      <c r="E58" s="44">
        <v>7</v>
      </c>
      <c r="F58" s="44">
        <v>17056</v>
      </c>
      <c r="G58" s="38">
        <v>1.9</v>
      </c>
      <c r="H58" s="38">
        <v>3.7</v>
      </c>
      <c r="I58" s="44">
        <v>17032</v>
      </c>
      <c r="J58" s="44">
        <v>15206</v>
      </c>
      <c r="K58" s="66">
        <v>8.1000000000000003E-2</v>
      </c>
      <c r="L58" s="38">
        <f t="shared" si="93"/>
        <v>13974.314</v>
      </c>
      <c r="M58" s="29">
        <v>0.79300000000000004</v>
      </c>
      <c r="N58" s="26">
        <f t="shared" si="94"/>
        <v>11081.631002</v>
      </c>
      <c r="O58" s="40">
        <v>8.7999999999999995E-2</v>
      </c>
      <c r="P58" s="26">
        <f t="shared" si="95"/>
        <v>1229.739632</v>
      </c>
      <c r="Q58" s="40">
        <v>0.11899999999999999</v>
      </c>
      <c r="R58" s="26">
        <f t="shared" si="96"/>
        <v>1662.943366</v>
      </c>
      <c r="S58" s="40">
        <v>0.20399999999999999</v>
      </c>
      <c r="T58" s="26">
        <f>L58*S58</f>
        <v>2850.7600560000001</v>
      </c>
      <c r="U58" s="40">
        <v>0.52700000000000002</v>
      </c>
      <c r="V58" s="26">
        <f>L58*U58</f>
        <v>7364.4634780000006</v>
      </c>
      <c r="W58" s="40">
        <v>0.39</v>
      </c>
      <c r="X58" s="26">
        <f>W58*L58</f>
        <v>5449.9824600000002</v>
      </c>
      <c r="Y58" s="48">
        <v>3.3600000000000001E-3</v>
      </c>
      <c r="Z58" s="18">
        <f>L58*Y58</f>
        <v>46.953695039999999</v>
      </c>
      <c r="AA58" s="28">
        <f>IF(J58&gt;0,(AC58+AK58)/J58,0)</f>
        <v>3.0158569946073916E-3</v>
      </c>
      <c r="AB58" s="48">
        <v>3.4000000000000002E-4</v>
      </c>
      <c r="AC58" s="38">
        <f>AB58*L58</f>
        <v>4.75126676</v>
      </c>
      <c r="AD58" s="29">
        <v>0.2152</v>
      </c>
      <c r="AE58" s="42">
        <f>AH58*(1-AI58)*AD58</f>
        <v>40.524096800000002</v>
      </c>
      <c r="AF58" s="29">
        <f t="shared" si="92"/>
        <v>0.90023182315838002</v>
      </c>
      <c r="AG58" s="30">
        <f t="shared" si="97"/>
        <v>0.88864661694469094</v>
      </c>
      <c r="AH58" s="44">
        <v>209</v>
      </c>
      <c r="AI58" s="66">
        <v>9.9000000000000005E-2</v>
      </c>
      <c r="AJ58" s="67">
        <v>0.21829999999999999</v>
      </c>
      <c r="AK58" s="42">
        <f t="shared" si="8"/>
        <v>41.107854699999997</v>
      </c>
      <c r="AL58" s="18">
        <v>1.65</v>
      </c>
      <c r="AM58" s="154"/>
      <c r="AN58" s="122">
        <f>AN57+AH58-AM58</f>
        <v>2372.7999999999997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51698</v>
      </c>
      <c r="E59" s="68"/>
      <c r="F59" s="52">
        <f t="shared" ref="F59:J59" si="98">SUM(F56:F58)</f>
        <v>45275</v>
      </c>
      <c r="G59" s="53"/>
      <c r="H59" s="69"/>
      <c r="I59" s="52">
        <f t="shared" si="98"/>
        <v>44075</v>
      </c>
      <c r="J59" s="52">
        <f t="shared" si="98"/>
        <v>44826</v>
      </c>
      <c r="K59" s="21">
        <f>IF(J59&gt;0,(J56*K56+J57*K57+J58*K58)/J59,0)</f>
        <v>7.9999330745549463E-2</v>
      </c>
      <c r="L59" s="53">
        <f>L56+L57+L58</f>
        <v>41239.949999999997</v>
      </c>
      <c r="M59" s="54">
        <f>IF(L59&gt;0,N59/L59,0)</f>
        <v>0.79607937395656403</v>
      </c>
      <c r="N59" s="55">
        <f>N56+N57+N58</f>
        <v>32830.273578</v>
      </c>
      <c r="O59" s="21">
        <f>IF(L59&gt;0,P59/L59,0)</f>
        <v>9.6868521518576056E-2</v>
      </c>
      <c r="P59" s="55">
        <f>P56+P57+P58</f>
        <v>3994.8529840000001</v>
      </c>
      <c r="Q59" s="21">
        <f>IF(L59&gt;0,R59/L59,0)</f>
        <v>0.10705210452485998</v>
      </c>
      <c r="R59" s="55">
        <f>R56+R57+R58</f>
        <v>4414.8234379999994</v>
      </c>
      <c r="S59" s="21">
        <f>IF(L59&gt;0,T59/L59,0)</f>
        <v>0.19425719342530728</v>
      </c>
      <c r="T59" s="55">
        <f>T56+T57+T58</f>
        <v>8011.1569440000003</v>
      </c>
      <c r="U59" s="21">
        <f>IF(L59&gt;0,V59/L59,0)</f>
        <v>0.5162751622637759</v>
      </c>
      <c r="V59" s="55">
        <f>V56+V57+V58</f>
        <v>21291.161878000003</v>
      </c>
      <c r="W59" s="21">
        <f>IF(L59&gt;0,X59/L59,0)</f>
        <v>0.39340261227280832</v>
      </c>
      <c r="X59" s="55">
        <f>X56+X57+X58</f>
        <v>16223.904060000001</v>
      </c>
      <c r="Y59" s="56">
        <f>IF(L59&gt;0,Z59/L59,0)</f>
        <v>3.5435708336212825E-3</v>
      </c>
      <c r="Z59" s="57">
        <f>SUM(Z56:Z58)</f>
        <v>146.136684</v>
      </c>
      <c r="AA59" s="63">
        <f>IF(L59&gt;0,(AA56*L56+AA57*L57+AA58*L58)/L59,0)</f>
        <v>2.9892510742869477E-3</v>
      </c>
      <c r="AB59" s="56">
        <f>IF(J59&gt;0,(J56*AB56+J57*AB57+J58*AB58)/J59,0)</f>
        <v>2.7090349350823186E-4</v>
      </c>
      <c r="AC59" s="53">
        <f>SUM(AC56:AC58)</f>
        <v>11.170677360000001</v>
      </c>
      <c r="AD59" s="54">
        <f>IF(J59&gt;0,(J56*AD56+J57*AD57+J58*AD58)/J59,0)</f>
        <v>0.21351216704591083</v>
      </c>
      <c r="AE59" s="59">
        <f>SUM(AE56:AE58)</f>
        <v>119.54483830000001</v>
      </c>
      <c r="AF59" s="54">
        <f>IF(AND(Z59&gt;0),((Z56*AF56+Z57*AF57+Z58*AF58)/Z59),0)</f>
        <v>0.9247194222037497</v>
      </c>
      <c r="AG59" s="58">
        <f>IF(AND(AA59&gt;0,AJ59&gt;0,AB59&gt;0),((AJ59*(AA59-AB59))/(AA59*(AJ59-AB59))),0)</f>
        <v>0.910497110343505</v>
      </c>
      <c r="AH59" s="52">
        <f t="shared" ref="AH59" si="99">SUM(AH56:AH58)</f>
        <v>618</v>
      </c>
      <c r="AI59" s="21">
        <f>IF(AH59&gt;0,(AI56*AH56+AI57*AH57+AI58*AH58)/AH59,0)</f>
        <v>9.3896440129449851E-2</v>
      </c>
      <c r="AJ59" s="54">
        <f>IF(J59&gt;0,(AJ56*J56+AJ57*J57+AJ58*J58)/J59,0)</f>
        <v>0.21964391647704457</v>
      </c>
      <c r="AK59" s="59">
        <f>SUM(AK56:AK58)</f>
        <v>122.81698299999999</v>
      </c>
      <c r="AL59" s="70"/>
      <c r="AM59" s="57">
        <f>SUM(AM56:AM58)</f>
        <v>1018.6</v>
      </c>
      <c r="AN59" s="124"/>
      <c r="AO59" s="125">
        <f>AN58</f>
        <v>2372.7999999999997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54</v>
      </c>
      <c r="D60" s="12">
        <v>5600</v>
      </c>
      <c r="E60" s="12">
        <v>6</v>
      </c>
      <c r="F60" s="12">
        <v>10520</v>
      </c>
      <c r="G60" s="13">
        <v>1.6</v>
      </c>
      <c r="H60" s="13">
        <v>3.5</v>
      </c>
      <c r="I60" s="12">
        <v>9894</v>
      </c>
      <c r="J60" s="12">
        <v>14502</v>
      </c>
      <c r="K60" s="14">
        <v>8.5000000000000006E-2</v>
      </c>
      <c r="L60" s="25">
        <f>J60*(1-K60)</f>
        <v>13269.33</v>
      </c>
      <c r="M60" s="15">
        <v>0.876</v>
      </c>
      <c r="N60" s="26">
        <f>L60*M60</f>
        <v>11623.933080000001</v>
      </c>
      <c r="O60" s="14">
        <v>7.5999999999999998E-2</v>
      </c>
      <c r="P60" s="26">
        <f>L60*O60</f>
        <v>1008.46908</v>
      </c>
      <c r="Q60" s="16">
        <v>4.8000000000000001E-2</v>
      </c>
      <c r="R60" s="26">
        <f>L60*Q60</f>
        <v>636.92784000000006</v>
      </c>
      <c r="S60" s="16">
        <v>0.19600000000000001</v>
      </c>
      <c r="T60" s="26">
        <f>L60*S60</f>
        <v>2600.7886800000001</v>
      </c>
      <c r="U60" s="16">
        <v>0.52500000000000002</v>
      </c>
      <c r="V60" s="26">
        <f>L60*U60</f>
        <v>6966.3982500000002</v>
      </c>
      <c r="W60" s="16">
        <v>0.4</v>
      </c>
      <c r="X60" s="26">
        <f>W60*L60</f>
        <v>5307.732</v>
      </c>
      <c r="Y60" s="17">
        <v>3.3300000000000001E-3</v>
      </c>
      <c r="Z60" s="61">
        <f>L60*Y60</f>
        <v>44.1868689</v>
      </c>
      <c r="AA60" s="28">
        <f>IF(J60&gt;0,(AC60+AK60)/J60,0)</f>
        <v>2.6944896565990902E-3</v>
      </c>
      <c r="AB60" s="17">
        <v>3.4000000000000002E-4</v>
      </c>
      <c r="AC60" s="25">
        <f>AB60*L60</f>
        <v>4.5115722000000007</v>
      </c>
      <c r="AD60" s="141">
        <v>0.217</v>
      </c>
      <c r="AE60" s="31">
        <f>AH60*(1-AI60)*AD60</f>
        <v>33.831167999999998</v>
      </c>
      <c r="AF60" s="29">
        <f t="shared" ref="AF60:AF62" si="100">IF(AND(AD60&gt;0,AB60&gt;0,Y60&gt;0),((Y60-AB60)*AD60)/((AD60-AB60)*Y60),0)</f>
        <v>0.89930695026236429</v>
      </c>
      <c r="AG60" s="62">
        <f>IF(AND(AA60&gt;0,AJ60&gt;0,AB60&gt;0),((AJ60*(AA60-AB60))/(AA60*(AJ60-AB60))),0)</f>
        <v>0.87515869717056705</v>
      </c>
      <c r="AH60" s="12">
        <v>174</v>
      </c>
      <c r="AI60" s="14">
        <v>0.104</v>
      </c>
      <c r="AJ60" s="15">
        <v>0.22170000000000001</v>
      </c>
      <c r="AK60" s="31">
        <f t="shared" si="8"/>
        <v>34.563916800000001</v>
      </c>
      <c r="AL60" s="19">
        <v>1.6</v>
      </c>
      <c r="AM60" s="152"/>
      <c r="AN60" s="119">
        <f>AN58+AH60-AM60</f>
        <v>2546.7999999999997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53</v>
      </c>
      <c r="D61" s="35">
        <v>23594</v>
      </c>
      <c r="E61" s="44">
        <v>7</v>
      </c>
      <c r="F61" s="35">
        <v>15186</v>
      </c>
      <c r="G61" s="36">
        <v>1.5</v>
      </c>
      <c r="H61" s="38">
        <v>3.7</v>
      </c>
      <c r="I61" s="35">
        <v>14748</v>
      </c>
      <c r="J61" s="35">
        <v>14679</v>
      </c>
      <c r="K61" s="66">
        <v>8.8999999999999996E-2</v>
      </c>
      <c r="L61" s="38">
        <f t="shared" ref="L61:L62" si="101">J61*(1-K61)</f>
        <v>13372.569000000001</v>
      </c>
      <c r="M61" s="39">
        <v>0.65</v>
      </c>
      <c r="N61" s="26">
        <f t="shared" ref="N61:N62" si="102">L61*M61</f>
        <v>8692.169850000002</v>
      </c>
      <c r="O61" s="37">
        <v>0.187</v>
      </c>
      <c r="P61" s="26">
        <f t="shared" ref="P61:P62" si="103">L61*O61</f>
        <v>2500.6704030000001</v>
      </c>
      <c r="Q61" s="40">
        <v>0.16300000000000001</v>
      </c>
      <c r="R61" s="26">
        <f t="shared" ref="R61:R62" si="104">L61*Q61</f>
        <v>2179.7287470000001</v>
      </c>
      <c r="S61" s="40">
        <v>0.21</v>
      </c>
      <c r="T61" s="26">
        <f>L61*S61</f>
        <v>2808.2394900000004</v>
      </c>
      <c r="U61" s="40">
        <v>0.52</v>
      </c>
      <c r="V61" s="26">
        <f>L61*U61</f>
        <v>6953.7358800000011</v>
      </c>
      <c r="W61" s="40">
        <v>0.4</v>
      </c>
      <c r="X61" s="26">
        <f>W61*L61</f>
        <v>5349.0276000000013</v>
      </c>
      <c r="Y61" s="41">
        <v>3.2299999999999998E-3</v>
      </c>
      <c r="Z61" s="18">
        <f>L61*Y61</f>
        <v>43.193397869999998</v>
      </c>
      <c r="AA61" s="28">
        <f>IF(J61&gt;0,(AC61+AK61)/J61,0)</f>
        <v>2.9368390987124463E-3</v>
      </c>
      <c r="AB61" s="41">
        <v>3.6999999999999999E-4</v>
      </c>
      <c r="AC61" s="38">
        <f>AB61*L61</f>
        <v>4.9478505300000002</v>
      </c>
      <c r="AD61" s="29">
        <v>0.22070000000000001</v>
      </c>
      <c r="AE61" s="42">
        <f>AH61*(1-AI61)*AD61</f>
        <v>37.499357700000004</v>
      </c>
      <c r="AF61" s="29">
        <f t="shared" si="100"/>
        <v>0.88693585009482678</v>
      </c>
      <c r="AG61" s="30">
        <f t="shared" ref="AG61:AG62" si="105">IF(AND(AA61&gt;0,AJ61&gt;0,AB61&gt;0),((AJ61*(AA61-AB61))/(AA61*(AJ61-AB61))),0)</f>
        <v>0.87545641129034835</v>
      </c>
      <c r="AH61" s="35">
        <v>189</v>
      </c>
      <c r="AI61" s="66">
        <v>0.10100000000000001</v>
      </c>
      <c r="AJ61" s="67">
        <v>0.22459999999999999</v>
      </c>
      <c r="AK61" s="42">
        <f t="shared" si="8"/>
        <v>38.162010600000002</v>
      </c>
      <c r="AL61" s="18">
        <v>1.65</v>
      </c>
      <c r="AM61" s="18">
        <v>1010.98</v>
      </c>
      <c r="AN61" s="122">
        <f>AN60+AH61-AM61</f>
        <v>1724.8199999999997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47" t="s">
        <v>50</v>
      </c>
      <c r="D62" s="44">
        <v>20606</v>
      </c>
      <c r="E62" s="44">
        <v>6</v>
      </c>
      <c r="F62" s="44">
        <v>16306</v>
      </c>
      <c r="G62" s="38">
        <v>1.5</v>
      </c>
      <c r="H62" s="38">
        <v>3.4</v>
      </c>
      <c r="I62" s="44">
        <v>15828</v>
      </c>
      <c r="J62" s="44">
        <v>15269</v>
      </c>
      <c r="K62" s="66">
        <v>8.7999999999999995E-2</v>
      </c>
      <c r="L62" s="38">
        <f t="shared" si="101"/>
        <v>13925.328000000001</v>
      </c>
      <c r="M62" s="29">
        <v>0.72599999999999998</v>
      </c>
      <c r="N62" s="26">
        <f t="shared" si="102"/>
        <v>10109.788128</v>
      </c>
      <c r="O62" s="40">
        <v>0.152</v>
      </c>
      <c r="P62" s="26">
        <f t="shared" si="103"/>
        <v>2116.649856</v>
      </c>
      <c r="Q62" s="40">
        <v>0.122</v>
      </c>
      <c r="R62" s="26">
        <f t="shared" si="104"/>
        <v>1698.8900160000001</v>
      </c>
      <c r="S62" s="40">
        <v>0.218</v>
      </c>
      <c r="T62" s="26">
        <f>L62*S62</f>
        <v>3035.7215040000001</v>
      </c>
      <c r="U62" s="40">
        <v>0.52200000000000002</v>
      </c>
      <c r="V62" s="26">
        <f>L62*U62</f>
        <v>7269.021216000001</v>
      </c>
      <c r="W62" s="40">
        <v>0.41</v>
      </c>
      <c r="X62" s="26">
        <f>W62*L62</f>
        <v>5709.3844800000006</v>
      </c>
      <c r="Y62" s="48">
        <v>3.2299999999999998E-3</v>
      </c>
      <c r="Z62" s="18">
        <f>L62*Y62</f>
        <v>44.978809439999999</v>
      </c>
      <c r="AA62" s="28">
        <f>IF(J62&gt;0,(AC62+AK62)/J62,0)</f>
        <v>2.8156101290195824E-3</v>
      </c>
      <c r="AB62" s="48">
        <v>3.6999999999999999E-4</v>
      </c>
      <c r="AC62" s="38">
        <f>AB62*L62</f>
        <v>5.1523713600000001</v>
      </c>
      <c r="AD62" s="29">
        <v>0.22289999999999999</v>
      </c>
      <c r="AE62" s="42">
        <f>AH62*(1-AI62)*AD62</f>
        <v>37.873161899999999</v>
      </c>
      <c r="AF62" s="29">
        <f t="shared" si="100"/>
        <v>0.88692114981122661</v>
      </c>
      <c r="AG62" s="30">
        <f t="shared" si="105"/>
        <v>0.8700352618789009</v>
      </c>
      <c r="AH62" s="44">
        <v>189</v>
      </c>
      <c r="AI62" s="66">
        <v>0.10100000000000001</v>
      </c>
      <c r="AJ62" s="67">
        <v>0.22270000000000001</v>
      </c>
      <c r="AK62" s="42">
        <f t="shared" si="8"/>
        <v>37.839179700000003</v>
      </c>
      <c r="AL62" s="18">
        <v>1.6</v>
      </c>
      <c r="AM62" s="154"/>
      <c r="AN62" s="122">
        <f>AN61+AH62-AM62</f>
        <v>1913.8199999999997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49800</v>
      </c>
      <c r="E63" s="68"/>
      <c r="F63" s="52">
        <f t="shared" ref="F63:J63" si="106">SUM(F60:F62)</f>
        <v>42012</v>
      </c>
      <c r="G63" s="53"/>
      <c r="H63" s="69"/>
      <c r="I63" s="52">
        <f t="shared" si="106"/>
        <v>40470</v>
      </c>
      <c r="J63" s="52">
        <f t="shared" si="106"/>
        <v>44450</v>
      </c>
      <c r="K63" s="21">
        <f>IF(J63&gt;0,(J60*K60+J61*K61+J62*K62)/J63,0)</f>
        <v>8.7351473565804277E-2</v>
      </c>
      <c r="L63" s="53">
        <f>L60+L61+L62</f>
        <v>40567.226999999999</v>
      </c>
      <c r="M63" s="54">
        <f>IF(L63&gt;0,N63/L63,0)</f>
        <v>0.75001160562441205</v>
      </c>
      <c r="N63" s="55">
        <f>N60+N61+N62</f>
        <v>30425.891058000001</v>
      </c>
      <c r="O63" s="21">
        <f>IF(L63&gt;0,P63/L63,0)</f>
        <v>0.13867818322903855</v>
      </c>
      <c r="P63" s="55">
        <f>P60+P61+P62</f>
        <v>5625.7893389999999</v>
      </c>
      <c r="Q63" s="21">
        <f>IF(L63&gt;0,R63/L63,0)</f>
        <v>0.11131021114654943</v>
      </c>
      <c r="R63" s="55">
        <f>R60+R61+R62</f>
        <v>4515.5466030000007</v>
      </c>
      <c r="S63" s="21">
        <f>IF(L63&gt;0,T63/L63,0)</f>
        <v>0.20816679616775385</v>
      </c>
      <c r="T63" s="55">
        <f>T60+T61+T62</f>
        <v>8444.7496740000006</v>
      </c>
      <c r="U63" s="21">
        <f>IF(L63&gt;0,V63/L63,0)</f>
        <v>0.52232200505102322</v>
      </c>
      <c r="V63" s="55">
        <f>V60+V61+V62</f>
        <v>21189.155346000003</v>
      </c>
      <c r="W63" s="21">
        <f>IF(L63&gt;0,X63/L63,0)</f>
        <v>0.4034326546401607</v>
      </c>
      <c r="X63" s="55">
        <f>X60+X61+X62</f>
        <v>16366.144080000002</v>
      </c>
      <c r="Y63" s="56">
        <f>IF(L63&gt;0,Z63/L63,0)</f>
        <v>3.262709482459819E-3</v>
      </c>
      <c r="Z63" s="57">
        <f>SUM(Z60:Z62)</f>
        <v>132.35907620999998</v>
      </c>
      <c r="AA63" s="63">
        <f>IF(L63&gt;0,(AA60*L60+AA61*L61+AA62*L62)/L63,0)</f>
        <v>2.8159541319190983E-3</v>
      </c>
      <c r="AB63" s="56">
        <f>IF(J63&gt;0,(J60*AB60+J61*AB61+J62*AB62)/J63,0)</f>
        <v>3.6021237345331835E-4</v>
      </c>
      <c r="AC63" s="53">
        <f>SUM(AC60:AC62)</f>
        <v>14.61179409</v>
      </c>
      <c r="AD63" s="54">
        <f>IF(J63&gt;0,(J60*AD60+J61*AD61+J62*AD62)/J63,0)</f>
        <v>0.22024858042744658</v>
      </c>
      <c r="AE63" s="59">
        <f>SUM(AE60:AE62)</f>
        <v>109.20368760000001</v>
      </c>
      <c r="AF63" s="54">
        <f>IF(AND(Z63&gt;0),((Z60*AF60+Z61*AF61+Z62*AF62)/Z63),0)</f>
        <v>0.89106083340258835</v>
      </c>
      <c r="AG63" s="58">
        <f>IF(AND(AA63&gt;0,AJ63&gt;0,AB63&gt;0),((AJ63*(AA63-AB63))/(AA63*(AJ63-AB63))),0)</f>
        <v>0.87349253740784472</v>
      </c>
      <c r="AH63" s="52">
        <f t="shared" ref="AH63" si="107">SUM(AH60:AH62)</f>
        <v>552</v>
      </c>
      <c r="AI63" s="21">
        <f>IF(J63&gt;0,(AI60*J60+AI61*J61+AI62*J62)/J63,0)</f>
        <v>0.10197876265466817</v>
      </c>
      <c r="AJ63" s="54">
        <f>IF(J63&gt;0,(AJ60*J60+AJ61*J61+AJ62*J62)/J63,0)</f>
        <v>0.22300119460067491</v>
      </c>
      <c r="AK63" s="59">
        <f>SUM(AK60:AK62)</f>
        <v>110.56510710000001</v>
      </c>
      <c r="AL63" s="70"/>
      <c r="AM63" s="57">
        <f>SUM(AM60:AM62)</f>
        <v>1010.98</v>
      </c>
      <c r="AN63" s="124"/>
      <c r="AO63" s="125">
        <f>AN62</f>
        <v>1913.8199999999997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54</v>
      </c>
      <c r="D64" s="12">
        <v>5630</v>
      </c>
      <c r="E64" s="12">
        <v>6</v>
      </c>
      <c r="F64" s="12">
        <v>8232</v>
      </c>
      <c r="G64" s="13">
        <v>1.1000000000000001</v>
      </c>
      <c r="H64" s="13">
        <v>3.1</v>
      </c>
      <c r="I64" s="12">
        <v>8317</v>
      </c>
      <c r="J64" s="12">
        <v>14440</v>
      </c>
      <c r="K64" s="14">
        <v>8.4000000000000005E-2</v>
      </c>
      <c r="L64" s="25">
        <f>J64*(1-K64)</f>
        <v>13227.04</v>
      </c>
      <c r="M64" s="15">
        <v>0.69599999999999995</v>
      </c>
      <c r="N64" s="26">
        <f>L64*M64</f>
        <v>9206.0198400000008</v>
      </c>
      <c r="O64" s="14">
        <v>0.17899999999999999</v>
      </c>
      <c r="P64" s="26">
        <f>L64*O64</f>
        <v>2367.6401599999999</v>
      </c>
      <c r="Q64" s="16">
        <v>0.125</v>
      </c>
      <c r="R64" s="26">
        <f>L64*Q64</f>
        <v>1653.38</v>
      </c>
      <c r="S64" s="16">
        <v>0.21</v>
      </c>
      <c r="T64" s="26">
        <f>L64*S64</f>
        <v>2777.6784000000002</v>
      </c>
      <c r="U64" s="16">
        <v>0.52500000000000002</v>
      </c>
      <c r="V64" s="26">
        <f>L64*U64</f>
        <v>6944.1960000000008</v>
      </c>
      <c r="W64" s="16">
        <v>0.4</v>
      </c>
      <c r="X64" s="26">
        <f>W64*L64</f>
        <v>5290.8160000000007</v>
      </c>
      <c r="Y64" s="17">
        <v>3.2799999999999999E-3</v>
      </c>
      <c r="Z64" s="61">
        <f>L64*Y64</f>
        <v>43.384691199999999</v>
      </c>
      <c r="AA64" s="28">
        <f>IF(J64&gt;0,(AC64+AK64)/J64,0)</f>
        <v>1.9197237534626039E-3</v>
      </c>
      <c r="AB64" s="17">
        <v>3.8000000000000002E-4</v>
      </c>
      <c r="AC64" s="25">
        <f>AB64*L64</f>
        <v>5.0262752000000006</v>
      </c>
      <c r="AD64" s="141">
        <v>0.21229999999999999</v>
      </c>
      <c r="AE64" s="31">
        <f>AH64*(1-AI64)*AD64</f>
        <v>21.566920100000001</v>
      </c>
      <c r="AF64" s="29">
        <f t="shared" ref="AF64:AF66" si="108">IF(AND(AD64&gt;0,AB64&gt;0,Y64&gt;0),((Y64-AB64)*AD64)/((AD64-AB64)*Y64),0)</f>
        <v>0.8857317303354233</v>
      </c>
      <c r="AG64" s="62">
        <f>IF(AND(AA64&gt;0,AJ64&gt;0,AB64&gt;0),((AJ64*(AA64-AB64))/(AA64*(AJ64-AB64))),0)</f>
        <v>0.80342146097895251</v>
      </c>
      <c r="AH64" s="12">
        <v>113</v>
      </c>
      <c r="AI64" s="14">
        <v>0.10100000000000001</v>
      </c>
      <c r="AJ64" s="15">
        <v>0.22339999999999999</v>
      </c>
      <c r="AK64" s="31">
        <f t="shared" si="8"/>
        <v>22.694535800000001</v>
      </c>
      <c r="AL64" s="19">
        <v>1.55</v>
      </c>
      <c r="AM64" s="152"/>
      <c r="AN64" s="119">
        <f>AN62+AH64-AM64</f>
        <v>2026.8199999999997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51</v>
      </c>
      <c r="D65" s="35">
        <v>24800</v>
      </c>
      <c r="E65" s="44">
        <v>4</v>
      </c>
      <c r="F65" s="35">
        <v>14661</v>
      </c>
      <c r="G65" s="36">
        <v>1</v>
      </c>
      <c r="H65" s="38">
        <v>4.3</v>
      </c>
      <c r="I65" s="35">
        <v>14220</v>
      </c>
      <c r="J65" s="35">
        <v>14471</v>
      </c>
      <c r="K65" s="66">
        <v>8.4000000000000005E-2</v>
      </c>
      <c r="L65" s="38">
        <f t="shared" ref="L65:L66" si="109">J65*(1-K65)</f>
        <v>13255.436</v>
      </c>
      <c r="M65" s="39">
        <v>0.89</v>
      </c>
      <c r="N65" s="26">
        <f t="shared" ref="N65:N66" si="110">L65*M65</f>
        <v>11797.338040000001</v>
      </c>
      <c r="O65" s="37">
        <v>8.8999999999999996E-2</v>
      </c>
      <c r="P65" s="26">
        <f t="shared" ref="P65:P66" si="111">L65*O65</f>
        <v>1179.733804</v>
      </c>
      <c r="Q65" s="40">
        <v>2.4E-2</v>
      </c>
      <c r="R65" s="26">
        <f t="shared" ref="R65:R66" si="112">L65*Q65</f>
        <v>318.13046400000002</v>
      </c>
      <c r="S65" s="40">
        <v>0.21</v>
      </c>
      <c r="T65" s="26">
        <f>L65*S65</f>
        <v>2783.64156</v>
      </c>
      <c r="U65" s="40">
        <v>0.50700000000000001</v>
      </c>
      <c r="V65" s="26">
        <f>L65*U65</f>
        <v>6720.5060519999997</v>
      </c>
      <c r="W65" s="40">
        <v>0.39</v>
      </c>
      <c r="X65" s="26">
        <f>W65*L65</f>
        <v>5169.6200399999998</v>
      </c>
      <c r="Y65" s="41">
        <v>3.3700000000000002E-3</v>
      </c>
      <c r="Z65" s="18">
        <f>L65*Y65</f>
        <v>44.67081932</v>
      </c>
      <c r="AA65" s="28">
        <f>IF(J65&gt;0,(AC65+AK65)/J65,0)</f>
        <v>2.2729558012576879E-3</v>
      </c>
      <c r="AB65" s="41">
        <v>3.5E-4</v>
      </c>
      <c r="AC65" s="38">
        <f>AB65*L65</f>
        <v>4.6394025999999995</v>
      </c>
      <c r="AD65" s="29">
        <v>0.2157</v>
      </c>
      <c r="AE65" s="42">
        <f>AH65*(1-AI65)*AD65</f>
        <v>27.675172800000002</v>
      </c>
      <c r="AF65" s="29">
        <f t="shared" si="108"/>
        <v>0.89759889876324428</v>
      </c>
      <c r="AG65" s="30">
        <f t="shared" ref="AG65:AG66" si="113">IF(AND(AA65&gt;0,AJ65&gt;0,AB65&gt;0),((AJ65*(AA65-AB65))/(AA65*(AJ65-AB65))),0)</f>
        <v>0.8473623355683233</v>
      </c>
      <c r="AH65" s="35">
        <v>144</v>
      </c>
      <c r="AI65" s="66">
        <v>0.109</v>
      </c>
      <c r="AJ65" s="67">
        <v>0.22020000000000001</v>
      </c>
      <c r="AK65" s="42">
        <f t="shared" si="8"/>
        <v>28.252540800000002</v>
      </c>
      <c r="AL65" s="18">
        <v>1.58</v>
      </c>
      <c r="AM65" s="18">
        <v>1012.98</v>
      </c>
      <c r="AN65" s="122">
        <f>AN64+AH65-AM65</f>
        <v>1157.8399999999997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47" t="s">
        <v>50</v>
      </c>
      <c r="D66" s="44">
        <v>22170</v>
      </c>
      <c r="E66" s="44">
        <v>2</v>
      </c>
      <c r="F66" s="44">
        <v>15495</v>
      </c>
      <c r="G66" s="38">
        <v>1.5</v>
      </c>
      <c r="H66" s="38">
        <v>4.3</v>
      </c>
      <c r="I66" s="44">
        <v>14694</v>
      </c>
      <c r="J66" s="44">
        <v>15251</v>
      </c>
      <c r="K66" s="66">
        <v>7.5999999999999998E-2</v>
      </c>
      <c r="L66" s="38">
        <f t="shared" si="109"/>
        <v>14091.924000000001</v>
      </c>
      <c r="M66" s="29">
        <v>0.81299999999999994</v>
      </c>
      <c r="N66" s="26">
        <f t="shared" si="110"/>
        <v>11456.734211999999</v>
      </c>
      <c r="O66" s="40">
        <v>0.108</v>
      </c>
      <c r="P66" s="26">
        <f t="shared" si="111"/>
        <v>1521.9277920000002</v>
      </c>
      <c r="Q66" s="40">
        <v>7.9000000000000001E-2</v>
      </c>
      <c r="R66" s="26">
        <f t="shared" si="112"/>
        <v>1113.2619960000002</v>
      </c>
      <c r="S66" s="40">
        <v>0.215</v>
      </c>
      <c r="T66" s="26">
        <f>L66*S66</f>
        <v>3029.7636600000001</v>
      </c>
      <c r="U66" s="40">
        <v>0.52100000000000002</v>
      </c>
      <c r="V66" s="26">
        <f>L66*U66</f>
        <v>7341.8924040000011</v>
      </c>
      <c r="W66" s="40">
        <v>0.4</v>
      </c>
      <c r="X66" s="26">
        <f>W66*L66</f>
        <v>5636.7696000000005</v>
      </c>
      <c r="Y66" s="48">
        <v>3.4199999999999999E-3</v>
      </c>
      <c r="Z66" s="18">
        <f>L66*Y66</f>
        <v>48.194380080000002</v>
      </c>
      <c r="AA66" s="28">
        <f>IF(J66&gt;0,(AC66+AK66)/J66,0)</f>
        <v>2.5467480716018622E-3</v>
      </c>
      <c r="AB66" s="48">
        <v>3.1E-4</v>
      </c>
      <c r="AC66" s="38">
        <f>AB66*L66</f>
        <v>4.3684964400000004</v>
      </c>
      <c r="AD66" s="29">
        <v>0.2142</v>
      </c>
      <c r="AE66" s="42">
        <f>AH66*(1-AI66)*AD66</f>
        <v>32.949100800000004</v>
      </c>
      <c r="AF66" s="29">
        <f t="shared" si="108"/>
        <v>0.9106746950596839</v>
      </c>
      <c r="AG66" s="30">
        <f t="shared" si="113"/>
        <v>0.87949275426778317</v>
      </c>
      <c r="AH66" s="44">
        <v>176</v>
      </c>
      <c r="AI66" s="66">
        <v>0.126</v>
      </c>
      <c r="AJ66" s="67">
        <v>0.22409999999999999</v>
      </c>
      <c r="AK66" s="42">
        <f t="shared" si="8"/>
        <v>34.471958399999998</v>
      </c>
      <c r="AL66" s="18">
        <v>1.65</v>
      </c>
      <c r="AM66" s="154"/>
      <c r="AN66" s="122">
        <f>AN65+AH66-AM66</f>
        <v>1333.8399999999997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52600</v>
      </c>
      <c r="E67" s="68"/>
      <c r="F67" s="52">
        <f t="shared" ref="F67:J67" si="114">SUM(F64:F66)</f>
        <v>38388</v>
      </c>
      <c r="G67" s="53"/>
      <c r="H67" s="69"/>
      <c r="I67" s="52">
        <f t="shared" si="114"/>
        <v>37231</v>
      </c>
      <c r="J67" s="52">
        <f t="shared" si="114"/>
        <v>44162</v>
      </c>
      <c r="K67" s="21">
        <f>IF(J67&gt;0,(J64*K64+J65*K65+J66*K66)/J67,0)</f>
        <v>8.1237262805126581E-2</v>
      </c>
      <c r="L67" s="53">
        <f>L64+L65+L66</f>
        <v>40574.400000000001</v>
      </c>
      <c r="M67" s="54">
        <f>IF(L67&gt;0,N67/L67,0)</f>
        <v>0.80001409982649163</v>
      </c>
      <c r="N67" s="55">
        <f>N64+N65+N66</f>
        <v>32460.092092000003</v>
      </c>
      <c r="O67" s="21">
        <f>IF(L67&gt;0,P67/L67,0)</f>
        <v>0.12493842807287353</v>
      </c>
      <c r="P67" s="55">
        <f>P64+P65+P66</f>
        <v>5069.3017559999998</v>
      </c>
      <c r="Q67" s="21">
        <f>IF(L67&gt;0,R67/L67,0)</f>
        <v>7.6027555798730231E-2</v>
      </c>
      <c r="R67" s="55">
        <f>R64+R65+R66</f>
        <v>3084.7724600000001</v>
      </c>
      <c r="S67" s="21">
        <f>IF(L67&gt;0,T67/L67,0)</f>
        <v>0.21173655359044127</v>
      </c>
      <c r="T67" s="55">
        <f>T64+T65+T66</f>
        <v>8591.0836200000012</v>
      </c>
      <c r="U67" s="21">
        <f>IF(L67&gt;0,V67/L67,0)</f>
        <v>0.51773025493907487</v>
      </c>
      <c r="V67" s="55">
        <f>V64+V65+V66</f>
        <v>21006.594456000003</v>
      </c>
      <c r="W67" s="21">
        <f>IF(L67&gt;0,X67/L67,0)</f>
        <v>0.39673305433968215</v>
      </c>
      <c r="X67" s="55">
        <f>X64+X65+X66</f>
        <v>16097.20564</v>
      </c>
      <c r="Y67" s="56">
        <f>IF(L67&gt;0,Z67/L67,0)</f>
        <v>3.3580260114752162E-3</v>
      </c>
      <c r="Z67" s="57">
        <f>SUM(Z64:Z66)</f>
        <v>136.24989060000001</v>
      </c>
      <c r="AA67" s="63">
        <f>IF(L67&gt;0,(AA64*L64+AA65*L65+AA66*L66)/L67,0)</f>
        <v>2.2528950102172801E-3</v>
      </c>
      <c r="AB67" s="56">
        <f>IF(J67&gt;0,(J64*AB64+J65*AB65+J66*AB66)/J67,0)</f>
        <v>3.4599565237081658E-4</v>
      </c>
      <c r="AC67" s="53">
        <f>SUM(AC64:AC66)</f>
        <v>14.034174240000002</v>
      </c>
      <c r="AD67" s="54">
        <f>IF(J67&gt;0,(J64*AD64+J65*AD65+J66*AD66)/J67,0)</f>
        <v>0.21407026176350707</v>
      </c>
      <c r="AE67" s="59">
        <f>SUM(AE64:AE66)</f>
        <v>82.191193700000014</v>
      </c>
      <c r="AF67" s="54">
        <f>IF(AND(Z67&gt;0),((Z64*AF64+Z65*AF65+Z66*AF66)/Z67),0)</f>
        <v>0.89844533216874645</v>
      </c>
      <c r="AG67" s="58">
        <f>IF(AND(AA67&gt;0,AJ67&gt;0,AB67&gt;0),((AJ67*(AA67-AB67))/(AA67*(AJ67-AB67))),0)</f>
        <v>0.84773947339958633</v>
      </c>
      <c r="AH67" s="52">
        <f t="shared" ref="AH67" si="115">SUM(AH64:AH66)</f>
        <v>433</v>
      </c>
      <c r="AI67" s="21">
        <f>IF(AH67&gt;0,(AI64*AH64+AI65*AH65+AI66*AH66)/AH67,0)</f>
        <v>0.11382217090069285</v>
      </c>
      <c r="AJ67" s="54">
        <f>IF(J67&gt;0,(AJ64*J64+AJ65*J65+AJ66*J66)/J67,0)</f>
        <v>0.22259316380598704</v>
      </c>
      <c r="AK67" s="59">
        <f>SUM(AK64:AK66)</f>
        <v>85.419035000000008</v>
      </c>
      <c r="AL67" s="70"/>
      <c r="AM67" s="57">
        <f>SUM(AM64:AM66)</f>
        <v>1012.98</v>
      </c>
      <c r="AN67" s="124"/>
      <c r="AO67" s="125">
        <f>AN66</f>
        <v>1333.8399999999997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54</v>
      </c>
      <c r="D68" s="12">
        <v>6710</v>
      </c>
      <c r="E68" s="12">
        <v>1</v>
      </c>
      <c r="F68" s="12">
        <v>10924</v>
      </c>
      <c r="G68" s="13">
        <v>0.9</v>
      </c>
      <c r="H68" s="13">
        <v>3.5</v>
      </c>
      <c r="I68" s="12">
        <v>10935</v>
      </c>
      <c r="J68" s="12">
        <v>14372</v>
      </c>
      <c r="K68" s="14">
        <v>7.5999999999999998E-2</v>
      </c>
      <c r="L68" s="25">
        <f>J68*(1-K68)</f>
        <v>13279.728000000001</v>
      </c>
      <c r="M68" s="15">
        <v>0.82799999999999996</v>
      </c>
      <c r="N68" s="26">
        <f>L68*M68</f>
        <v>10995.614783999999</v>
      </c>
      <c r="O68" s="14">
        <v>4.5999999999999999E-2</v>
      </c>
      <c r="P68" s="26">
        <f>L68*O68</f>
        <v>610.86748799999998</v>
      </c>
      <c r="Q68" s="16">
        <v>0.126</v>
      </c>
      <c r="R68" s="26">
        <f>L68*Q68</f>
        <v>1673.2457280000001</v>
      </c>
      <c r="S68" s="16">
        <v>0.217</v>
      </c>
      <c r="T68" s="26">
        <f>L68*S68</f>
        <v>2881.7009760000001</v>
      </c>
      <c r="U68" s="16">
        <v>0.51600000000000001</v>
      </c>
      <c r="V68" s="26">
        <f>L68*U68</f>
        <v>6852.339648000001</v>
      </c>
      <c r="W68" s="16">
        <v>0.4</v>
      </c>
      <c r="X68" s="26">
        <f>W68*L68</f>
        <v>5311.8912000000009</v>
      </c>
      <c r="Y68" s="17">
        <v>3.4199999999999999E-3</v>
      </c>
      <c r="Z68" s="61">
        <f>L68*Y68</f>
        <v>45.416669760000005</v>
      </c>
      <c r="AA68" s="28">
        <f>IF(J68&gt;0,(AC68+AK68)/J68,0)</f>
        <v>3.1095065293626494E-3</v>
      </c>
      <c r="AB68" s="17">
        <v>3.3E-4</v>
      </c>
      <c r="AC68" s="25">
        <f>AB68*L68</f>
        <v>4.3823102400000007</v>
      </c>
      <c r="AD68" s="141">
        <v>0.21060000000000001</v>
      </c>
      <c r="AE68" s="31">
        <f>AH68*(1-AI68)*AD68</f>
        <v>38.1346056</v>
      </c>
      <c r="AF68" s="29">
        <f t="shared" ref="AF68:AF70" si="116">IF(AND(AD68&gt;0,AB68&gt;0,Y68&gt;0),((Y68-AB68)*AD68)/((AD68-AB68)*Y68),0)</f>
        <v>0.90492674831607478</v>
      </c>
      <c r="AG68" s="62">
        <f>IF(AND(AA68&gt;0,AJ68&gt;0,AB68&gt;0),((AJ68*(AA68-AB68))/(AA68*(AJ68-AB68))),0)</f>
        <v>0.89520095328216553</v>
      </c>
      <c r="AH68" s="12">
        <v>203</v>
      </c>
      <c r="AI68" s="14">
        <v>0.108</v>
      </c>
      <c r="AJ68" s="15">
        <v>0.22259999999999999</v>
      </c>
      <c r="AK68" s="31">
        <f t="shared" si="8"/>
        <v>40.307517599999997</v>
      </c>
      <c r="AL68" s="19">
        <v>1.7</v>
      </c>
      <c r="AM68" s="152"/>
      <c r="AN68" s="119">
        <f>AN66+AH68-AM68</f>
        <v>1536.8399999999997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51</v>
      </c>
      <c r="D69" s="35">
        <v>20717</v>
      </c>
      <c r="E69" s="44">
        <v>4</v>
      </c>
      <c r="F69" s="35">
        <v>16045</v>
      </c>
      <c r="G69" s="36">
        <v>2</v>
      </c>
      <c r="H69" s="38">
        <v>5.6</v>
      </c>
      <c r="I69" s="35">
        <v>14861</v>
      </c>
      <c r="J69" s="35">
        <v>14860</v>
      </c>
      <c r="K69" s="66">
        <v>7.4999999999999997E-2</v>
      </c>
      <c r="L69" s="38">
        <f t="shared" ref="L69:L70" si="117">J69*(1-K69)</f>
        <v>13745.5</v>
      </c>
      <c r="M69" s="39">
        <v>0.82499999999999996</v>
      </c>
      <c r="N69" s="26">
        <f t="shared" ref="N69:N70" si="118">L69*M69</f>
        <v>11340.037499999999</v>
      </c>
      <c r="O69" s="37">
        <v>6.0999999999999999E-2</v>
      </c>
      <c r="P69" s="26">
        <f t="shared" ref="P69:P70" si="119">L69*O69</f>
        <v>838.47550000000001</v>
      </c>
      <c r="Q69" s="40">
        <v>0.114</v>
      </c>
      <c r="R69" s="26">
        <f t="shared" ref="R69:R70" si="120">L69*Q69</f>
        <v>1566.9870000000001</v>
      </c>
      <c r="S69" s="40">
        <v>0.20799999999999999</v>
      </c>
      <c r="T69" s="26">
        <f>L69*S69</f>
        <v>2859.0639999999999</v>
      </c>
      <c r="U69" s="40">
        <v>0.52100000000000002</v>
      </c>
      <c r="V69" s="26">
        <f>L69*U69</f>
        <v>7161.4054999999998</v>
      </c>
      <c r="W69" s="40">
        <v>0.39</v>
      </c>
      <c r="X69" s="26">
        <f>W69*L69</f>
        <v>5360.7449999999999</v>
      </c>
      <c r="Y69" s="41">
        <v>3.4099999999999998E-3</v>
      </c>
      <c r="Z69" s="18">
        <f>L69*Y69</f>
        <v>46.872154999999999</v>
      </c>
      <c r="AA69" s="28">
        <f>IF(J69&gt;0,(AC69+AK69)/J69,0)</f>
        <v>3.1030985868102283E-3</v>
      </c>
      <c r="AB69" s="41">
        <v>3.5E-4</v>
      </c>
      <c r="AC69" s="38">
        <f>AB69*L69</f>
        <v>4.8109250000000001</v>
      </c>
      <c r="AD69" s="29">
        <v>0.2157</v>
      </c>
      <c r="AE69" s="42">
        <f>AH69*(1-AI69)*AD69</f>
        <v>40.586112</v>
      </c>
      <c r="AF69" s="29">
        <f t="shared" si="116"/>
        <v>0.89881914934904439</v>
      </c>
      <c r="AG69" s="30">
        <f t="shared" ref="AG69:AG70" si="121">IF(AND(AA69&gt;0,AJ69&gt;0,AB69&gt;0),((AJ69*(AA69-AB69))/(AA69*(AJ69-AB69))),0)</f>
        <v>0.88862645750022118</v>
      </c>
      <c r="AH69" s="35">
        <v>210</v>
      </c>
      <c r="AI69" s="66">
        <v>0.104</v>
      </c>
      <c r="AJ69" s="67">
        <v>0.2195</v>
      </c>
      <c r="AK69" s="42">
        <f t="shared" si="8"/>
        <v>41.301119999999997</v>
      </c>
      <c r="AL69" s="18">
        <v>1.68</v>
      </c>
      <c r="AM69" s="18">
        <v>752.4</v>
      </c>
      <c r="AN69" s="122">
        <f>AN68+AH69-AM69</f>
        <v>994.43999999999971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52</v>
      </c>
      <c r="D70" s="44">
        <v>21173</v>
      </c>
      <c r="E70" s="44">
        <v>3</v>
      </c>
      <c r="F70" s="44">
        <v>17245</v>
      </c>
      <c r="G70" s="38">
        <v>0.7</v>
      </c>
      <c r="H70" s="38">
        <v>4.5</v>
      </c>
      <c r="I70" s="44">
        <v>16306</v>
      </c>
      <c r="J70" s="44">
        <v>15204</v>
      </c>
      <c r="K70" s="66">
        <v>7.3999999999999996E-2</v>
      </c>
      <c r="L70" s="38">
        <f t="shared" si="117"/>
        <v>14078.904</v>
      </c>
      <c r="M70" s="29">
        <v>0.80700000000000005</v>
      </c>
      <c r="N70" s="26">
        <f t="shared" si="118"/>
        <v>11361.675528000002</v>
      </c>
      <c r="O70" s="40">
        <v>9.4E-2</v>
      </c>
      <c r="P70" s="26">
        <f t="shared" si="119"/>
        <v>1323.416976</v>
      </c>
      <c r="Q70" s="40">
        <v>9.9000000000000005E-2</v>
      </c>
      <c r="R70" s="26">
        <f t="shared" si="120"/>
        <v>1393.811496</v>
      </c>
      <c r="S70" s="40">
        <v>0.20799999999999999</v>
      </c>
      <c r="T70" s="26">
        <f>L70*S70</f>
        <v>2928.4120320000002</v>
      </c>
      <c r="U70" s="40">
        <v>0.51200000000000001</v>
      </c>
      <c r="V70" s="26">
        <f>L70*U70</f>
        <v>7208.3988480000007</v>
      </c>
      <c r="W70" s="40">
        <v>0.39</v>
      </c>
      <c r="X70" s="26">
        <f>W70*L70</f>
        <v>5490.7725600000003</v>
      </c>
      <c r="Y70" s="48">
        <v>3.3700000000000002E-3</v>
      </c>
      <c r="Z70" s="18">
        <f>L70*Y70</f>
        <v>47.445906480000005</v>
      </c>
      <c r="AA70" s="28">
        <f>IF(J70&gt;0,(AC70+AK70)/J70,0)</f>
        <v>3.0356602880820842E-3</v>
      </c>
      <c r="AB70" s="48">
        <v>3.3E-4</v>
      </c>
      <c r="AC70" s="38">
        <f>AB70*L70</f>
        <v>4.6460383199999997</v>
      </c>
      <c r="AD70" s="29">
        <v>0.21859999999999999</v>
      </c>
      <c r="AE70" s="42">
        <f>AH70*(1-AI70)*AD70</f>
        <v>41.300316600000002</v>
      </c>
      <c r="AF70" s="29">
        <f t="shared" si="116"/>
        <v>0.90344099180784854</v>
      </c>
      <c r="AG70" s="30">
        <f t="shared" si="121"/>
        <v>0.89263296178765217</v>
      </c>
      <c r="AH70" s="44">
        <v>213</v>
      </c>
      <c r="AI70" s="66">
        <v>0.113</v>
      </c>
      <c r="AJ70" s="67">
        <v>0.21970000000000001</v>
      </c>
      <c r="AK70" s="42">
        <f t="shared" si="8"/>
        <v>41.508140700000006</v>
      </c>
      <c r="AL70" s="18">
        <v>1.6</v>
      </c>
      <c r="AM70" s="154"/>
      <c r="AN70" s="122">
        <f>AN69+AH70-AM70</f>
        <v>1207.4399999999996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48600</v>
      </c>
      <c r="E71" s="68"/>
      <c r="F71" s="52">
        <f>SUM(F68:F70)</f>
        <v>44214</v>
      </c>
      <c r="G71" s="53"/>
      <c r="H71" s="69"/>
      <c r="I71" s="52">
        <f>SUM(I68:I70)</f>
        <v>42102</v>
      </c>
      <c r="J71" s="52">
        <f>SUM(J68:J70)</f>
        <v>44436</v>
      </c>
      <c r="K71" s="21">
        <f>IF(J71&gt;0,(J68*K68+J69*K69+J70*K70)/J71,0)</f>
        <v>7.4981276442524072E-2</v>
      </c>
      <c r="L71" s="53">
        <f>L68+L69+L70</f>
        <v>41104.132000000005</v>
      </c>
      <c r="M71" s="54">
        <f>IF(L71&gt;0,N71/L71,0)</f>
        <v>0.81980390224515609</v>
      </c>
      <c r="N71" s="55">
        <f>N68+N69+N70</f>
        <v>33697.327811999996</v>
      </c>
      <c r="O71" s="21">
        <f>IF(L71&gt;0,P71/L71,0)</f>
        <v>6.7456964277946549E-2</v>
      </c>
      <c r="P71" s="55">
        <f>P68+P69+P70</f>
        <v>2772.7599639999999</v>
      </c>
      <c r="Q71" s="21">
        <f>IF(L71&gt;0,R71/L71,0)</f>
        <v>0.11273913347689715</v>
      </c>
      <c r="R71" s="55">
        <f>R68+R69+R70</f>
        <v>4634.0442240000002</v>
      </c>
      <c r="S71" s="21">
        <f>IF(L71&gt;0,T71/L71,0)</f>
        <v>0.21090767731088444</v>
      </c>
      <c r="T71" s="55">
        <f>T68+T69+T70</f>
        <v>8669.1770080000006</v>
      </c>
      <c r="U71" s="21">
        <f>IF(L71&gt;0,V71/L71,0)</f>
        <v>0.516301961953606</v>
      </c>
      <c r="V71" s="55">
        <f>V68+V69+V70</f>
        <v>21222.143996000003</v>
      </c>
      <c r="W71" s="21">
        <f>IF(L71&gt;0,X71/L71,0)</f>
        <v>0.39323075256764939</v>
      </c>
      <c r="X71" s="55">
        <f>X68+X69+X70</f>
        <v>16163.408760000002</v>
      </c>
      <c r="Y71" s="56">
        <f>IF(L71&gt;0,Z71/L71,0)</f>
        <v>3.3995300336228974E-3</v>
      </c>
      <c r="Z71" s="57">
        <f>SUM(Z68:Z70)</f>
        <v>139.73473124000003</v>
      </c>
      <c r="AA71" s="63">
        <f>IF(L71&gt;0,(AA68*L68+AA69*L69+AA70*L70)/L71,0)</f>
        <v>3.0820700050710227E-3</v>
      </c>
      <c r="AB71" s="56">
        <f>IF(J71&gt;0,(J68*AB68+J69*AB69+J70*AB70)/J71,0)</f>
        <v>3.3668827077144658E-4</v>
      </c>
      <c r="AC71" s="53">
        <f>SUM(AC68:AC70)</f>
        <v>13.839273559999999</v>
      </c>
      <c r="AD71" s="54">
        <f>IF(J71&gt;0,(J68*AD68+J69*AD69+J70*AD70)/J71,0)</f>
        <v>0.21504274912233326</v>
      </c>
      <c r="AE71" s="59">
        <f>SUM(AE68:AE70)</f>
        <v>120.0210342</v>
      </c>
      <c r="AF71" s="54">
        <f>IF(AND(Z71&gt;0),((Z68*AF68+Z69*AF69+Z70*AF70)/Z71),0)</f>
        <v>0.90237355780548434</v>
      </c>
      <c r="AG71" s="58">
        <f>IF(AND(AA71&gt;0,AJ71&gt;0,AB71&gt;0),((AJ71*(AA71-AB71))/(AA71*(AJ71-AB71))),0)</f>
        <v>0.89212081294608925</v>
      </c>
      <c r="AH71" s="52">
        <f>SUM(AH68:AH70)</f>
        <v>626</v>
      </c>
      <c r="AI71" s="21">
        <f>IF(AH71&gt;0,(AI68*AH68+AI69*AH69+AI70*AH70)/AH71,0)</f>
        <v>0.10835942492012779</v>
      </c>
      <c r="AJ71" s="54">
        <f>IF(J71&gt;0,(AJ68*J68+AJ69*J69+AJ70*J70)/J71,0)</f>
        <v>0.22057106850301553</v>
      </c>
      <c r="AK71" s="59">
        <f>SUM(AK68:AK70)</f>
        <v>123.11677829999999</v>
      </c>
      <c r="AL71" s="70"/>
      <c r="AM71" s="57">
        <f>SUM(AM68:AM70)</f>
        <v>752.4</v>
      </c>
      <c r="AN71" s="124"/>
      <c r="AO71" s="125">
        <f>AN70</f>
        <v>1207.4399999999996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53</v>
      </c>
      <c r="D72" s="12">
        <v>6661</v>
      </c>
      <c r="E72" s="12">
        <v>3</v>
      </c>
      <c r="F72" s="12">
        <v>10507</v>
      </c>
      <c r="G72" s="13">
        <v>0.9</v>
      </c>
      <c r="H72" s="13">
        <v>3.9</v>
      </c>
      <c r="I72" s="12">
        <v>10395</v>
      </c>
      <c r="J72" s="12">
        <v>14777</v>
      </c>
      <c r="K72" s="14">
        <v>8.2000000000000003E-2</v>
      </c>
      <c r="L72" s="25">
        <f>J72*(1-K72)</f>
        <v>13565.286</v>
      </c>
      <c r="M72" s="15">
        <v>0.78200000000000003</v>
      </c>
      <c r="N72" s="26">
        <f>L72*M72</f>
        <v>10608.053652000001</v>
      </c>
      <c r="O72" s="14">
        <v>0.14399999999999999</v>
      </c>
      <c r="P72" s="26">
        <f>L72*O72</f>
        <v>1953.4011839999998</v>
      </c>
      <c r="Q72" s="16">
        <v>7.3999999999999996E-2</v>
      </c>
      <c r="R72" s="26">
        <f>L72*Q72</f>
        <v>1003.8311639999999</v>
      </c>
      <c r="S72" s="16">
        <v>0.21299999999999999</v>
      </c>
      <c r="T72" s="26">
        <f>L72*S72</f>
        <v>2889.4059179999999</v>
      </c>
      <c r="U72" s="16">
        <v>0.52200000000000002</v>
      </c>
      <c r="V72" s="26">
        <f>L72*U72</f>
        <v>7081.0792920000004</v>
      </c>
      <c r="W72" s="16">
        <v>0.4</v>
      </c>
      <c r="X72" s="26">
        <f>W72*L72</f>
        <v>5426.1144000000004</v>
      </c>
      <c r="Y72" s="17">
        <v>3.3400000000000001E-3</v>
      </c>
      <c r="Z72" s="61">
        <f>L72*Y72</f>
        <v>45.308055240000002</v>
      </c>
      <c r="AA72" s="28">
        <f>IF(J72&gt;0,(AC72+AK72)/J72,0)</f>
        <v>3.3034210719361163E-3</v>
      </c>
      <c r="AB72" s="17">
        <v>3.3E-4</v>
      </c>
      <c r="AC72" s="25">
        <f>AB72*L72</f>
        <v>4.47654438</v>
      </c>
      <c r="AD72" s="141">
        <v>0.21959999999999999</v>
      </c>
      <c r="AE72" s="31">
        <f>AH72*(1-AI72)*AD72</f>
        <v>43.779895199999999</v>
      </c>
      <c r="AF72" s="29">
        <f t="shared" ref="AF72:AF74" si="122">IF(AND(AD72&gt;0,AB72&gt;0,Y72&gt;0),((Y72-AB72)*AD72)/((AD72-AB72)*Y72),0)</f>
        <v>0.90255390163714155</v>
      </c>
      <c r="AG72" s="62">
        <f>IF(AND(AA72&gt;0,AJ72&gt;0,AB72&gt;0),((AJ72*(AA72-AB72))/(AA72*(AJ72-AB72))),0)</f>
        <v>0.90144113150982419</v>
      </c>
      <c r="AH72" s="12">
        <v>223</v>
      </c>
      <c r="AI72" s="14">
        <v>0.106</v>
      </c>
      <c r="AJ72" s="15">
        <v>0.22239999999999999</v>
      </c>
      <c r="AK72" s="31">
        <f t="shared" ref="AK72:AK78" si="123">AH72*(1-AI72)*AJ72</f>
        <v>44.338108799999993</v>
      </c>
      <c r="AL72" s="19">
        <v>1.7</v>
      </c>
      <c r="AM72" s="152"/>
      <c r="AN72" s="119">
        <f>AN70+AH72-AM72</f>
        <v>1430.4399999999996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11" t="s">
        <v>51</v>
      </c>
      <c r="D73" s="35">
        <v>20240</v>
      </c>
      <c r="E73" s="44">
        <v>4</v>
      </c>
      <c r="F73" s="35">
        <v>13509</v>
      </c>
      <c r="G73" s="36">
        <v>0.8</v>
      </c>
      <c r="H73" s="38">
        <v>4.3</v>
      </c>
      <c r="I73" s="35">
        <v>13298</v>
      </c>
      <c r="J73" s="35">
        <v>14861</v>
      </c>
      <c r="K73" s="66">
        <v>0.08</v>
      </c>
      <c r="L73" s="38">
        <f t="shared" ref="L73:L74" si="124">J73*(1-K73)</f>
        <v>13672.12</v>
      </c>
      <c r="M73" s="39">
        <v>0.7</v>
      </c>
      <c r="N73" s="26">
        <f t="shared" ref="N73:N74" si="125">L73*M73</f>
        <v>9570.4840000000004</v>
      </c>
      <c r="O73" s="37">
        <v>9.1999999999999998E-2</v>
      </c>
      <c r="P73" s="26">
        <f t="shared" ref="P73:P74" si="126">L73*O73</f>
        <v>1257.8350400000002</v>
      </c>
      <c r="Q73" s="40">
        <v>0.20799999999999999</v>
      </c>
      <c r="R73" s="26">
        <f t="shared" ref="R73:R74" si="127">L73*Q73</f>
        <v>2843.80096</v>
      </c>
      <c r="S73" s="40">
        <v>0.20599999999999999</v>
      </c>
      <c r="T73" s="26">
        <f>L73*S73</f>
        <v>2816.4567200000001</v>
      </c>
      <c r="U73" s="40">
        <v>0.52300000000000002</v>
      </c>
      <c r="V73" s="26">
        <f>L73*U73</f>
        <v>7150.5187600000008</v>
      </c>
      <c r="W73" s="40">
        <v>0.4</v>
      </c>
      <c r="X73" s="26">
        <f>W73*L73</f>
        <v>5468.8480000000009</v>
      </c>
      <c r="Y73" s="41">
        <v>3.4499999999999999E-3</v>
      </c>
      <c r="Z73" s="18">
        <f>L73*Y73</f>
        <v>47.168814000000005</v>
      </c>
      <c r="AA73" s="28">
        <f>IF(J73&gt;0,(AC73+AK73)/J73,0)</f>
        <v>4.1072750420563893E-3</v>
      </c>
      <c r="AB73" s="41">
        <v>3.2000000000000003E-4</v>
      </c>
      <c r="AC73" s="38">
        <f>AB73*L73</f>
        <v>4.3750784000000005</v>
      </c>
      <c r="AD73" s="29">
        <v>0.21679999999999999</v>
      </c>
      <c r="AE73" s="42">
        <f>AH73*(1-AI73)*AD73</f>
        <v>56.506751999999992</v>
      </c>
      <c r="AF73" s="29">
        <f t="shared" si="122"/>
        <v>0.90858746532129342</v>
      </c>
      <c r="AG73" s="30">
        <f t="shared" ref="AG73:AG74" si="128">IF(AND(AA73&gt;0,AJ73&gt;0,AB73&gt;0),((AJ73*(AA73-AB73))/(AA73*(AJ73-AB73))),0)</f>
        <v>0.92344872616076135</v>
      </c>
      <c r="AH73" s="35">
        <v>288</v>
      </c>
      <c r="AI73" s="66">
        <v>9.5000000000000001E-2</v>
      </c>
      <c r="AJ73" s="67">
        <v>0.21740000000000001</v>
      </c>
      <c r="AK73" s="42">
        <f t="shared" si="123"/>
        <v>56.663136000000002</v>
      </c>
      <c r="AL73" s="18">
        <v>1.74</v>
      </c>
      <c r="AM73" s="18">
        <v>505.1</v>
      </c>
      <c r="AN73" s="122">
        <f>AN72+AH73-AM73</f>
        <v>1213.3399999999997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52</v>
      </c>
      <c r="D74" s="44">
        <v>14900</v>
      </c>
      <c r="E74" s="44">
        <v>4</v>
      </c>
      <c r="F74" s="44">
        <v>14403</v>
      </c>
      <c r="G74" s="38">
        <v>0.6</v>
      </c>
      <c r="H74" s="38">
        <v>3.9</v>
      </c>
      <c r="I74" s="44">
        <v>14088</v>
      </c>
      <c r="J74" s="44">
        <v>15062</v>
      </c>
      <c r="K74" s="66">
        <v>7.6999999999999999E-2</v>
      </c>
      <c r="L74" s="38">
        <f t="shared" si="124"/>
        <v>13902.226000000001</v>
      </c>
      <c r="M74" s="29">
        <v>0.82</v>
      </c>
      <c r="N74" s="26">
        <f t="shared" si="125"/>
        <v>11399.82532</v>
      </c>
      <c r="O74" s="40">
        <v>0.11</v>
      </c>
      <c r="P74" s="26">
        <f t="shared" si="126"/>
        <v>1529.24486</v>
      </c>
      <c r="Q74" s="40">
        <v>7.0000000000000007E-2</v>
      </c>
      <c r="R74" s="26">
        <f t="shared" si="127"/>
        <v>973.15582000000018</v>
      </c>
      <c r="S74" s="40">
        <v>0.214</v>
      </c>
      <c r="T74" s="26">
        <f>L74*S74</f>
        <v>2975.076364</v>
      </c>
      <c r="U74" s="40">
        <v>0.51500000000000001</v>
      </c>
      <c r="V74" s="26">
        <f>L74*U74</f>
        <v>7159.6463900000008</v>
      </c>
      <c r="W74" s="40">
        <v>0.38</v>
      </c>
      <c r="X74" s="26">
        <f>W74*L74</f>
        <v>5282.8458799999999</v>
      </c>
      <c r="Y74" s="48">
        <v>3.49E-3</v>
      </c>
      <c r="Z74" s="18">
        <f>L74*Y74</f>
        <v>48.518768740000006</v>
      </c>
      <c r="AA74" s="28">
        <f>IF(J74&gt;0,(AC74+AK74)/J74,0)</f>
        <v>3.7768044788208739E-3</v>
      </c>
      <c r="AB74" s="48">
        <v>3.1E-4</v>
      </c>
      <c r="AC74" s="38">
        <f>AB74*L74</f>
        <v>4.3096900600000003</v>
      </c>
      <c r="AD74" s="29">
        <v>0.21690000000000001</v>
      </c>
      <c r="AE74" s="42">
        <f>AH74*(1-AI74)*AD74</f>
        <v>54.433657800000006</v>
      </c>
      <c r="AF74" s="29">
        <f t="shared" si="122"/>
        <v>0.912478927412402</v>
      </c>
      <c r="AG74" s="30">
        <f t="shared" si="128"/>
        <v>0.91928030112180548</v>
      </c>
      <c r="AH74" s="44">
        <v>277</v>
      </c>
      <c r="AI74" s="66">
        <v>9.4E-2</v>
      </c>
      <c r="AJ74" s="67">
        <v>0.20949999999999999</v>
      </c>
      <c r="AK74" s="42">
        <f t="shared" si="123"/>
        <v>52.576539000000004</v>
      </c>
      <c r="AL74" s="18">
        <v>1.7</v>
      </c>
      <c r="AM74" s="154"/>
      <c r="AN74" s="122">
        <f>AN73+AH74-AM74</f>
        <v>1490.3399999999997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41801</v>
      </c>
      <c r="E75" s="68"/>
      <c r="F75" s="52">
        <f>SUM(F72:F74)</f>
        <v>38419</v>
      </c>
      <c r="G75" s="53"/>
      <c r="H75" s="69"/>
      <c r="I75" s="52">
        <f>SUM(I72:I74)</f>
        <v>37781</v>
      </c>
      <c r="J75" s="52">
        <f>SUM(J72:J74)</f>
        <v>44700</v>
      </c>
      <c r="K75" s="21">
        <f>IF(J75&gt;0,(J72*K72+J73*K73+J74*K74)/J75,0)</f>
        <v>7.9650290827740486E-2</v>
      </c>
      <c r="L75" s="53">
        <f>L72+L73+L74</f>
        <v>41139.632000000005</v>
      </c>
      <c r="M75" s="54">
        <f>IF(L75&gt;0,N75/L75,0)</f>
        <v>0.76758982608303339</v>
      </c>
      <c r="N75" s="55">
        <f>N72+N73+N74</f>
        <v>31578.362971999999</v>
      </c>
      <c r="O75" s="21">
        <f>IF(L75&gt;0,P75/L75,0)</f>
        <v>0.1152290590251269</v>
      </c>
      <c r="P75" s="55">
        <f>P72+P73+P74</f>
        <v>4740.481084</v>
      </c>
      <c r="Q75" s="21">
        <f>IF(L75&gt;0,R75/L75,0)</f>
        <v>0.11718111489183955</v>
      </c>
      <c r="R75" s="55">
        <f>R72+R73+R74</f>
        <v>4820.7879439999997</v>
      </c>
      <c r="S75" s="21">
        <f>IF(L75&gt;0,T75/L75,0)</f>
        <v>0.21101158615128107</v>
      </c>
      <c r="T75" s="55">
        <f>T72+T73+T74</f>
        <v>8680.939002000001</v>
      </c>
      <c r="U75" s="21">
        <f>IF(L75&gt;0,V75/L75,0)</f>
        <v>0.51996683981033176</v>
      </c>
      <c r="V75" s="55">
        <f>V72+V73+V74</f>
        <v>21391.244442000003</v>
      </c>
      <c r="W75" s="21">
        <f>IF(L75&gt;0,X75/L75,0)</f>
        <v>0.39324144367650149</v>
      </c>
      <c r="X75" s="55">
        <f>X72+X73+X74</f>
        <v>16177.808280000001</v>
      </c>
      <c r="Y75" s="56">
        <f>IF(L75&gt;0,Z75/L75,0)</f>
        <v>3.4272459700174277E-3</v>
      </c>
      <c r="Z75" s="57">
        <f>SUM(Z72:Z74)</f>
        <v>140.99563798000003</v>
      </c>
      <c r="AA75" s="63">
        <f>IF(L75&gt;0,(AA72*L72+AA73*L73+AA74*L74)/L75,0)</f>
        <v>3.7305389190068587E-3</v>
      </c>
      <c r="AB75" s="56">
        <f>IF(J75&gt;0,(J72*AB72+J73*AB73+J74*AB74)/J75,0)</f>
        <v>3.1993624161073825E-4</v>
      </c>
      <c r="AC75" s="53">
        <f>SUM(AC72:AC74)</f>
        <v>13.161312840000001</v>
      </c>
      <c r="AD75" s="54">
        <f>IF(J75&gt;0,(J72*AD72+J73*AD73+J74*AD74)/J75,0)</f>
        <v>0.21775932438478748</v>
      </c>
      <c r="AE75" s="59">
        <f>SUM(AE72:AE74)</f>
        <v>154.720305</v>
      </c>
      <c r="AF75" s="54">
        <f>IF(AND(Z75&gt;0),((Z72*AF72+Z73*AF73+Z74*AF74)/Z75),0)</f>
        <v>0.90798772983551446</v>
      </c>
      <c r="AG75" s="58">
        <f>IF(AND(AA75&gt;0,AJ75&gt;0,AB75&gt;0),((AJ75*(AA75-AB75))/(AA75*(AJ75-AB75))),0)</f>
        <v>0.91559231236123706</v>
      </c>
      <c r="AH75" s="52">
        <f>SUM(AH72:AH74)</f>
        <v>788</v>
      </c>
      <c r="AI75" s="21">
        <f>IF(AH75&gt;0,(AI72*AH72+AI73*AH73+AI74*AH74)/AH75,0)</f>
        <v>9.7761421319796954E-2</v>
      </c>
      <c r="AJ75" s="54">
        <f>IF(J75&gt;0,(AJ72*J72+AJ73*J73+AJ74*J74)/J75,0)</f>
        <v>0.21639094407158835</v>
      </c>
      <c r="AK75" s="59">
        <f>SUM(AK72:AK74)</f>
        <v>153.57778379999999</v>
      </c>
      <c r="AL75" s="70"/>
      <c r="AM75" s="57">
        <f>SUM(AM72:AM74)</f>
        <v>505.1</v>
      </c>
      <c r="AN75" s="124"/>
      <c r="AO75" s="125">
        <f>AN74</f>
        <v>1490.3399999999997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53</v>
      </c>
      <c r="D76" s="12">
        <v>18159</v>
      </c>
      <c r="E76" s="12">
        <v>0</v>
      </c>
      <c r="F76" s="12">
        <v>15785</v>
      </c>
      <c r="G76" s="13">
        <v>0.5</v>
      </c>
      <c r="H76" s="13">
        <v>3.1</v>
      </c>
      <c r="I76" s="12">
        <v>15212</v>
      </c>
      <c r="J76" s="12">
        <v>15066</v>
      </c>
      <c r="K76" s="14">
        <v>7.5999999999999998E-2</v>
      </c>
      <c r="L76" s="25">
        <f>J76*(1-K76)</f>
        <v>13920.984</v>
      </c>
      <c r="M76" s="15">
        <v>0.876</v>
      </c>
      <c r="N76" s="26">
        <f>L76*M76</f>
        <v>12194.781984000001</v>
      </c>
      <c r="O76" s="14">
        <v>5.2999999999999999E-2</v>
      </c>
      <c r="P76" s="26">
        <f>L76*O76</f>
        <v>737.81215199999997</v>
      </c>
      <c r="Q76" s="16">
        <v>7.0999999999999994E-2</v>
      </c>
      <c r="R76" s="26">
        <f>L76*Q76</f>
        <v>988.38986399999999</v>
      </c>
      <c r="S76" s="16">
        <v>0.216</v>
      </c>
      <c r="T76" s="26">
        <f>L76*S76</f>
        <v>3006.9325440000002</v>
      </c>
      <c r="U76" s="16">
        <v>0.51900000000000002</v>
      </c>
      <c r="V76" s="26">
        <f>L76*U76</f>
        <v>7224.9906960000008</v>
      </c>
      <c r="W76" s="16">
        <v>0.39</v>
      </c>
      <c r="X76" s="26">
        <f>W76*L76</f>
        <v>5429.1837599999999</v>
      </c>
      <c r="Y76" s="17">
        <v>3.47E-3</v>
      </c>
      <c r="Z76" s="61">
        <f>L76*Y76</f>
        <v>48.305814480000002</v>
      </c>
      <c r="AA76" s="28">
        <f>IF(J76&gt;0,(AC76+AK76)/J76,0)</f>
        <v>2.933540868180008E-3</v>
      </c>
      <c r="AB76" s="17">
        <v>3.3E-4</v>
      </c>
      <c r="AC76" s="25">
        <f>AB76*L76</f>
        <v>4.5939247200000004</v>
      </c>
      <c r="AD76" s="141">
        <v>0.2233</v>
      </c>
      <c r="AE76" s="31">
        <f>AH76*(1-AI76)*AD76</f>
        <v>41.931274000000002</v>
      </c>
      <c r="AF76" s="29">
        <f t="shared" ref="AF76:AF78" si="129">IF(AND(AD76&gt;0,AB76&gt;0,Y76&gt;0),((Y76-AB76)*AD76)/((AD76-AB76)*Y76),0)</f>
        <v>0.90623840402406119</v>
      </c>
      <c r="AG76" s="62">
        <f>IF(AND(AA76&gt;0,AJ76&gt;0,AB76&gt;0),((AJ76*(AA76-AB76))/(AA76*(AJ76-AB76))),0)</f>
        <v>0.88889883898785005</v>
      </c>
      <c r="AH76" s="12">
        <v>205</v>
      </c>
      <c r="AI76" s="14">
        <v>8.4000000000000005E-2</v>
      </c>
      <c r="AJ76" s="15">
        <v>0.2109</v>
      </c>
      <c r="AK76" s="31">
        <f t="shared" si="123"/>
        <v>39.602802000000004</v>
      </c>
      <c r="AL76" s="19">
        <v>1.6</v>
      </c>
      <c r="AM76" s="152"/>
      <c r="AN76" s="119">
        <f>AN74+AH76-AM76</f>
        <v>1695.3399999999997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47" t="s">
        <v>50</v>
      </c>
      <c r="D77" s="35">
        <v>18840</v>
      </c>
      <c r="E77" s="44">
        <v>3</v>
      </c>
      <c r="F77" s="35">
        <v>14490</v>
      </c>
      <c r="G77" s="36">
        <v>1.4</v>
      </c>
      <c r="H77" s="38">
        <v>4.2</v>
      </c>
      <c r="I77" s="35">
        <v>14060</v>
      </c>
      <c r="J77" s="35">
        <v>15082</v>
      </c>
      <c r="K77" s="66">
        <v>8.1000000000000003E-2</v>
      </c>
      <c r="L77" s="38">
        <f t="shared" ref="L77:L78" si="130">J77*(1-K77)</f>
        <v>13860.358</v>
      </c>
      <c r="M77" s="39">
        <v>0.67600000000000005</v>
      </c>
      <c r="N77" s="26">
        <f t="shared" ref="N77:N78" si="131">L77*M77</f>
        <v>9369.6020079999998</v>
      </c>
      <c r="O77" s="37">
        <v>0.20200000000000001</v>
      </c>
      <c r="P77" s="26">
        <f t="shared" ref="P77:P78" si="132">L77*O77</f>
        <v>2799.792316</v>
      </c>
      <c r="Q77" s="40">
        <v>0.122</v>
      </c>
      <c r="R77" s="26">
        <f t="shared" ref="R77:R78" si="133">L77*Q77</f>
        <v>1690.9636760000001</v>
      </c>
      <c r="S77" s="40">
        <v>0.20300000000000001</v>
      </c>
      <c r="T77" s="26">
        <f>L77*S77</f>
        <v>2813.6526740000004</v>
      </c>
      <c r="U77" s="40">
        <v>0.52700000000000002</v>
      </c>
      <c r="V77" s="26">
        <f>L77*U77</f>
        <v>7304.4086660000003</v>
      </c>
      <c r="W77" s="40">
        <v>0.4</v>
      </c>
      <c r="X77" s="26">
        <f>W77*L77</f>
        <v>5544.1432000000004</v>
      </c>
      <c r="Y77" s="41">
        <v>3.49E-3</v>
      </c>
      <c r="Z77" s="18">
        <f>L77*Y77</f>
        <v>48.372649420000002</v>
      </c>
      <c r="AA77" s="28">
        <f>IF(J77&gt;0,(AC77+AK77)/J77,0)</f>
        <v>2.8479724917119744E-3</v>
      </c>
      <c r="AB77" s="41">
        <v>3.8999999999999999E-4</v>
      </c>
      <c r="AC77" s="38">
        <f>AB77*L77</f>
        <v>5.4055396199999999</v>
      </c>
      <c r="AD77" s="29">
        <v>0.21829999999999999</v>
      </c>
      <c r="AE77" s="42">
        <f>AH77*(1-AI77)*AD77</f>
        <v>38.865040499999999</v>
      </c>
      <c r="AF77" s="29">
        <f t="shared" si="129"/>
        <v>0.88984188025365751</v>
      </c>
      <c r="AG77" s="30">
        <f t="shared" ref="AG77:AG78" si="134">IF(AND(AA77&gt;0,AJ77&gt;0,AB77&gt;0),((AJ77*(AA77-AB77))/(AA77*(AJ77-AB77))),0)</f>
        <v>0.86465941852829664</v>
      </c>
      <c r="AH77" s="35">
        <v>195</v>
      </c>
      <c r="AI77" s="66">
        <v>8.6999999999999994E-2</v>
      </c>
      <c r="AJ77" s="67">
        <v>0.2109</v>
      </c>
      <c r="AK77" s="42">
        <f t="shared" si="123"/>
        <v>37.5475815</v>
      </c>
      <c r="AL77" s="18">
        <v>1.59</v>
      </c>
      <c r="AM77" s="154"/>
      <c r="AN77" s="122">
        <f>AN76+AH77-AM77</f>
        <v>1890.3399999999997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52</v>
      </c>
      <c r="D78" s="44">
        <v>15001</v>
      </c>
      <c r="E78" s="44">
        <v>1</v>
      </c>
      <c r="F78" s="44">
        <v>15063</v>
      </c>
      <c r="G78" s="38">
        <v>1.1000000000000001</v>
      </c>
      <c r="H78" s="38">
        <v>4.5</v>
      </c>
      <c r="I78" s="44">
        <v>14070</v>
      </c>
      <c r="J78" s="44">
        <v>15099</v>
      </c>
      <c r="K78" s="66">
        <v>7.3999999999999996E-2</v>
      </c>
      <c r="L78" s="38">
        <f t="shared" si="130"/>
        <v>13981.674000000001</v>
      </c>
      <c r="M78" s="29">
        <v>0.67900000000000005</v>
      </c>
      <c r="N78" s="26">
        <f t="shared" si="131"/>
        <v>9493.5566460000009</v>
      </c>
      <c r="O78" s="40">
        <v>0.14799999999999999</v>
      </c>
      <c r="P78" s="26">
        <f t="shared" si="132"/>
        <v>2069.2877520000002</v>
      </c>
      <c r="Q78" s="40">
        <v>0.17299999999999999</v>
      </c>
      <c r="R78" s="26">
        <f t="shared" si="133"/>
        <v>2418.8296019999998</v>
      </c>
      <c r="S78" s="40">
        <v>0.214</v>
      </c>
      <c r="T78" s="26">
        <f>L78*S78</f>
        <v>2992.0782360000003</v>
      </c>
      <c r="U78" s="40">
        <v>0.50800000000000001</v>
      </c>
      <c r="V78" s="26">
        <f>L78*U78</f>
        <v>7102.6903920000004</v>
      </c>
      <c r="W78" s="40">
        <v>0.39</v>
      </c>
      <c r="X78" s="26">
        <f>W78*L78</f>
        <v>5452.8528600000009</v>
      </c>
      <c r="Y78" s="48">
        <v>3.5300000000000002E-3</v>
      </c>
      <c r="Z78" s="18">
        <f>L78*Y78</f>
        <v>49.355309220000002</v>
      </c>
      <c r="AA78" s="28">
        <f>IF(J78&gt;0,(AC78+AK78)/J78,0)</f>
        <v>2.8050153374395656E-3</v>
      </c>
      <c r="AB78" s="48">
        <v>3.6999999999999999E-4</v>
      </c>
      <c r="AC78" s="38">
        <f>AB78*L78</f>
        <v>5.1732193799999999</v>
      </c>
      <c r="AD78" s="29">
        <v>0.22570000000000001</v>
      </c>
      <c r="AE78" s="42">
        <f>AH78*(1-AI78)*AD78</f>
        <v>38.8673456</v>
      </c>
      <c r="AF78" s="29">
        <f t="shared" si="129"/>
        <v>0.89665406066695519</v>
      </c>
      <c r="AG78" s="30">
        <f t="shared" si="134"/>
        <v>0.86958366742134519</v>
      </c>
      <c r="AH78" s="44">
        <v>188</v>
      </c>
      <c r="AI78" s="66">
        <v>8.4000000000000005E-2</v>
      </c>
      <c r="AJ78" s="67">
        <v>0.21590000000000001</v>
      </c>
      <c r="AK78" s="42">
        <f t="shared" si="123"/>
        <v>37.179707200000003</v>
      </c>
      <c r="AL78" s="18">
        <v>1.6</v>
      </c>
      <c r="AM78" s="154"/>
      <c r="AN78" s="122">
        <f>AN77+AH78-AM78</f>
        <v>2078.3399999999997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52000</v>
      </c>
      <c r="E79" s="68"/>
      <c r="F79" s="52">
        <f>SUM(F76:F78)</f>
        <v>45338</v>
      </c>
      <c r="G79" s="53"/>
      <c r="H79" s="69"/>
      <c r="I79" s="52">
        <f>SUM(I76:I78)</f>
        <v>43342</v>
      </c>
      <c r="J79" s="52">
        <f>SUM(J76:J78)</f>
        <v>45247</v>
      </c>
      <c r="K79" s="21">
        <f>IF(J79&gt;0,(J76*K76+J77*K77+J78*K78)/J79,0)</f>
        <v>7.6999226468053142E-2</v>
      </c>
      <c r="L79" s="53">
        <f>L76+L77+L78</f>
        <v>41763.016000000003</v>
      </c>
      <c r="M79" s="54">
        <f>IF(L79&gt;0,N79/L79,0)</f>
        <v>0.74367092256938538</v>
      </c>
      <c r="N79" s="55">
        <f>N76+N77+N78</f>
        <v>31057.940638000004</v>
      </c>
      <c r="O79" s="21">
        <f>IF(L79&gt;0,P79/L79,0)</f>
        <v>0.13425496424875061</v>
      </c>
      <c r="P79" s="55">
        <f>P76+P77+P78</f>
        <v>5606.8922199999997</v>
      </c>
      <c r="Q79" s="21">
        <f>IF(L79&gt;0,R79/L79,0)</f>
        <v>0.12207411318186405</v>
      </c>
      <c r="R79" s="55">
        <f>R76+R77+R78</f>
        <v>5098.1831419999999</v>
      </c>
      <c r="S79" s="21">
        <f>IF(L79&gt;0,T79/L79,0)</f>
        <v>0.21101597293643737</v>
      </c>
      <c r="T79" s="55">
        <f>T76+T77+T78</f>
        <v>8812.6634540000014</v>
      </c>
      <c r="U79" s="21">
        <f>IF(L79&gt;0,V79/L79,0)</f>
        <v>0.51797240299886382</v>
      </c>
      <c r="V79" s="55">
        <f>V76+V77+V78</f>
        <v>21632.089754000001</v>
      </c>
      <c r="W79" s="21">
        <f>IF(L79&gt;0,X79/L79,0)</f>
        <v>0.3933188115532652</v>
      </c>
      <c r="X79" s="55">
        <f>X76+X77+X78</f>
        <v>16426.179820000001</v>
      </c>
      <c r="Y79" s="56">
        <f>IF(L79&gt;0,Z79/L79,0)</f>
        <v>3.4967247844360665E-3</v>
      </c>
      <c r="Z79" s="57">
        <f>SUM(Z76:Z78)</f>
        <v>146.03377312000001</v>
      </c>
      <c r="AA79" s="63">
        <f>IF(L79&gt;0,(AA76*L76+AA77*L77+AA78*L78)/L79,0)</f>
        <v>2.862113785355923E-3</v>
      </c>
      <c r="AB79" s="56">
        <f>IF(J79&gt;0,(J76*AB76+J77*AB77+J78*AB78)/J79,0)</f>
        <v>3.6334762525692314E-4</v>
      </c>
      <c r="AC79" s="53">
        <f>SUM(AC76:AC78)</f>
        <v>15.172683719999998</v>
      </c>
      <c r="AD79" s="54">
        <f>IF(J79&gt;0,(J76*AD76+J77*AD77+J78*AD78)/J79,0)</f>
        <v>0.22243425420469867</v>
      </c>
      <c r="AE79" s="59">
        <f>SUM(AE76:AE78)</f>
        <v>119.66366009999999</v>
      </c>
      <c r="AF79" s="54">
        <f>IF(AND(Z79&gt;0),((Z76*AF76+Z77*AF77+Z78*AF78)/Z79),0)</f>
        <v>0.89756793349480513</v>
      </c>
      <c r="AG79" s="58">
        <f>IF(AND(AA79&gt;0,AJ79&gt;0,AB79&gt;0),((AJ79*(AA79-AB79))/(AA79*(AJ79-AB79))),0)</f>
        <v>0.87454407909168597</v>
      </c>
      <c r="AH79" s="52">
        <f>SUM(AH76:AH78)</f>
        <v>588</v>
      </c>
      <c r="AI79" s="21">
        <f>IF(AH79&gt;0,(AI76*AH76+AI77*AH77+AI78*AH78)/AH79,0)</f>
        <v>8.4994897959183677E-2</v>
      </c>
      <c r="AJ79" s="54">
        <f>IF(J79&gt;0,(AJ76*J76+AJ77*J77+AJ78*J78)/J79,0)</f>
        <v>0.21256850840939728</v>
      </c>
      <c r="AK79" s="59">
        <f>SUM(AK76:AK78)</f>
        <v>114.3300907</v>
      </c>
      <c r="AL79" s="70"/>
      <c r="AM79" s="57">
        <f>SUM(AM76:AM78)</f>
        <v>0</v>
      </c>
      <c r="AN79" s="124"/>
      <c r="AO79" s="125">
        <f>AN78</f>
        <v>2078.3399999999997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53</v>
      </c>
      <c r="D80" s="12">
        <v>10023</v>
      </c>
      <c r="E80" s="12">
        <v>0</v>
      </c>
      <c r="F80" s="12">
        <v>14912</v>
      </c>
      <c r="G80" s="13">
        <v>1</v>
      </c>
      <c r="H80" s="13">
        <v>4.3</v>
      </c>
      <c r="I80" s="12">
        <v>14709</v>
      </c>
      <c r="J80" s="12">
        <v>15101</v>
      </c>
      <c r="K80" s="14">
        <v>7.5999999999999998E-2</v>
      </c>
      <c r="L80" s="25">
        <f>J80*(1-K80)</f>
        <v>13953.324000000001</v>
      </c>
      <c r="M80" s="15">
        <v>0.74299999999999999</v>
      </c>
      <c r="N80" s="26">
        <f>L80*M80</f>
        <v>10367.319732</v>
      </c>
      <c r="O80" s="14">
        <v>0.14499999999999999</v>
      </c>
      <c r="P80" s="26">
        <f>L80*O80</f>
        <v>2023.23198</v>
      </c>
      <c r="Q80" s="16">
        <v>0.112</v>
      </c>
      <c r="R80" s="26">
        <f>L80*Q80</f>
        <v>1562.7722880000001</v>
      </c>
      <c r="S80" s="16">
        <v>0.222</v>
      </c>
      <c r="T80" s="26">
        <f>L80*S80</f>
        <v>3097.6379280000001</v>
      </c>
      <c r="U80" s="16">
        <v>0.497</v>
      </c>
      <c r="V80" s="26">
        <f>L80*U80</f>
        <v>6934.8020280000001</v>
      </c>
      <c r="W80" s="16">
        <v>0.4</v>
      </c>
      <c r="X80" s="26">
        <f>W80*L80</f>
        <v>5581.3296000000009</v>
      </c>
      <c r="Y80" s="17">
        <v>3.5799999999999998E-3</v>
      </c>
      <c r="Z80" s="61">
        <f>L80*Y80</f>
        <v>49.95289992</v>
      </c>
      <c r="AA80" s="28">
        <f>IF(J80&gt;0,(AC80+AK80)/J80,0)</f>
        <v>3.0288966611482686E-3</v>
      </c>
      <c r="AB80" s="17">
        <v>3.2000000000000003E-4</v>
      </c>
      <c r="AC80" s="25">
        <f>AB80*L80</f>
        <v>4.4650636800000001</v>
      </c>
      <c r="AD80" s="141">
        <v>0.2208</v>
      </c>
      <c r="AE80" s="31">
        <f>AH80*(1-AI80)*AD80</f>
        <v>40.253385600000001</v>
      </c>
      <c r="AF80" s="29">
        <f t="shared" ref="AF80:AF82" si="135">IF(AND(AD80&gt;0,AB80&gt;0,Y80&gt;0),((Y80-AB80)*AD80)/((AD80-AB80)*Y80),0)</f>
        <v>0.91193617176541164</v>
      </c>
      <c r="AG80" s="62">
        <f>IF(AND(AA80&gt;0,AJ80&gt;0,AB80&gt;0),((AJ80*(AA80-AB80))/(AA80*(AJ80-AB80))),0)</f>
        <v>0.89561685764333632</v>
      </c>
      <c r="AH80" s="12">
        <v>201</v>
      </c>
      <c r="AI80" s="14">
        <v>9.2999999999999999E-2</v>
      </c>
      <c r="AJ80" s="15">
        <v>0.22639999999999999</v>
      </c>
      <c r="AK80" s="31">
        <f t="shared" ref="AK80:AK90" si="136">AH80*(1-AI80)*AJ80</f>
        <v>41.274304800000003</v>
      </c>
      <c r="AL80" s="19">
        <v>1.6</v>
      </c>
      <c r="AM80" s="152"/>
      <c r="AN80" s="119">
        <f>AN78+AH80-AM80</f>
        <v>2279.3399999999997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47" t="s">
        <v>50</v>
      </c>
      <c r="D81" s="35">
        <v>19176</v>
      </c>
      <c r="E81" s="44">
        <v>4</v>
      </c>
      <c r="F81" s="35">
        <v>14336</v>
      </c>
      <c r="G81" s="36">
        <v>1.8</v>
      </c>
      <c r="H81" s="38">
        <v>4.2</v>
      </c>
      <c r="I81" s="35">
        <v>13723</v>
      </c>
      <c r="J81" s="35">
        <v>15124</v>
      </c>
      <c r="K81" s="66">
        <v>7.8E-2</v>
      </c>
      <c r="L81" s="38">
        <f t="shared" ref="L81:L82" si="137">J81*(1-K81)</f>
        <v>13944.328000000001</v>
      </c>
      <c r="M81" s="39">
        <v>0.73599999999999999</v>
      </c>
      <c r="N81" s="26">
        <f t="shared" ref="N81:N82" si="138">L81*M81</f>
        <v>10263.025408000001</v>
      </c>
      <c r="O81" s="37">
        <v>0.11700000000000001</v>
      </c>
      <c r="P81" s="26">
        <f t="shared" ref="P81:P82" si="139">L81*O81</f>
        <v>1631.4863760000003</v>
      </c>
      <c r="Q81" s="40">
        <v>0.14699999999999999</v>
      </c>
      <c r="R81" s="26">
        <f t="shared" ref="R81:R82" si="140">L81*Q81</f>
        <v>2049.8162160000002</v>
      </c>
      <c r="S81" s="40">
        <v>0.22500000000000001</v>
      </c>
      <c r="T81" s="26">
        <f>L81*S81</f>
        <v>3137.4738000000002</v>
      </c>
      <c r="U81" s="40">
        <v>0.48599999999999999</v>
      </c>
      <c r="V81" s="26">
        <f>L81*U81</f>
        <v>6776.9434080000001</v>
      </c>
      <c r="W81" s="40">
        <v>0.39</v>
      </c>
      <c r="X81" s="26">
        <f>W81*L81</f>
        <v>5438.2879200000007</v>
      </c>
      <c r="Y81" s="41">
        <v>3.5400000000000002E-3</v>
      </c>
      <c r="Z81" s="18">
        <f>L81*Y81</f>
        <v>49.36292112000001</v>
      </c>
      <c r="AA81" s="28">
        <f>IF(J81&gt;0,(AC81+AK81)/J81,0)</f>
        <v>2.9721910764348054E-3</v>
      </c>
      <c r="AB81" s="41">
        <v>2.7999999999999998E-4</v>
      </c>
      <c r="AC81" s="38">
        <f>AB81*L81</f>
        <v>3.9044118399999999</v>
      </c>
      <c r="AD81" s="29">
        <v>0.22520000000000001</v>
      </c>
      <c r="AE81" s="42">
        <f>AH81*(1-AI81)*AD81</f>
        <v>41.396264000000002</v>
      </c>
      <c r="AF81" s="29">
        <f t="shared" si="135"/>
        <v>0.92205037622918784</v>
      </c>
      <c r="AG81" s="30">
        <f t="shared" ref="AG81:AG82" si="141">IF(AND(AA81&gt;0,AJ81&gt;0,AB81&gt;0),((AJ81*(AA81-AB81))/(AA81*(AJ81-AB81))),0)</f>
        <v>0.90693062241795752</v>
      </c>
      <c r="AH81" s="35">
        <v>202</v>
      </c>
      <c r="AI81" s="66">
        <v>0.09</v>
      </c>
      <c r="AJ81" s="67">
        <v>0.2233</v>
      </c>
      <c r="AK81" s="42">
        <f t="shared" si="136"/>
        <v>41.047005999999996</v>
      </c>
      <c r="AL81" s="18">
        <v>1.58</v>
      </c>
      <c r="AM81" s="154"/>
      <c r="AN81" s="122">
        <f>AN80+AH81-AM81</f>
        <v>2481.3399999999997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24" t="s">
        <v>49</v>
      </c>
      <c r="D82" s="44">
        <v>14200</v>
      </c>
      <c r="E82" s="44">
        <v>2</v>
      </c>
      <c r="F82" s="44">
        <v>11949</v>
      </c>
      <c r="G82" s="38">
        <v>1.4</v>
      </c>
      <c r="H82" s="38">
        <v>3.9</v>
      </c>
      <c r="I82" s="44">
        <v>12153</v>
      </c>
      <c r="J82" s="44">
        <v>13683</v>
      </c>
      <c r="K82" s="66">
        <v>7.3999999999999996E-2</v>
      </c>
      <c r="L82" s="38">
        <f t="shared" si="137"/>
        <v>12670.458000000001</v>
      </c>
      <c r="M82" s="29">
        <v>0.73899999999999999</v>
      </c>
      <c r="N82" s="26">
        <f t="shared" si="138"/>
        <v>9363.4684620000007</v>
      </c>
      <c r="O82" s="40">
        <v>0.13300000000000001</v>
      </c>
      <c r="P82" s="26">
        <f t="shared" si="139"/>
        <v>1685.1709140000003</v>
      </c>
      <c r="Q82" s="40">
        <v>0.128</v>
      </c>
      <c r="R82" s="26">
        <f t="shared" si="140"/>
        <v>1621.818624</v>
      </c>
      <c r="S82" s="40">
        <v>0.214</v>
      </c>
      <c r="T82" s="26">
        <f>L82*S82</f>
        <v>2711.478012</v>
      </c>
      <c r="U82" s="40">
        <v>0.49299999999999999</v>
      </c>
      <c r="V82" s="26">
        <f>L82*U82</f>
        <v>6246.5357940000004</v>
      </c>
      <c r="W82" s="40">
        <v>0.39</v>
      </c>
      <c r="X82" s="26">
        <f>W82*L82</f>
        <v>4941.4786200000008</v>
      </c>
      <c r="Y82" s="48">
        <v>3.7399999999999998E-3</v>
      </c>
      <c r="Z82" s="18">
        <f>L82*Y82</f>
        <v>47.387512919999999</v>
      </c>
      <c r="AA82" s="28">
        <f>IF(J82&gt;0,(AC82+AK82)/J82,0)</f>
        <v>2.8941334838851131E-3</v>
      </c>
      <c r="AB82" s="48">
        <v>2.7E-4</v>
      </c>
      <c r="AC82" s="38">
        <f>AB82*L82</f>
        <v>3.4210236600000004</v>
      </c>
      <c r="AD82" s="29">
        <v>0.22220000000000001</v>
      </c>
      <c r="AE82" s="42">
        <f>AH82*(1-AI82)*AD82</f>
        <v>35.665766400000003</v>
      </c>
      <c r="AF82" s="29">
        <f t="shared" si="135"/>
        <v>0.92893625706038729</v>
      </c>
      <c r="AG82" s="30">
        <f t="shared" si="141"/>
        <v>0.90779524868019346</v>
      </c>
      <c r="AH82" s="44">
        <v>176</v>
      </c>
      <c r="AI82" s="66">
        <v>8.7999999999999995E-2</v>
      </c>
      <c r="AJ82" s="67">
        <v>0.22539999999999999</v>
      </c>
      <c r="AK82" s="42">
        <f t="shared" si="136"/>
        <v>36.1794048</v>
      </c>
      <c r="AL82" s="18">
        <v>1.5</v>
      </c>
      <c r="AM82" s="154"/>
      <c r="AN82" s="122">
        <f>AN81+AH82-AM82</f>
        <v>2657.3399999999997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43399</v>
      </c>
      <c r="E83" s="68"/>
      <c r="F83" s="52">
        <f t="shared" ref="F83:J83" si="142">SUM(F80:F82)</f>
        <v>41197</v>
      </c>
      <c r="G83" s="53"/>
      <c r="H83" s="69"/>
      <c r="I83" s="52">
        <f t="shared" si="142"/>
        <v>40585</v>
      </c>
      <c r="J83" s="52">
        <f t="shared" si="142"/>
        <v>43908</v>
      </c>
      <c r="K83" s="21">
        <f>IF(J83&gt;0,(J80*K80+J81*K81+J82*K82)/J83,0)</f>
        <v>7.606563724150496E-2</v>
      </c>
      <c r="L83" s="53">
        <f>L80+L81+L82</f>
        <v>40568.11</v>
      </c>
      <c r="M83" s="54">
        <f>IF(L83&gt;0,N83/L83,0)</f>
        <v>0.73934461334284496</v>
      </c>
      <c r="N83" s="55">
        <f>N80+N81+N82</f>
        <v>29993.813602000002</v>
      </c>
      <c r="O83" s="21">
        <f>IF(L83&gt;0,P83/L83,0)</f>
        <v>0.13162775564353382</v>
      </c>
      <c r="P83" s="55">
        <f>P80+P81+P82</f>
        <v>5339.8892700000006</v>
      </c>
      <c r="Q83" s="21">
        <f>IF(L83&gt;0,R83/L83,0)</f>
        <v>0.1290276310136213</v>
      </c>
      <c r="R83" s="55">
        <f>R80+R81+R82</f>
        <v>5234.4071280000007</v>
      </c>
      <c r="S83" s="21">
        <f>IF(L83&gt;0,T83/L83,0)</f>
        <v>0.22053257447783492</v>
      </c>
      <c r="T83" s="55">
        <f>T80+T81+T82</f>
        <v>8946.5897399999994</v>
      </c>
      <c r="U83" s="21">
        <f>IF(L83&gt;0,V83/L83,0)</f>
        <v>0.49196970797998724</v>
      </c>
      <c r="V83" s="55">
        <f>V80+V81+V82</f>
        <v>19958.281230000001</v>
      </c>
      <c r="W83" s="21">
        <f>IF(L83&gt;0,X83/L83,0)</f>
        <v>0.39343948091247044</v>
      </c>
      <c r="X83" s="55">
        <f>X80+X81+X82</f>
        <v>15961.096140000001</v>
      </c>
      <c r="Y83" s="56">
        <f>IF(L83&gt;0,Z83/L83,0)</f>
        <v>3.6162230372575898E-3</v>
      </c>
      <c r="Z83" s="57">
        <f>SUM(Z80:Z82)</f>
        <v>146.70333396000001</v>
      </c>
      <c r="AA83" s="63">
        <f>IF(L83&gt;0,(AA80*L80+AA81*L81+AA82*L82)/L83,0)</f>
        <v>2.9673154721272452E-3</v>
      </c>
      <c r="AB83" s="56">
        <f>IF(J83&gt;0,(J80*AB80+J81*AB81+J82*AB82)/J83,0)</f>
        <v>2.9064065773890858E-4</v>
      </c>
      <c r="AC83" s="53">
        <f>SUM(AC80:AC82)</f>
        <v>11.790499180000001</v>
      </c>
      <c r="AD83" s="54">
        <f>IF(J83&gt;0,(J80*AD80+J81*AD81+J82*AD82)/J83,0)</f>
        <v>0.2227518493213082</v>
      </c>
      <c r="AE83" s="59">
        <f>SUM(AE80:AE82)</f>
        <v>117.315416</v>
      </c>
      <c r="AF83" s="54">
        <f>IF(AND(Z83&gt;0),((Z80*AF80+Z81*AF81+Z82*AF82)/Z83),0)</f>
        <v>0.92083071017480767</v>
      </c>
      <c r="AG83" s="58">
        <f>IF(AND(AA83&gt;0,AJ83&gt;0,AB83&gt;0),((AJ83*(AA83-AB83))/(AA83*(AJ83-AB83))),0)</f>
        <v>0.90321927425525284</v>
      </c>
      <c r="AH83" s="52">
        <f t="shared" ref="AH83" si="143">SUM(AH80:AH82)</f>
        <v>579</v>
      </c>
      <c r="AI83" s="21">
        <f>IF(AH83&gt;0,(AI80*AH80+AI81*AH81+AI82*AH82)/AH83,0)</f>
        <v>9.0433506044905021E-2</v>
      </c>
      <c r="AJ83" s="54">
        <f>IF(J83&gt;0,(AJ80*J80+AJ81*J81+AJ82*J82)/J83,0)</f>
        <v>0.22502058394825541</v>
      </c>
      <c r="AK83" s="59">
        <f>SUM(AK80:AK82)</f>
        <v>118.50071559999999</v>
      </c>
      <c r="AL83" s="70"/>
      <c r="AM83" s="57">
        <f>SUM(AM80:AM82)</f>
        <v>0</v>
      </c>
      <c r="AN83" s="124"/>
      <c r="AO83" s="125">
        <f>AN82</f>
        <v>2657.3399999999997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51</v>
      </c>
      <c r="D84" s="12">
        <v>4988</v>
      </c>
      <c r="E84" s="12">
        <v>0</v>
      </c>
      <c r="F84" s="12">
        <v>10463</v>
      </c>
      <c r="G84" s="13">
        <v>1.1000000000000001</v>
      </c>
      <c r="H84" s="13">
        <v>4.3</v>
      </c>
      <c r="I84" s="12">
        <v>9190</v>
      </c>
      <c r="J84" s="12">
        <v>13620</v>
      </c>
      <c r="K84" s="14">
        <v>8.1000000000000003E-2</v>
      </c>
      <c r="L84" s="25">
        <f>J84*(1-K84)</f>
        <v>12516.78</v>
      </c>
      <c r="M84" s="15">
        <v>0.74199999999999999</v>
      </c>
      <c r="N84" s="26">
        <f>L84*M84</f>
        <v>9287.4507599999997</v>
      </c>
      <c r="O84" s="14">
        <v>0.16700000000000001</v>
      </c>
      <c r="P84" s="26">
        <f>L84*O84</f>
        <v>2090.3022600000004</v>
      </c>
      <c r="Q84" s="16">
        <v>9.0999999999999998E-2</v>
      </c>
      <c r="R84" s="26">
        <f>L84*Q84</f>
        <v>1139.0269800000001</v>
      </c>
      <c r="S84" s="16">
        <v>0.22</v>
      </c>
      <c r="T84" s="26">
        <f>L84*S84</f>
        <v>2753.6916000000001</v>
      </c>
      <c r="U84" s="16">
        <v>0.495</v>
      </c>
      <c r="V84" s="26">
        <f>L84*U84</f>
        <v>6195.8061000000007</v>
      </c>
      <c r="W84" s="16">
        <v>0.39</v>
      </c>
      <c r="X84" s="26">
        <f>W84*L84</f>
        <v>4881.5442000000003</v>
      </c>
      <c r="Y84" s="17">
        <v>3.62E-3</v>
      </c>
      <c r="Z84" s="61">
        <f>L84*Y84</f>
        <v>45.310743600000002</v>
      </c>
      <c r="AA84" s="28">
        <f>IF(J84&gt;0,(AC84+AK84)/J84,0)</f>
        <v>3.1352328634361238E-3</v>
      </c>
      <c r="AB84" s="17">
        <v>2.5999999999999998E-4</v>
      </c>
      <c r="AC84" s="25">
        <f>AB84*L84</f>
        <v>3.2543628</v>
      </c>
      <c r="AD84" s="141">
        <v>0.21579999999999999</v>
      </c>
      <c r="AE84" s="31">
        <f>AH84*(1-AI84)*AD84</f>
        <v>38.659275199999996</v>
      </c>
      <c r="AF84" s="29">
        <f t="shared" ref="AF84:AF86" si="144">IF(AND(AD84&gt;0,AB84&gt;0,Y84&gt;0),((Y84-AB84)*AD84)/((AD84-AB84)*Y84),0)</f>
        <v>0.92929642983292138</v>
      </c>
      <c r="AG84" s="62">
        <f>IF(AND(AA84&gt;0,AJ84&gt;0,AB84&gt;0),((AJ84*(AA84-AB84))/(AA84*(AJ84-AB84))),0)</f>
        <v>0.91815565805755117</v>
      </c>
      <c r="AH84" s="12">
        <v>196</v>
      </c>
      <c r="AI84" s="14">
        <v>8.5999999999999993E-2</v>
      </c>
      <c r="AJ84" s="15">
        <v>0.22020000000000001</v>
      </c>
      <c r="AK84" s="31">
        <f t="shared" si="136"/>
        <v>39.447508800000001</v>
      </c>
      <c r="AL84" s="19">
        <v>1.65</v>
      </c>
      <c r="AM84" s="152"/>
      <c r="AN84" s="119">
        <f>AN82+AH84-AM84</f>
        <v>2853.3399999999997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47" t="s">
        <v>50</v>
      </c>
      <c r="D85" s="35">
        <v>17800</v>
      </c>
      <c r="E85" s="44">
        <v>5</v>
      </c>
      <c r="F85" s="35">
        <v>14093</v>
      </c>
      <c r="G85" s="36">
        <v>1.9</v>
      </c>
      <c r="H85" s="38">
        <v>3.6</v>
      </c>
      <c r="I85" s="35">
        <v>14544</v>
      </c>
      <c r="J85" s="35">
        <v>13517</v>
      </c>
      <c r="K85" s="66">
        <v>8.2000000000000003E-2</v>
      </c>
      <c r="L85" s="38">
        <f t="shared" ref="L85:L86" si="145">J85*(1-K85)</f>
        <v>12408.606</v>
      </c>
      <c r="M85" s="39">
        <v>0.79300000000000004</v>
      </c>
      <c r="N85" s="26">
        <f t="shared" ref="N85:N86" si="146">L85*M85</f>
        <v>9840.024558000001</v>
      </c>
      <c r="O85" s="37">
        <v>0.111</v>
      </c>
      <c r="P85" s="26">
        <f t="shared" ref="P85:P86" si="147">L85*O85</f>
        <v>1377.355266</v>
      </c>
      <c r="Q85" s="40">
        <v>9.6000000000000002E-2</v>
      </c>
      <c r="R85" s="26">
        <f t="shared" ref="R85:R86" si="148">L85*Q85</f>
        <v>1191.2261759999999</v>
      </c>
      <c r="S85" s="40">
        <v>0.216</v>
      </c>
      <c r="T85" s="26">
        <f>L85*S85</f>
        <v>2680.2588959999998</v>
      </c>
      <c r="U85" s="40">
        <v>0.497</v>
      </c>
      <c r="V85" s="26">
        <f>L85*U85</f>
        <v>6167.077182</v>
      </c>
      <c r="W85" s="40">
        <v>0.39</v>
      </c>
      <c r="X85" s="26">
        <f>W85*L85</f>
        <v>4839.3563400000003</v>
      </c>
      <c r="Y85" s="41">
        <v>3.6099999999999999E-3</v>
      </c>
      <c r="Z85" s="18">
        <f>L85*Y85</f>
        <v>44.795067660000001</v>
      </c>
      <c r="AA85" s="28">
        <f>IF(J85&gt;0,(AC85+AK85)/J85,0)</f>
        <v>3.049365804542428E-3</v>
      </c>
      <c r="AB85" s="41">
        <v>2.3000000000000001E-4</v>
      </c>
      <c r="AC85" s="38">
        <f>AB85*L85</f>
        <v>2.8539793800000002</v>
      </c>
      <c r="AD85" s="29">
        <v>0.22489999999999999</v>
      </c>
      <c r="AE85" s="42">
        <f>AH85*(1-AI85)*AD85</f>
        <v>38.918045399999997</v>
      </c>
      <c r="AF85" s="29">
        <f t="shared" si="144"/>
        <v>0.93724658893369861</v>
      </c>
      <c r="AG85" s="30">
        <f t="shared" ref="AG85:AG86" si="149">IF(AND(AA85&gt;0,AJ85&gt;0,AB85&gt;0),((AJ85*(AA85-AB85))/(AA85*(AJ85-AB85))),0)</f>
        <v>0.9255346652975287</v>
      </c>
      <c r="AH85" s="35">
        <v>191</v>
      </c>
      <c r="AI85" s="66">
        <v>9.4E-2</v>
      </c>
      <c r="AJ85" s="67">
        <v>0.22170000000000001</v>
      </c>
      <c r="AK85" s="42">
        <f t="shared" si="136"/>
        <v>38.3642982</v>
      </c>
      <c r="AL85" s="18">
        <v>1.6</v>
      </c>
      <c r="AM85" s="18">
        <v>1005.68</v>
      </c>
      <c r="AN85" s="122">
        <f>AN84+AH85-AM85</f>
        <v>2038.6599999999999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24" t="s">
        <v>49</v>
      </c>
      <c r="D86" s="44">
        <v>20160</v>
      </c>
      <c r="E86" s="44">
        <v>0</v>
      </c>
      <c r="F86" s="44">
        <v>15340</v>
      </c>
      <c r="G86" s="38">
        <v>3.5</v>
      </c>
      <c r="H86" s="38">
        <v>5.0999999999999996</v>
      </c>
      <c r="I86" s="44">
        <v>15348</v>
      </c>
      <c r="J86" s="44">
        <v>13181</v>
      </c>
      <c r="K86" s="66">
        <v>8.2000000000000003E-2</v>
      </c>
      <c r="L86" s="38">
        <f t="shared" si="145"/>
        <v>12100.158000000001</v>
      </c>
      <c r="M86" s="29">
        <v>0.80800000000000005</v>
      </c>
      <c r="N86" s="26">
        <f t="shared" si="146"/>
        <v>9776.9276640000026</v>
      </c>
      <c r="O86" s="40">
        <v>0.08</v>
      </c>
      <c r="P86" s="26">
        <f t="shared" si="147"/>
        <v>968.01264000000015</v>
      </c>
      <c r="Q86" s="40">
        <v>0.112</v>
      </c>
      <c r="R86" s="26">
        <f t="shared" si="148"/>
        <v>1355.2176960000002</v>
      </c>
      <c r="S86" s="40">
        <v>0.188</v>
      </c>
      <c r="T86" s="26">
        <f>L86*S86</f>
        <v>2274.8297040000002</v>
      </c>
      <c r="U86" s="40">
        <v>0.52600000000000002</v>
      </c>
      <c r="V86" s="26">
        <f>L86*U86</f>
        <v>6364.6831080000011</v>
      </c>
      <c r="W86" s="40">
        <v>0.4</v>
      </c>
      <c r="X86" s="26">
        <f>W86*L86</f>
        <v>4840.0632000000005</v>
      </c>
      <c r="Y86" s="48">
        <v>3.62E-3</v>
      </c>
      <c r="Z86" s="18">
        <f>L86*Y86</f>
        <v>43.802571960000002</v>
      </c>
      <c r="AA86" s="28">
        <f>IF(J86&gt;0,(AC86+AK86)/J86,0)</f>
        <v>2.9925231059858884E-3</v>
      </c>
      <c r="AB86" s="48">
        <v>2.2000000000000001E-4</v>
      </c>
      <c r="AC86" s="38">
        <f>AB86*L86</f>
        <v>2.6620347600000005</v>
      </c>
      <c r="AD86" s="29">
        <v>0.22470000000000001</v>
      </c>
      <c r="AE86" s="42">
        <f>AH86*(1-AI86)*AD86</f>
        <v>35.335647900000005</v>
      </c>
      <c r="AF86" s="29">
        <f t="shared" si="144"/>
        <v>0.94014700149246089</v>
      </c>
      <c r="AG86" s="30">
        <f t="shared" si="149"/>
        <v>0.92735568711736061</v>
      </c>
      <c r="AH86" s="44">
        <v>173</v>
      </c>
      <c r="AI86" s="66">
        <v>9.0999999999999998E-2</v>
      </c>
      <c r="AJ86" s="67">
        <v>0.2339</v>
      </c>
      <c r="AK86" s="42">
        <f t="shared" si="136"/>
        <v>36.782412299999997</v>
      </c>
      <c r="AL86" s="18">
        <v>1.6</v>
      </c>
      <c r="AM86" s="154"/>
      <c r="AN86" s="122">
        <f>AN85+AH86-AM86</f>
        <v>2211.66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42948</v>
      </c>
      <c r="E87" s="68"/>
      <c r="F87" s="52">
        <f t="shared" ref="F87:J87" si="150">SUM(F84:F86)</f>
        <v>39896</v>
      </c>
      <c r="G87" s="53"/>
      <c r="H87" s="69"/>
      <c r="I87" s="52">
        <f t="shared" si="150"/>
        <v>39082</v>
      </c>
      <c r="J87" s="52">
        <f t="shared" si="150"/>
        <v>40318</v>
      </c>
      <c r="K87" s="21">
        <f>IF(J87&gt;0,(J84*K84+J85*K85+J86*K86)/J87,0)</f>
        <v>8.1662185624286926E-2</v>
      </c>
      <c r="L87" s="53">
        <f>L84+L85+L86</f>
        <v>37025.544000000002</v>
      </c>
      <c r="M87" s="54">
        <f>IF(L87&gt;0,N87/L87,0)</f>
        <v>0.78066112903027174</v>
      </c>
      <c r="N87" s="55">
        <f>N84+N85+N86</f>
        <v>28904.402982000003</v>
      </c>
      <c r="O87" s="21">
        <f>IF(L87&gt;0,P87/L87,0)</f>
        <v>0.11980026994336668</v>
      </c>
      <c r="P87" s="55">
        <f>P84+P85+P86</f>
        <v>4435.6701660000008</v>
      </c>
      <c r="Q87" s="21">
        <f>IF(L87&gt;0,R87/L87,0)</f>
        <v>9.9538601026361681E-2</v>
      </c>
      <c r="R87" s="55">
        <f>R84+R85+R86</f>
        <v>3685.4708519999999</v>
      </c>
      <c r="S87" s="21">
        <f>IF(L87&gt;0,T87/L87,0)</f>
        <v>0.20820167287751393</v>
      </c>
      <c r="T87" s="55">
        <f>T84+T85+T86</f>
        <v>7708.7801999999992</v>
      </c>
      <c r="U87" s="21">
        <f>IF(L87&gt;0,V87/L87,0)</f>
        <v>0.50580124872709498</v>
      </c>
      <c r="V87" s="55">
        <f>V84+V85+V86</f>
        <v>18727.56639</v>
      </c>
      <c r="W87" s="21">
        <f>IF(L87&gt;0,X87/L87,0)</f>
        <v>0.39326805677723464</v>
      </c>
      <c r="X87" s="55">
        <f>X84+X85+X86</f>
        <v>14560.963740000001</v>
      </c>
      <c r="Y87" s="56">
        <f>IF(L87&gt;0,Z87/L87,0)</f>
        <v>3.6166486364116617E-3</v>
      </c>
      <c r="Z87" s="57">
        <f>SUM(Z84:Z86)</f>
        <v>133.90838321999999</v>
      </c>
      <c r="AA87" s="63">
        <f>IF(L87&gt;0,(AA84*L84+AA85*L85+AA86*L86)/L87,0)</f>
        <v>3.059817330973449E-3</v>
      </c>
      <c r="AB87" s="56">
        <f>IF(J87&gt;0,(J84*AB84+J85*AB85+J86*AB86)/J87,0)</f>
        <v>2.3686517188352597E-4</v>
      </c>
      <c r="AC87" s="53">
        <f>SUM(AC84:AC86)</f>
        <v>8.7703769400000002</v>
      </c>
      <c r="AD87" s="54">
        <f>IF(J87&gt;0,(J84*AD84+J85*AD85+J86*AD86)/J87,0)</f>
        <v>0.22176050399325359</v>
      </c>
      <c r="AE87" s="59">
        <f>SUM(AE84:AE86)</f>
        <v>112.91296850000001</v>
      </c>
      <c r="AF87" s="54">
        <f>IF(AND(Z87&gt;0),((Z84*AF84+Z85*AF85+Z86*AF86)/Z87),0)</f>
        <v>0.93550523349971848</v>
      </c>
      <c r="AG87" s="58">
        <f>IF(AND(AA87&gt;0,AJ87&gt;0,AB87&gt;0),((AJ87*(AA87-AB87))/(AA87*(AJ87-AB87))),0)</f>
        <v>0.92355993813485215</v>
      </c>
      <c r="AH87" s="52">
        <f t="shared" ref="AH87" si="151">SUM(AH84:AH86)</f>
        <v>560</v>
      </c>
      <c r="AI87" s="21">
        <f>IF(AH87&gt;0,(AI84*AH84+AI85*AH85+AI86*AH86)/AH87,0)</f>
        <v>9.027321428571429E-2</v>
      </c>
      <c r="AJ87" s="54">
        <f>IF(J87&gt;0,(AJ84*J84+AJ85*J85+AJ86*J86)/J87,0)</f>
        <v>0.22518177488962748</v>
      </c>
      <c r="AK87" s="59">
        <f>SUM(AK84:AK86)</f>
        <v>114.59421929999999</v>
      </c>
      <c r="AL87" s="70"/>
      <c r="AM87" s="57">
        <f>SUM(AM84:AM86)</f>
        <v>1005.68</v>
      </c>
      <c r="AN87" s="124"/>
      <c r="AO87" s="125">
        <f>AN86</f>
        <v>2211.66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11" t="s">
        <v>51</v>
      </c>
      <c r="D88" s="12">
        <v>5094</v>
      </c>
      <c r="E88" s="12">
        <v>1</v>
      </c>
      <c r="F88" s="12">
        <v>13515</v>
      </c>
      <c r="G88" s="13">
        <v>5</v>
      </c>
      <c r="H88" s="13">
        <v>4.5999999999999996</v>
      </c>
      <c r="I88" s="12">
        <v>13227</v>
      </c>
      <c r="J88" s="12">
        <v>12425</v>
      </c>
      <c r="K88" s="14">
        <v>8.2000000000000003E-2</v>
      </c>
      <c r="L88" s="25">
        <f>J88*(1-K88)</f>
        <v>11406.15</v>
      </c>
      <c r="M88" s="15">
        <v>0.68899999999999995</v>
      </c>
      <c r="N88" s="26">
        <f>L88*M88</f>
        <v>7858.8373499999989</v>
      </c>
      <c r="O88" s="14">
        <v>7.9000000000000001E-2</v>
      </c>
      <c r="P88" s="26">
        <f>L88*O88</f>
        <v>901.08584999999994</v>
      </c>
      <c r="Q88" s="16">
        <v>0.23200000000000001</v>
      </c>
      <c r="R88" s="26">
        <f>L88*Q88</f>
        <v>2646.2267999999999</v>
      </c>
      <c r="S88" s="16">
        <v>0.187</v>
      </c>
      <c r="T88" s="26">
        <f>L88*S88</f>
        <v>2132.9500499999999</v>
      </c>
      <c r="U88" s="16">
        <v>0.504</v>
      </c>
      <c r="V88" s="26">
        <f>L88*U88</f>
        <v>5748.6995999999999</v>
      </c>
      <c r="W88" s="16">
        <v>0.39</v>
      </c>
      <c r="X88" s="26">
        <f>W88*L88</f>
        <v>4448.3985000000002</v>
      </c>
      <c r="Y88" s="17">
        <v>3.5599999999999998E-3</v>
      </c>
      <c r="Z88" s="61">
        <f>L88*Y88</f>
        <v>40.605893999999999</v>
      </c>
      <c r="AA88" s="28">
        <f>IF(J88&gt;0,(AC88+AK88)/J88,0)</f>
        <v>2.6227610301810863E-3</v>
      </c>
      <c r="AB88" s="17">
        <v>2.2000000000000001E-4</v>
      </c>
      <c r="AC88" s="25">
        <f>AB88*L88</f>
        <v>2.5093529999999999</v>
      </c>
      <c r="AD88" s="141">
        <v>0.21510000000000001</v>
      </c>
      <c r="AE88" s="31">
        <f>AH88*(1-AI88)*AD88</f>
        <v>28.326949200000005</v>
      </c>
      <c r="AF88" s="29">
        <f t="shared" ref="AF88:AF90" si="152">IF(AND(AD88&gt;0,AB88&gt;0,Y88&gt;0),((Y88-AB88)*AD88)/((AD88-AB88)*Y88),0)</f>
        <v>0.93916280421996701</v>
      </c>
      <c r="AG88" s="62">
        <f>IF(AND(AA88&gt;0,AJ88&gt;0,AB88&gt;0),((AJ88*(AA88-AB88))/(AA88*(AJ88-AB88))),0)</f>
        <v>0.91700220767974316</v>
      </c>
      <c r="AH88" s="12">
        <v>146</v>
      </c>
      <c r="AI88" s="14">
        <v>9.8000000000000004E-2</v>
      </c>
      <c r="AJ88" s="15">
        <v>0.22839999999999999</v>
      </c>
      <c r="AK88" s="31">
        <f t="shared" si="136"/>
        <v>30.078452800000001</v>
      </c>
      <c r="AL88" s="19">
        <v>1.61</v>
      </c>
      <c r="AM88" s="152"/>
      <c r="AN88" s="119">
        <f>AN86+AH88-AM88</f>
        <v>2357.66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52</v>
      </c>
      <c r="D89" s="35">
        <v>16558</v>
      </c>
      <c r="E89" s="44">
        <v>7</v>
      </c>
      <c r="F89" s="35">
        <v>16077</v>
      </c>
      <c r="G89" s="36">
        <v>3.8</v>
      </c>
      <c r="H89" s="38">
        <v>4.5999999999999996</v>
      </c>
      <c r="I89" s="35">
        <v>15573</v>
      </c>
      <c r="J89" s="35">
        <v>13508</v>
      </c>
      <c r="K89" s="66">
        <v>7.9000000000000001E-2</v>
      </c>
      <c r="L89" s="38">
        <f t="shared" ref="L89:L90" si="153">J89*(1-K89)</f>
        <v>12440.868</v>
      </c>
      <c r="M89" s="39">
        <v>0.69599999999999995</v>
      </c>
      <c r="N89" s="26">
        <f t="shared" ref="N89:N90" si="154">L89*M89</f>
        <v>8658.8441279999988</v>
      </c>
      <c r="O89" s="37">
        <v>0.17299999999999999</v>
      </c>
      <c r="P89" s="26">
        <f t="shared" ref="P89:P90" si="155">L89*O89</f>
        <v>2152.270164</v>
      </c>
      <c r="Q89" s="40">
        <v>0.13100000000000001</v>
      </c>
      <c r="R89" s="26">
        <f t="shared" ref="R89:R90" si="156">L89*Q89</f>
        <v>1629.7537080000002</v>
      </c>
      <c r="S89" s="40">
        <v>0.19600000000000001</v>
      </c>
      <c r="T89" s="26">
        <f>L89*S89</f>
        <v>2438.410128</v>
      </c>
      <c r="U89" s="40">
        <v>0.52600000000000002</v>
      </c>
      <c r="V89" s="26">
        <f>L89*U89</f>
        <v>6543.8965680000001</v>
      </c>
      <c r="W89" s="40">
        <v>0.39</v>
      </c>
      <c r="X89" s="26">
        <f>W89*L89</f>
        <v>4851.9385200000006</v>
      </c>
      <c r="Y89" s="41">
        <v>3.6099999999999999E-3</v>
      </c>
      <c r="Z89" s="18">
        <f>L89*Y89</f>
        <v>44.911533480000003</v>
      </c>
      <c r="AA89" s="28">
        <f>IF(J89&gt;0,(AC89+AK89)/J89,0)</f>
        <v>2.2656618507551078E-3</v>
      </c>
      <c r="AB89" s="41">
        <v>2.1000000000000001E-4</v>
      </c>
      <c r="AC89" s="38">
        <f>AB89*L89</f>
        <v>2.6125822800000003</v>
      </c>
      <c r="AD89" s="29">
        <v>0.22</v>
      </c>
      <c r="AE89" s="42">
        <f>AH89*(1-AI89)*AD89</f>
        <v>27.5044</v>
      </c>
      <c r="AF89" s="29">
        <f t="shared" si="152"/>
        <v>0.9427281317006323</v>
      </c>
      <c r="AG89" s="30">
        <f t="shared" ref="AG89:AG90" si="157">IF(AND(AA89&gt;0,AJ89&gt;0,AB89&gt;0),((AJ89*(AA89-AB89))/(AA89*(AJ89-AB89))),0)</f>
        <v>0.90816363608461381</v>
      </c>
      <c r="AH89" s="35">
        <v>140</v>
      </c>
      <c r="AI89" s="66">
        <v>0.107</v>
      </c>
      <c r="AJ89" s="67">
        <v>0.22389999999999999</v>
      </c>
      <c r="AK89" s="42">
        <f t="shared" si="136"/>
        <v>27.991977999999996</v>
      </c>
      <c r="AL89" s="18">
        <v>1.65</v>
      </c>
      <c r="AM89" s="18">
        <v>1013.86</v>
      </c>
      <c r="AN89" s="122">
        <f>AN88+AH89-AM89</f>
        <v>1483.7999999999997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24" t="s">
        <v>49</v>
      </c>
      <c r="D90" s="44">
        <v>20840</v>
      </c>
      <c r="E90" s="44">
        <v>3</v>
      </c>
      <c r="F90" s="44">
        <v>15261</v>
      </c>
      <c r="G90" s="38">
        <v>2.1</v>
      </c>
      <c r="H90" s="38">
        <v>4.5999999999999996</v>
      </c>
      <c r="I90" s="44">
        <v>15144</v>
      </c>
      <c r="J90" s="44">
        <v>13311</v>
      </c>
      <c r="K90" s="66">
        <v>7.9000000000000001E-2</v>
      </c>
      <c r="L90" s="38">
        <f t="shared" si="153"/>
        <v>12259.431</v>
      </c>
      <c r="M90" s="29">
        <v>0.79</v>
      </c>
      <c r="N90" s="26">
        <f t="shared" si="154"/>
        <v>9684.9504900000011</v>
      </c>
      <c r="O90" s="40">
        <v>9.2999999999999999E-2</v>
      </c>
      <c r="P90" s="26">
        <f t="shared" si="155"/>
        <v>1140.1270830000001</v>
      </c>
      <c r="Q90" s="40">
        <v>0.11700000000000001</v>
      </c>
      <c r="R90" s="26">
        <f t="shared" si="156"/>
        <v>1434.3534270000002</v>
      </c>
      <c r="S90" s="40">
        <v>0.19800000000000001</v>
      </c>
      <c r="T90" s="26">
        <f>L90*S90</f>
        <v>2427.367338</v>
      </c>
      <c r="U90" s="40">
        <v>0.52600000000000002</v>
      </c>
      <c r="V90" s="26">
        <f>L90*U90</f>
        <v>6448.4607060000008</v>
      </c>
      <c r="W90" s="40">
        <v>0.4</v>
      </c>
      <c r="X90" s="26">
        <f>W90*L90</f>
        <v>4903.7724000000007</v>
      </c>
      <c r="Y90" s="48">
        <v>3.7100000000000002E-3</v>
      </c>
      <c r="Z90" s="18">
        <f>L90*Y90</f>
        <v>45.482489010000002</v>
      </c>
      <c r="AA90" s="28">
        <f>IF(J90&gt;0,(AC90+AK90)/J90,0)</f>
        <v>3.8323215250544661E-3</v>
      </c>
      <c r="AB90" s="48">
        <v>2.2000000000000001E-4</v>
      </c>
      <c r="AC90" s="38">
        <f>AB90*L90</f>
        <v>2.6970748200000001</v>
      </c>
      <c r="AD90" s="29">
        <v>0.21360000000000001</v>
      </c>
      <c r="AE90" s="42">
        <f>AH90*(1-AI90)*AD90</f>
        <v>46.278362399999999</v>
      </c>
      <c r="AF90" s="29">
        <f t="shared" si="152"/>
        <v>0.94167069417176852</v>
      </c>
      <c r="AG90" s="30">
        <f t="shared" si="157"/>
        <v>0.94352437444014281</v>
      </c>
      <c r="AH90" s="35">
        <v>241</v>
      </c>
      <c r="AI90" s="66">
        <v>0.10100000000000001</v>
      </c>
      <c r="AJ90" s="67">
        <v>0.223</v>
      </c>
      <c r="AK90" s="42">
        <f t="shared" si="136"/>
        <v>48.314957</v>
      </c>
      <c r="AL90" s="18">
        <v>1.7</v>
      </c>
      <c r="AM90" s="154"/>
      <c r="AN90" s="122">
        <f>AN89+AH90-AM90</f>
        <v>1724.7999999999997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42492</v>
      </c>
      <c r="E91" s="68"/>
      <c r="F91" s="52">
        <f t="shared" ref="F91:J91" si="158">SUM(F88:F90)</f>
        <v>44853</v>
      </c>
      <c r="G91" s="53"/>
      <c r="H91" s="69"/>
      <c r="I91" s="52">
        <f t="shared" si="158"/>
        <v>43944</v>
      </c>
      <c r="J91" s="52">
        <f t="shared" si="158"/>
        <v>39244</v>
      </c>
      <c r="K91" s="21">
        <f>IF(J91&gt;0,(J88*K88+J89*K89+J90*K90)/J91,0)</f>
        <v>7.9949826725104478E-2</v>
      </c>
      <c r="L91" s="53">
        <f>L88+L89+L90</f>
        <v>36106.449000000001</v>
      </c>
      <c r="M91" s="54">
        <f>IF(L91&gt;0,N91/L91,0)</f>
        <v>0.72570503867605485</v>
      </c>
      <c r="N91" s="55">
        <f>N88+N89+N90</f>
        <v>26202.631968000002</v>
      </c>
      <c r="O91" s="21">
        <f>IF(L91&gt;0,P91/L91,0)</f>
        <v>0.11614221872109329</v>
      </c>
      <c r="P91" s="55">
        <f>P88+P89+P90</f>
        <v>4193.4830970000003</v>
      </c>
      <c r="Q91" s="21">
        <f>IF(L91&gt;0,R91/L91,0)</f>
        <v>0.15815274260285192</v>
      </c>
      <c r="R91" s="55">
        <f>R88+R89+R90</f>
        <v>5710.3339350000006</v>
      </c>
      <c r="S91" s="21">
        <f>IF(L91&gt;0,T91/L91,0)</f>
        <v>0.19383594094229536</v>
      </c>
      <c r="T91" s="55">
        <f>T88+T89+T90</f>
        <v>6998.7275159999999</v>
      </c>
      <c r="U91" s="21">
        <f>IF(L91&gt;0,V91/L91,0)</f>
        <v>0.51905012520062555</v>
      </c>
      <c r="V91" s="55">
        <f>V88+V89+V90</f>
        <v>18741.056874000002</v>
      </c>
      <c r="W91" s="21">
        <f>IF(L91&gt;0,X91/L91,0)</f>
        <v>0.39339535771019746</v>
      </c>
      <c r="X91" s="55">
        <f>X88+X89+X90</f>
        <v>14204.109420000001</v>
      </c>
      <c r="Y91" s="56">
        <f>IF(L91&gt;0,Z91/L91,0)</f>
        <v>3.628158407103396E-3</v>
      </c>
      <c r="Z91" s="57">
        <f>SUM(Z88:Z90)</f>
        <v>130.99991649</v>
      </c>
      <c r="AA91" s="63">
        <f>IF(L91&gt;0,(AA88*L88+AA89*L89+AA90*L90)/L91,0)</f>
        <v>2.910407696101602E-3</v>
      </c>
      <c r="AB91" s="56">
        <f>IF(J91&gt;0,(J88*AB88+J89*AB89+J90*AB90)/J91,0)</f>
        <v>2.1655794516359188E-4</v>
      </c>
      <c r="AC91" s="53">
        <f>SUM(AC88:AC90)</f>
        <v>7.8190101000000007</v>
      </c>
      <c r="AD91" s="54">
        <f>IF(J91&gt;0,(J88*AD88+J89*AD89+J90*AD90)/J91,0)</f>
        <v>0.21627782845785345</v>
      </c>
      <c r="AE91" s="59">
        <f>SUM(AE88:AE90)</f>
        <v>102.1097116</v>
      </c>
      <c r="AF91" s="54">
        <f>IF(AND(Z91&gt;0),((Z88*AF88+Z89*AF89+Z90*AF90)/Z91),0)</f>
        <v>0.94125585442207993</v>
      </c>
      <c r="AG91" s="58">
        <f>IF(AND(AA91&gt;0,AJ91&gt;0,AB91&gt;0),((AJ91*(AA91-AB91))/(AA91*(AJ91-AB91))),0)</f>
        <v>0.92648353132460659</v>
      </c>
      <c r="AH91" s="52">
        <f t="shared" ref="AH91" si="159">SUM(AH88:AH90)</f>
        <v>527</v>
      </c>
      <c r="AI91" s="21">
        <f>IF(AH91&gt;0,(AI88*AH88+AI89*AH89+AI90*AH90)/AH91,0)</f>
        <v>0.10176280834914612</v>
      </c>
      <c r="AJ91" s="54">
        <f>IF(J91&gt;0,(AJ88*J88+AJ89*J89+AJ90*J90)/J91,0)</f>
        <v>0.22501947304046477</v>
      </c>
      <c r="AK91" s="59">
        <f>SUM(AK88:AK90)</f>
        <v>106.38538779999999</v>
      </c>
      <c r="AL91" s="70"/>
      <c r="AM91" s="57">
        <f>SUM(AM88:AM90)</f>
        <v>1013.86</v>
      </c>
      <c r="AN91" s="124"/>
      <c r="AO91" s="125">
        <f>AN90</f>
        <v>1724.7999999999997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11" t="s">
        <v>51</v>
      </c>
      <c r="D92" s="12">
        <v>6305</v>
      </c>
      <c r="E92" s="12">
        <v>2</v>
      </c>
      <c r="F92" s="12">
        <v>8942</v>
      </c>
      <c r="G92" s="13">
        <v>3.1</v>
      </c>
      <c r="H92" s="13">
        <v>5.4</v>
      </c>
      <c r="I92" s="12">
        <v>9223</v>
      </c>
      <c r="J92" s="12">
        <v>13068</v>
      </c>
      <c r="K92" s="14">
        <v>8.1000000000000003E-2</v>
      </c>
      <c r="L92" s="25">
        <f>J92*(1-K92)</f>
        <v>12009.492</v>
      </c>
      <c r="M92" s="15">
        <v>0.66700000000000004</v>
      </c>
      <c r="N92" s="26">
        <f>L92*M92</f>
        <v>8010.3311640000002</v>
      </c>
      <c r="O92" s="14">
        <v>9.2999999999999999E-2</v>
      </c>
      <c r="P92" s="26">
        <f>L92*O92</f>
        <v>1116.882756</v>
      </c>
      <c r="Q92" s="16">
        <v>0.24</v>
      </c>
      <c r="R92" s="26">
        <f>L92*Q92</f>
        <v>2882.27808</v>
      </c>
      <c r="S92" s="16">
        <v>0.19900000000000001</v>
      </c>
      <c r="T92" s="26">
        <f>L92*S92</f>
        <v>2389.8889080000004</v>
      </c>
      <c r="U92" s="16">
        <v>0.50900000000000001</v>
      </c>
      <c r="V92" s="26">
        <f>L92*U92</f>
        <v>6112.8314280000004</v>
      </c>
      <c r="W92" s="16">
        <v>0.41</v>
      </c>
      <c r="X92" s="26">
        <f>W92*L92</f>
        <v>4923.8917199999996</v>
      </c>
      <c r="Y92" s="17">
        <v>3.6099999999999999E-3</v>
      </c>
      <c r="Z92" s="61">
        <f>L92*Y92</f>
        <v>43.354266119999998</v>
      </c>
      <c r="AA92" s="28">
        <f>IF(J92&gt;0,(AC92+AK92)/J92,0)</f>
        <v>3.0774621334557699E-3</v>
      </c>
      <c r="AB92" s="17">
        <v>2.3000000000000001E-4</v>
      </c>
      <c r="AC92" s="25">
        <f>AB92*L92</f>
        <v>2.7621831600000002</v>
      </c>
      <c r="AD92" s="141">
        <v>0.20780000000000001</v>
      </c>
      <c r="AE92" s="31">
        <f>AH92*(1-AI92)*AD92</f>
        <v>35.849656000000003</v>
      </c>
      <c r="AF92" s="29">
        <f t="shared" ref="AF92:AF94" si="160">IF(AND(AD92&gt;0,AB92&gt;0,Y92&gt;0),((Y92-AB92)*AD92)/((AD92-AB92)*Y92),0)</f>
        <v>0.93732555195810863</v>
      </c>
      <c r="AG92" s="62">
        <f>IF(AND(AA92&gt;0,AJ92&gt;0,AB92&gt;0),((AJ92*(AA92-AB92))/(AA92*(AJ92-AB92))),0)</f>
        <v>0.92624437487654598</v>
      </c>
      <c r="AH92" s="12">
        <v>190</v>
      </c>
      <c r="AI92" s="14">
        <v>9.1999999999999998E-2</v>
      </c>
      <c r="AJ92" s="15">
        <v>0.21709999999999999</v>
      </c>
      <c r="AK92" s="31">
        <f t="shared" ref="AK92:AK102" si="161">AH92*(1-AI92)*AJ92</f>
        <v>37.454092000000003</v>
      </c>
      <c r="AL92" s="19">
        <v>1.63</v>
      </c>
      <c r="AM92" s="152"/>
      <c r="AN92" s="119">
        <f>AN90+AH92-AM92</f>
        <v>1914.7999999999997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52</v>
      </c>
      <c r="D93" s="35">
        <v>20775</v>
      </c>
      <c r="E93" s="44">
        <v>7</v>
      </c>
      <c r="F93" s="35">
        <v>20065</v>
      </c>
      <c r="G93" s="36">
        <v>3.9</v>
      </c>
      <c r="H93" s="38">
        <v>4.3</v>
      </c>
      <c r="I93" s="35">
        <v>18904</v>
      </c>
      <c r="J93" s="35">
        <v>13156</v>
      </c>
      <c r="K93" s="66">
        <v>7.3999999999999996E-2</v>
      </c>
      <c r="L93" s="38">
        <f t="shared" ref="L93:L94" si="162">J93*(1-K93)</f>
        <v>12182.456</v>
      </c>
      <c r="M93" s="39">
        <v>0.68700000000000006</v>
      </c>
      <c r="N93" s="26">
        <f t="shared" ref="N93:N94" si="163">L93*M93</f>
        <v>8369.3472720000009</v>
      </c>
      <c r="O93" s="37">
        <v>0.11899999999999999</v>
      </c>
      <c r="P93" s="26">
        <f t="shared" ref="P93:P94" si="164">L93*O93</f>
        <v>1449.712264</v>
      </c>
      <c r="Q93" s="40">
        <v>0.19400000000000001</v>
      </c>
      <c r="R93" s="26">
        <f t="shared" ref="R93:R94" si="165">L93*Q93</f>
        <v>2363.3964639999999</v>
      </c>
      <c r="S93" s="40">
        <v>0.193</v>
      </c>
      <c r="T93" s="26">
        <f>L93*S93</f>
        <v>2351.2140079999999</v>
      </c>
      <c r="U93" s="40">
        <v>0.51100000000000001</v>
      </c>
      <c r="V93" s="26">
        <f>L93*U93</f>
        <v>6225.2350160000005</v>
      </c>
      <c r="W93" s="40">
        <v>0.4</v>
      </c>
      <c r="X93" s="26">
        <f>W93*L93</f>
        <v>4872.9823999999999</v>
      </c>
      <c r="Y93" s="41">
        <v>3.6099999999999999E-3</v>
      </c>
      <c r="Z93" s="18">
        <f>L93*Y93</f>
        <v>43.978666160000003</v>
      </c>
      <c r="AA93" s="28">
        <f>IF(J93&gt;0,(AC93+AK93)/J93,0)</f>
        <v>3.2012671146245059E-3</v>
      </c>
      <c r="AB93" s="41">
        <v>2.1000000000000001E-4</v>
      </c>
      <c r="AC93" s="38">
        <f>AB93*L93</f>
        <v>2.5583157600000002</v>
      </c>
      <c r="AD93" s="29">
        <v>0.2135</v>
      </c>
      <c r="AE93" s="42">
        <f>AH93*(1-AI93)*AD93</f>
        <v>39.613216999999999</v>
      </c>
      <c r="AF93" s="29">
        <f t="shared" si="160"/>
        <v>0.94275555539393441</v>
      </c>
      <c r="AG93" s="30">
        <f t="shared" ref="AG93:AG94" si="166">IF(AND(AA93&gt;0,AJ93&gt;0,AB93&gt;0),((AJ93*(AA93-AB93))/(AA93*(AJ93-AB93))),0)</f>
        <v>0.93532225911464273</v>
      </c>
      <c r="AH93" s="35">
        <v>203</v>
      </c>
      <c r="AI93" s="66">
        <v>8.5999999999999993E-2</v>
      </c>
      <c r="AJ93" s="67">
        <v>0.2132</v>
      </c>
      <c r="AK93" s="42">
        <f t="shared" si="161"/>
        <v>39.557554400000001</v>
      </c>
      <c r="AL93" s="18">
        <v>1.65</v>
      </c>
      <c r="AM93" s="18">
        <v>1001.06</v>
      </c>
      <c r="AN93" s="122">
        <f>AN92+AH93-AM93</f>
        <v>1116.7399999999998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53</v>
      </c>
      <c r="D94" s="44">
        <v>23820</v>
      </c>
      <c r="E94" s="44">
        <v>4</v>
      </c>
      <c r="F94" s="44">
        <v>19601</v>
      </c>
      <c r="G94" s="38">
        <v>3.4</v>
      </c>
      <c r="H94" s="38">
        <v>4.5999999999999996</v>
      </c>
      <c r="I94" s="44">
        <v>18957</v>
      </c>
      <c r="J94" s="44">
        <v>13500</v>
      </c>
      <c r="K94" s="66">
        <v>7.4999999999999997E-2</v>
      </c>
      <c r="L94" s="38">
        <f t="shared" si="162"/>
        <v>12487.5</v>
      </c>
      <c r="M94" s="29">
        <v>0.67300000000000004</v>
      </c>
      <c r="N94" s="26">
        <f t="shared" si="163"/>
        <v>8404.0874999999996</v>
      </c>
      <c r="O94" s="40">
        <v>0.154</v>
      </c>
      <c r="P94" s="26">
        <f t="shared" si="164"/>
        <v>1923.075</v>
      </c>
      <c r="Q94" s="40">
        <v>0.17299999999999999</v>
      </c>
      <c r="R94" s="26">
        <f t="shared" si="165"/>
        <v>2160.3374999999996</v>
      </c>
      <c r="S94" s="40">
        <v>0.20399999999999999</v>
      </c>
      <c r="T94" s="26">
        <f>L94*S94</f>
        <v>2547.4499999999998</v>
      </c>
      <c r="U94" s="40">
        <v>0.498</v>
      </c>
      <c r="V94" s="26">
        <f>L94*U94</f>
        <v>6218.7749999999996</v>
      </c>
      <c r="W94" s="40">
        <v>0.4</v>
      </c>
      <c r="X94" s="26">
        <f>W94*L94</f>
        <v>4995</v>
      </c>
      <c r="Y94" s="48">
        <v>3.7699999999999999E-3</v>
      </c>
      <c r="Z94" s="18">
        <f>L94*Y94</f>
        <v>47.077874999999999</v>
      </c>
      <c r="AA94" s="28">
        <f>IF(J94&gt;0,(AC94+AK94)/J94,0)</f>
        <v>3.184851666666667E-3</v>
      </c>
      <c r="AB94" s="48">
        <v>2.2000000000000001E-4</v>
      </c>
      <c r="AC94" s="38">
        <f>AB94*L94</f>
        <v>2.7472500000000002</v>
      </c>
      <c r="AD94" s="29">
        <v>0.22869999999999999</v>
      </c>
      <c r="AE94" s="42">
        <f>AH94*(1-AI94)*AD94</f>
        <v>41.369771700000001</v>
      </c>
      <c r="AF94" s="29">
        <f t="shared" si="160"/>
        <v>0.94255125790369199</v>
      </c>
      <c r="AG94" s="30">
        <f t="shared" si="166"/>
        <v>0.93184437376587903</v>
      </c>
      <c r="AH94" s="44">
        <v>199</v>
      </c>
      <c r="AI94" s="66">
        <v>9.0999999999999998E-2</v>
      </c>
      <c r="AJ94" s="67">
        <v>0.2225</v>
      </c>
      <c r="AK94" s="42">
        <f t="shared" si="161"/>
        <v>40.248247500000005</v>
      </c>
      <c r="AL94" s="18">
        <v>1.55</v>
      </c>
      <c r="AM94" s="154"/>
      <c r="AN94" s="122">
        <f>AN93+AH94-AM94</f>
        <v>1315.7399999999998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50900</v>
      </c>
      <c r="E95" s="68"/>
      <c r="F95" s="52">
        <f>SUM(F92:F94)</f>
        <v>48608</v>
      </c>
      <c r="G95" s="53"/>
      <c r="H95" s="69"/>
      <c r="I95" s="52">
        <f>SUM(I92:I94)</f>
        <v>47084</v>
      </c>
      <c r="J95" s="52">
        <f>SUM(J92:J94)</f>
        <v>39724</v>
      </c>
      <c r="K95" s="21">
        <f>IF(J95&gt;0,(J92*K92+J93*K93+J94*K94)/J95,0)</f>
        <v>7.6642634175813115E-2</v>
      </c>
      <c r="L95" s="53">
        <f>L92+L93+L94</f>
        <v>36679.448000000004</v>
      </c>
      <c r="M95" s="54">
        <f>IF(L95&gt;0,N95/L95,0)</f>
        <v>0.67568535753318859</v>
      </c>
      <c r="N95" s="55">
        <f>N92+N93+N94</f>
        <v>24783.765936000003</v>
      </c>
      <c r="O95" s="21">
        <f>IF(L95&gt;0,P95/L95,0)</f>
        <v>0.12240287858203316</v>
      </c>
      <c r="P95" s="55">
        <f>P92+P93+P94</f>
        <v>4489.6700199999996</v>
      </c>
      <c r="Q95" s="21">
        <f>IF(L95&gt;0,R95/L95,0)</f>
        <v>0.20191176388477816</v>
      </c>
      <c r="R95" s="55">
        <f>R92+R93+R94</f>
        <v>7406.0120439999992</v>
      </c>
      <c r="S95" s="21">
        <f>IF(L95&gt;0,T95/L95,0)</f>
        <v>0.19870944938975088</v>
      </c>
      <c r="T95" s="55">
        <f>T92+T93+T94</f>
        <v>7288.5529159999996</v>
      </c>
      <c r="U95" s="21">
        <f>IF(L95&gt;0,V95/L95,0)</f>
        <v>0.50591932146852359</v>
      </c>
      <c r="V95" s="55">
        <f>V92+V93+V94</f>
        <v>18556.841443999998</v>
      </c>
      <c r="W95" s="21">
        <f>IF(L95&gt;0,X95/L95,0)</f>
        <v>0.4032741746822362</v>
      </c>
      <c r="X95" s="55">
        <f>X92+X93+X94</f>
        <v>14791.87412</v>
      </c>
      <c r="Y95" s="56">
        <f>IF(L95&gt;0,Z95/L95,0)</f>
        <v>3.6644719211695875E-3</v>
      </c>
      <c r="Z95" s="57">
        <f>SUM(Z92:Z94)</f>
        <v>134.41080728</v>
      </c>
      <c r="AA95" s="63">
        <f>IF(L95&gt;0,(AA92*L92+AA93*L93+AA94*L94)/L95,0)</f>
        <v>3.1551425699672471E-3</v>
      </c>
      <c r="AB95" s="56">
        <f>IF(J95&gt;0,(J92*AB92+J93*AB93+J94*AB94)/J95,0)</f>
        <v>2.1997784714530261E-4</v>
      </c>
      <c r="AC95" s="53">
        <f>SUM(AC92:AC94)</f>
        <v>8.0677489199999997</v>
      </c>
      <c r="AD95" s="54">
        <f>IF(J95&gt;0,(J92*AD92+J93*AD93+J94*AD94)/J95,0)</f>
        <v>0.21679051455039777</v>
      </c>
      <c r="AE95" s="59">
        <f>SUM(AE92:AE94)</f>
        <v>116.8326447</v>
      </c>
      <c r="AF95" s="54">
        <f>IF(AND(Z95&gt;0),((Z92*AF92+Z93*AF93+Z94*AF94)/Z95),0)</f>
        <v>0.94093254941207682</v>
      </c>
      <c r="AG95" s="58">
        <f>IF(AND(AA95&gt;0,AJ95&gt;0,AB95&gt;0),((AJ95*(AA95-AB95))/(AA95*(AJ95-AB95))),0)</f>
        <v>0.93122079418105685</v>
      </c>
      <c r="AH95" s="52">
        <f>SUM(AH92:AH94)</f>
        <v>592</v>
      </c>
      <c r="AI95" s="21">
        <f>IF(AH95&gt;0,(AI92*AH92+AI93*AH93+AI94*AH94)/AH95,0)</f>
        <v>8.960641891891892E-2</v>
      </c>
      <c r="AJ95" s="54">
        <f>IF(J95&gt;0,(AJ92*J92+AJ93*J93+AJ94*J94)/J95,0)</f>
        <v>0.21764354042895978</v>
      </c>
      <c r="AK95" s="59">
        <f>SUM(AK92:AK94)</f>
        <v>117.25989390000001</v>
      </c>
      <c r="AL95" s="70"/>
      <c r="AM95" s="57">
        <f>SUM(AM92:AM94)</f>
        <v>1001.06</v>
      </c>
      <c r="AN95" s="124"/>
      <c r="AO95" s="125">
        <f>AN94</f>
        <v>1315.7399999999998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47" t="s">
        <v>50</v>
      </c>
      <c r="D96" s="12">
        <v>6938</v>
      </c>
      <c r="E96" s="12">
        <v>4</v>
      </c>
      <c r="F96" s="12">
        <v>6237</v>
      </c>
      <c r="G96" s="13">
        <v>3.2</v>
      </c>
      <c r="H96" s="13">
        <v>4.9000000000000004</v>
      </c>
      <c r="I96" s="12">
        <v>6939</v>
      </c>
      <c r="J96" s="12">
        <v>13703</v>
      </c>
      <c r="K96" s="14">
        <v>7.4999999999999997E-2</v>
      </c>
      <c r="L96" s="25">
        <f>J96*(1-K96)</f>
        <v>12675.275000000001</v>
      </c>
      <c r="M96" s="15">
        <v>0.70799999999999996</v>
      </c>
      <c r="N96" s="26">
        <f>L96*M96</f>
        <v>8974.0947000000015</v>
      </c>
      <c r="O96" s="14">
        <v>9.4E-2</v>
      </c>
      <c r="P96" s="26">
        <f>L96*O96</f>
        <v>1191.47585</v>
      </c>
      <c r="Q96" s="16">
        <v>0.19800000000000001</v>
      </c>
      <c r="R96" s="26">
        <f>L96*Q96</f>
        <v>2509.7044500000002</v>
      </c>
      <c r="S96" s="16">
        <v>0.20399999999999999</v>
      </c>
      <c r="T96" s="26">
        <f>L96*S96</f>
        <v>2585.7561000000001</v>
      </c>
      <c r="U96" s="16">
        <v>0.51800000000000002</v>
      </c>
      <c r="V96" s="26">
        <f>L96*U96</f>
        <v>6565.7924500000008</v>
      </c>
      <c r="W96" s="16">
        <v>0.4</v>
      </c>
      <c r="X96" s="26">
        <f>W96*L96</f>
        <v>5070.1100000000006</v>
      </c>
      <c r="Y96" s="17">
        <v>3.6900000000000001E-3</v>
      </c>
      <c r="Z96" s="61">
        <f>L96*Y96</f>
        <v>46.77176475000001</v>
      </c>
      <c r="AA96" s="28">
        <f>IF(J96&gt;0,(AC96+AK96)/J96,0)</f>
        <v>3.3176213237977085E-3</v>
      </c>
      <c r="AB96" s="17">
        <v>2.0000000000000001E-4</v>
      </c>
      <c r="AC96" s="25">
        <f>AB96*L96</f>
        <v>2.5350550000000003</v>
      </c>
      <c r="AD96" s="141">
        <v>0.21210000000000001</v>
      </c>
      <c r="AE96" s="31">
        <f>AH96*(1-AI96)*AD96</f>
        <v>40.755015</v>
      </c>
      <c r="AF96" s="29">
        <f t="shared" ref="AF96:AF98" si="167">IF(AND(AD96&gt;0,AB96&gt;0,Y96&gt;0),((Y96-AB96)*AD96)/((AD96-AB96)*Y96),0)</f>
        <v>0.94669214271189428</v>
      </c>
      <c r="AG96" s="62">
        <f>IF(AND(AA96&gt;0,AJ96&gt;0,AB96&gt;0),((AJ96*(AA96-AB96))/(AA96*(AJ96-AB96))),0)</f>
        <v>0.94055788371898519</v>
      </c>
      <c r="AH96" s="12">
        <v>210</v>
      </c>
      <c r="AI96" s="14">
        <v>8.5000000000000006E-2</v>
      </c>
      <c r="AJ96" s="15">
        <v>0.22339999999999999</v>
      </c>
      <c r="AK96" s="31">
        <f t="shared" si="161"/>
        <v>42.926310000000001</v>
      </c>
      <c r="AL96" s="19">
        <v>1.7</v>
      </c>
      <c r="AM96" s="152"/>
      <c r="AN96" s="119">
        <f>AN94+AH96-AM96</f>
        <v>1525.7399999999998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52</v>
      </c>
      <c r="D97" s="35">
        <v>18800</v>
      </c>
      <c r="E97" s="44">
        <v>3</v>
      </c>
      <c r="F97" s="35">
        <v>17179</v>
      </c>
      <c r="G97" s="36">
        <v>3.5</v>
      </c>
      <c r="H97" s="38">
        <v>5.0999999999999996</v>
      </c>
      <c r="I97" s="35">
        <v>16090</v>
      </c>
      <c r="J97" s="35">
        <v>13666</v>
      </c>
      <c r="K97" s="66">
        <v>7.5999999999999998E-2</v>
      </c>
      <c r="L97" s="38">
        <f t="shared" ref="L97:L98" si="168">J97*(1-K97)</f>
        <v>12627.384</v>
      </c>
      <c r="M97" s="39">
        <v>0.84799999999999998</v>
      </c>
      <c r="N97" s="26">
        <f t="shared" ref="N97:N98" si="169">L97*M97</f>
        <v>10708.021632</v>
      </c>
      <c r="O97" s="37">
        <v>7.3999999999999996E-2</v>
      </c>
      <c r="P97" s="26">
        <f t="shared" ref="P97:P98" si="170">L97*O97</f>
        <v>934.4264159999999</v>
      </c>
      <c r="Q97" s="40">
        <v>7.8E-2</v>
      </c>
      <c r="R97" s="26">
        <f t="shared" ref="R97:R98" si="171">L97*Q97</f>
        <v>984.93595200000004</v>
      </c>
      <c r="S97" s="40">
        <v>0.20599999999999999</v>
      </c>
      <c r="T97" s="26">
        <f>L97*S97</f>
        <v>2601.2411039999997</v>
      </c>
      <c r="U97" s="40">
        <v>0.51</v>
      </c>
      <c r="V97" s="26">
        <f>L97*U97</f>
        <v>6439.9658399999998</v>
      </c>
      <c r="W97" s="40">
        <v>0.39</v>
      </c>
      <c r="X97" s="26">
        <f>W97*L97</f>
        <v>4924.67976</v>
      </c>
      <c r="Y97" s="41">
        <v>3.7699999999999999E-3</v>
      </c>
      <c r="Z97" s="18">
        <f>L97*Y97</f>
        <v>47.605237680000002</v>
      </c>
      <c r="AA97" s="28">
        <f>IF(J97&gt;0,(AC97+AK97)/J97,0)</f>
        <v>3.1629948192594759E-3</v>
      </c>
      <c r="AB97" s="41">
        <v>2.0000000000000001E-4</v>
      </c>
      <c r="AC97" s="38">
        <f>AB97*L97</f>
        <v>2.5254768000000003</v>
      </c>
      <c r="AD97" s="29">
        <v>0.224</v>
      </c>
      <c r="AE97" s="42">
        <f>AH97*(1-AI97)*AD97</f>
        <v>41.085183999999998</v>
      </c>
      <c r="AF97" s="29">
        <f t="shared" si="167"/>
        <v>0.94779584841524389</v>
      </c>
      <c r="AG97" s="30">
        <f t="shared" ref="AG97:AG98" si="172">IF(AND(AA97&gt;0,AJ97&gt;0,AB97&gt;0),((AJ97*(AA97-AB97))/(AA97*(AJ97-AB97))),0)</f>
        <v>0.93761386456734452</v>
      </c>
      <c r="AH97" s="35">
        <v>202</v>
      </c>
      <c r="AI97" s="66">
        <v>9.1999999999999998E-2</v>
      </c>
      <c r="AJ97" s="67">
        <v>0.22189999999999999</v>
      </c>
      <c r="AK97" s="42">
        <f t="shared" si="161"/>
        <v>40.700010399999996</v>
      </c>
      <c r="AL97" s="18">
        <v>1.65</v>
      </c>
      <c r="AM97" s="18">
        <v>779.88</v>
      </c>
      <c r="AN97" s="122">
        <f>AN96+AH97-AM97</f>
        <v>947.85999999999979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53</v>
      </c>
      <c r="D98" s="44">
        <v>21462</v>
      </c>
      <c r="E98" s="44">
        <v>2</v>
      </c>
      <c r="F98" s="44">
        <v>18474</v>
      </c>
      <c r="G98" s="38">
        <v>3.8</v>
      </c>
      <c r="H98" s="38">
        <v>5</v>
      </c>
      <c r="I98" s="44">
        <v>17309</v>
      </c>
      <c r="J98" s="44">
        <v>13809</v>
      </c>
      <c r="K98" s="66">
        <v>7.4999999999999997E-2</v>
      </c>
      <c r="L98" s="38">
        <f t="shared" si="168"/>
        <v>12773.325000000001</v>
      </c>
      <c r="M98" s="29">
        <v>0.82599999999999996</v>
      </c>
      <c r="N98" s="26">
        <f t="shared" si="169"/>
        <v>10550.766449999999</v>
      </c>
      <c r="O98" s="40">
        <v>9.1999999999999998E-2</v>
      </c>
      <c r="P98" s="26">
        <f t="shared" si="170"/>
        <v>1175.1459</v>
      </c>
      <c r="Q98" s="40">
        <v>8.2000000000000003E-2</v>
      </c>
      <c r="R98" s="26">
        <f t="shared" si="171"/>
        <v>1047.4126500000002</v>
      </c>
      <c r="S98" s="40">
        <v>0.21</v>
      </c>
      <c r="T98" s="26">
        <f>L98*S98</f>
        <v>2682.3982500000002</v>
      </c>
      <c r="U98" s="40">
        <v>0.51700000000000002</v>
      </c>
      <c r="V98" s="26">
        <f>L98*U98</f>
        <v>6603.8090250000005</v>
      </c>
      <c r="W98" s="40">
        <v>0.39</v>
      </c>
      <c r="X98" s="26">
        <f>W98*L98</f>
        <v>4981.5967500000006</v>
      </c>
      <c r="Y98" s="48">
        <v>3.63E-3</v>
      </c>
      <c r="Z98" s="18">
        <f>L98*Y98</f>
        <v>46.367169750000002</v>
      </c>
      <c r="AA98" s="28">
        <f>IF(J98&gt;0,(AC98+AK98)/J98,0)</f>
        <v>3.0167267542906802E-3</v>
      </c>
      <c r="AB98" s="48">
        <v>1.9000000000000001E-4</v>
      </c>
      <c r="AC98" s="38">
        <f>AB98*L98</f>
        <v>2.4269317500000001</v>
      </c>
      <c r="AD98" s="29">
        <v>0.22020000000000001</v>
      </c>
      <c r="AE98" s="42">
        <f>AH98*(1-AI98)*AD98</f>
        <v>37.988904000000005</v>
      </c>
      <c r="AF98" s="29">
        <f t="shared" si="167"/>
        <v>0.94847679726053014</v>
      </c>
      <c r="AG98" s="30">
        <f t="shared" si="172"/>
        <v>0.93780139226767889</v>
      </c>
      <c r="AH98" s="44">
        <v>190</v>
      </c>
      <c r="AI98" s="66">
        <v>9.1999999999999998E-2</v>
      </c>
      <c r="AJ98" s="67">
        <v>0.22739999999999999</v>
      </c>
      <c r="AK98" s="42">
        <f t="shared" si="161"/>
        <v>39.231048000000001</v>
      </c>
      <c r="AL98" s="18">
        <v>1.7</v>
      </c>
      <c r="AM98" s="154"/>
      <c r="AN98" s="122">
        <f>AN97+AH98-AM98</f>
        <v>1137.8599999999997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47200</v>
      </c>
      <c r="E99" s="68"/>
      <c r="F99" s="52">
        <f>SUM(F96:F98)</f>
        <v>41890</v>
      </c>
      <c r="G99" s="53"/>
      <c r="H99" s="69"/>
      <c r="I99" s="52">
        <f>SUM(I96:I98)</f>
        <v>40338</v>
      </c>
      <c r="J99" s="52">
        <f>SUM(J96:J98)</f>
        <v>41178</v>
      </c>
      <c r="K99" s="21">
        <f>IF(J99&gt;0,(J96*K96+J97*K97+J98*K98)/J99,0)</f>
        <v>7.5331876244596627E-2</v>
      </c>
      <c r="L99" s="53">
        <f>L96+L97+L98</f>
        <v>38075.983999999997</v>
      </c>
      <c r="M99" s="54">
        <f>IF(L99&gt;0,N99/L99,0)</f>
        <v>0.7940144838279164</v>
      </c>
      <c r="N99" s="55">
        <f>N96+N97+N98</f>
        <v>30232.882782000001</v>
      </c>
      <c r="O99" s="21">
        <f>IF(L99&gt;0,P99/L99,0)</f>
        <v>8.6696332417830632E-2</v>
      </c>
      <c r="P99" s="55">
        <f>P96+P97+P98</f>
        <v>3301.048166</v>
      </c>
      <c r="Q99" s="21">
        <f>IF(L99&gt;0,R99/L99,0)</f>
        <v>0.11928918375425308</v>
      </c>
      <c r="R99" s="55">
        <f>R96+R97+R98</f>
        <v>4542.0530520000002</v>
      </c>
      <c r="S99" s="21">
        <f>IF(L99&gt;0,T99/L99,0)</f>
        <v>0.20667608889635</v>
      </c>
      <c r="T99" s="55">
        <f>T96+T97+T98</f>
        <v>7869.3954539999995</v>
      </c>
      <c r="U99" s="21">
        <f>IF(L99&gt;0,V99/L99,0)</f>
        <v>0.51501143910030012</v>
      </c>
      <c r="V99" s="55">
        <f>V96+V97+V98</f>
        <v>19609.567315</v>
      </c>
      <c r="W99" s="21">
        <f>IF(L99&gt;0,X99/L99,0)</f>
        <v>0.39332894220146752</v>
      </c>
      <c r="X99" s="55">
        <f>X96+X97+X98</f>
        <v>14976.38651</v>
      </c>
      <c r="Y99" s="56">
        <f>IF(L99&gt;0,Z99/L99,0)</f>
        <v>3.6964027556057391E-3</v>
      </c>
      <c r="Z99" s="57">
        <f>SUM(Z96:Z98)</f>
        <v>140.74417218000002</v>
      </c>
      <c r="AA99" s="63">
        <f>IF(L99&gt;0,(AA96*L96+AA97*L97+AA98*L98)/L99,0)</f>
        <v>3.1654006385376677E-3</v>
      </c>
      <c r="AB99" s="56">
        <f>IF(J99&gt;0,(J96*AB96+J97*AB97+J98*AB98)/J99,0)</f>
        <v>1.9664651027247559E-4</v>
      </c>
      <c r="AC99" s="53">
        <f>SUM(AC96:AC98)</f>
        <v>7.4874635500000011</v>
      </c>
      <c r="AD99" s="54">
        <f>IF(J99&gt;0,(J96*AD96+J97*AD97+J98*AD98)/J99,0)</f>
        <v>0.21876565398999465</v>
      </c>
      <c r="AE99" s="59">
        <f>SUM(AE96:AE98)</f>
        <v>119.829103</v>
      </c>
      <c r="AF99" s="54">
        <f>IF(AND(Z99&gt;0),((Z96*AF96+Z97*AF97+Z98*AF98)/Z99),0)</f>
        <v>0.94765340136042564</v>
      </c>
      <c r="AG99" s="58">
        <f>IF(AND(AA99&gt;0,AJ99&gt;0,AB99&gt;0),((AJ99*(AA99-AB99))/(AA99*(AJ99-AB99))),0)</f>
        <v>0.93869944120746707</v>
      </c>
      <c r="AH99" s="52">
        <f>SUM(AH96:AH98)</f>
        <v>602</v>
      </c>
      <c r="AI99" s="21">
        <f>IF(AH99&gt;0,(AI96*AH96+AI97*AH97+AI98*AH98)/AH99,0)</f>
        <v>8.9558139534883729E-2</v>
      </c>
      <c r="AJ99" s="54">
        <f>IF(J99&gt;0,(AJ96*J96+AJ97*J97+AJ98*J98)/J99,0)</f>
        <v>0.22424358152411483</v>
      </c>
      <c r="AK99" s="59">
        <f>SUM(AK96:AK98)</f>
        <v>122.8573684</v>
      </c>
      <c r="AL99" s="70"/>
      <c r="AM99" s="57">
        <f>SUM(AM96:AM98)</f>
        <v>779.88</v>
      </c>
      <c r="AN99" s="124"/>
      <c r="AO99" s="125">
        <f>AN98</f>
        <v>1137.8599999999997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47" t="s">
        <v>50</v>
      </c>
      <c r="D100" s="12">
        <v>6851</v>
      </c>
      <c r="E100" s="73">
        <v>2</v>
      </c>
      <c r="F100" s="12">
        <v>5755</v>
      </c>
      <c r="G100" s="74">
        <v>1.4</v>
      </c>
      <c r="H100" s="74">
        <v>3.6</v>
      </c>
      <c r="I100" s="12">
        <v>6449</v>
      </c>
      <c r="J100" s="12">
        <v>13703</v>
      </c>
      <c r="K100" s="66">
        <v>8.7999999999999995E-2</v>
      </c>
      <c r="L100" s="25">
        <f>J100*(1-K100)</f>
        <v>12497.136</v>
      </c>
      <c r="M100" s="15">
        <v>0.73</v>
      </c>
      <c r="N100" s="26">
        <f>L100*M100</f>
        <v>9122.9092799999999</v>
      </c>
      <c r="O100" s="14">
        <v>9.1999999999999998E-2</v>
      </c>
      <c r="P100" s="26">
        <f>L100*O100</f>
        <v>1149.7365119999999</v>
      </c>
      <c r="Q100" s="16">
        <v>0.17799999999999999</v>
      </c>
      <c r="R100" s="26">
        <f>L100*Q100</f>
        <v>2224.4902080000002</v>
      </c>
      <c r="S100" s="16">
        <v>0.22</v>
      </c>
      <c r="T100" s="26">
        <f>L100*S100</f>
        <v>2749.3699200000001</v>
      </c>
      <c r="U100" s="16">
        <v>0.503</v>
      </c>
      <c r="V100" s="26">
        <f>L100*U100</f>
        <v>6286.0594080000001</v>
      </c>
      <c r="W100" s="16">
        <v>0.4</v>
      </c>
      <c r="X100" s="26">
        <f>W100*L100</f>
        <v>4998.8544000000002</v>
      </c>
      <c r="Y100" s="17">
        <v>3.5699999999999998E-3</v>
      </c>
      <c r="Z100" s="61">
        <f>L100*Y100</f>
        <v>44.614775520000002</v>
      </c>
      <c r="AA100" s="28">
        <f>IF(J100&gt;0,(AC100+AK100)/J100,0)</f>
        <v>3.2244816171641249E-3</v>
      </c>
      <c r="AB100" s="17">
        <v>2.0000000000000001E-4</v>
      </c>
      <c r="AC100" s="25">
        <f>AB100*L100</f>
        <v>2.4994272000000004</v>
      </c>
      <c r="AD100" s="141">
        <v>0.22359999999999999</v>
      </c>
      <c r="AE100" s="31">
        <f>AH100*(1-AI100)*AD100</f>
        <v>40.402731199999998</v>
      </c>
      <c r="AF100" s="29">
        <f t="shared" ref="AF100:AF102" si="173">IF(AND(AD100&gt;0,AB100&gt;0,Y100&gt;0),((Y100-AB100)*AD100)/((AD100-AB100)*Y100),0)</f>
        <v>0.94482269183411949</v>
      </c>
      <c r="AG100" s="62">
        <f>IF(AND(AA100&gt;0,AJ100&gt;0,AB100&gt;0),((AJ100*(AA100-AB100))/(AA100*(AJ100-AB100))),0)</f>
        <v>0.93878838698012423</v>
      </c>
      <c r="AH100" s="12">
        <v>199</v>
      </c>
      <c r="AI100" s="66">
        <v>9.1999999999999998E-2</v>
      </c>
      <c r="AJ100" s="67">
        <v>0.23069999999999999</v>
      </c>
      <c r="AK100" s="31">
        <f t="shared" si="161"/>
        <v>41.685644400000001</v>
      </c>
      <c r="AL100" s="75">
        <v>1.65</v>
      </c>
      <c r="AM100" s="155"/>
      <c r="AN100" s="119">
        <f>AN98+AH100-AM100+AO100</f>
        <v>1416.8599999999997</v>
      </c>
      <c r="AO100" s="126">
        <v>80</v>
      </c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24" t="s">
        <v>49</v>
      </c>
      <c r="D101" s="35">
        <v>19300</v>
      </c>
      <c r="E101" s="44">
        <v>3</v>
      </c>
      <c r="F101" s="35">
        <v>14399</v>
      </c>
      <c r="G101" s="36">
        <v>0.9</v>
      </c>
      <c r="H101" s="38">
        <v>3.3</v>
      </c>
      <c r="I101" s="35">
        <v>14161</v>
      </c>
      <c r="J101" s="35">
        <v>14383</v>
      </c>
      <c r="K101" s="66">
        <v>7.9000000000000001E-2</v>
      </c>
      <c r="L101" s="38">
        <f t="shared" ref="L101:L102" si="174">J101*(1-K101)</f>
        <v>13246.743</v>
      </c>
      <c r="M101" s="39">
        <v>0.65100000000000002</v>
      </c>
      <c r="N101" s="26">
        <f t="shared" ref="N101:N102" si="175">L101*M101</f>
        <v>8623.6296930000008</v>
      </c>
      <c r="O101" s="37">
        <v>0.19900000000000001</v>
      </c>
      <c r="P101" s="26">
        <f t="shared" ref="P101:P102" si="176">L101*O101</f>
        <v>2636.1018570000001</v>
      </c>
      <c r="Q101" s="40">
        <v>0.15</v>
      </c>
      <c r="R101" s="26">
        <f t="shared" ref="R101:R102" si="177">L101*Q101</f>
        <v>1987.01145</v>
      </c>
      <c r="S101" s="40">
        <v>0.19700000000000001</v>
      </c>
      <c r="T101" s="26">
        <f>L101*S101</f>
        <v>2609.6083710000003</v>
      </c>
      <c r="U101" s="40">
        <v>0.54</v>
      </c>
      <c r="V101" s="26">
        <f>L101*U101</f>
        <v>7153.2412200000008</v>
      </c>
      <c r="W101" s="40">
        <v>0.4</v>
      </c>
      <c r="X101" s="26">
        <f>W101*L101</f>
        <v>5298.6972000000005</v>
      </c>
      <c r="Y101" s="41">
        <v>3.5999999999999999E-3</v>
      </c>
      <c r="Z101" s="18">
        <f>L101*Y101</f>
        <v>47.688274800000002</v>
      </c>
      <c r="AA101" s="28">
        <f>IF(J101&gt;0,(AC101+AK101)/J101,0)</f>
        <v>2.8504843634846702E-3</v>
      </c>
      <c r="AB101" s="41">
        <v>2.0000000000000001E-4</v>
      </c>
      <c r="AC101" s="38">
        <f>AB101*L101</f>
        <v>2.6493486000000002</v>
      </c>
      <c r="AD101" s="29">
        <v>0.22</v>
      </c>
      <c r="AE101" s="42">
        <f>AH101*(1-AI101)*AD101</f>
        <v>36.874200000000002</v>
      </c>
      <c r="AF101" s="29">
        <f t="shared" si="173"/>
        <v>0.94530381154584975</v>
      </c>
      <c r="AG101" s="30">
        <f t="shared" ref="AG101:AG102" si="178">IF(AND(AA101&gt;0,AJ101&gt;0,AB101&gt;0),((AJ101*(AA101-AB101))/(AA101*(AJ101-AB101))),0)</f>
        <v>0.93064999107703095</v>
      </c>
      <c r="AH101" s="35">
        <v>185</v>
      </c>
      <c r="AI101" s="66">
        <v>9.4E-2</v>
      </c>
      <c r="AJ101" s="67">
        <v>0.2288</v>
      </c>
      <c r="AK101" s="42">
        <f t="shared" si="161"/>
        <v>38.349168000000006</v>
      </c>
      <c r="AL101" s="18">
        <v>1.7</v>
      </c>
      <c r="AM101" s="18">
        <v>767.74</v>
      </c>
      <c r="AN101" s="122">
        <f>AN100+AH101-AM101</f>
        <v>834.11999999999966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D102" s="44">
        <v>15149</v>
      </c>
      <c r="E102" s="44">
        <v>3</v>
      </c>
      <c r="F102" s="44">
        <v>16854</v>
      </c>
      <c r="G102" s="38">
        <v>1</v>
      </c>
      <c r="H102" s="38">
        <v>3.5</v>
      </c>
      <c r="I102" s="44">
        <v>15773</v>
      </c>
      <c r="J102" s="44">
        <v>15254</v>
      </c>
      <c r="K102" s="66">
        <v>0.09</v>
      </c>
      <c r="L102" s="38">
        <f t="shared" si="174"/>
        <v>13881.140000000001</v>
      </c>
      <c r="M102" s="29">
        <v>0.57599999999999996</v>
      </c>
      <c r="N102" s="26">
        <f t="shared" si="175"/>
        <v>7995.5366400000003</v>
      </c>
      <c r="O102" s="40">
        <v>0.26</v>
      </c>
      <c r="P102" s="26">
        <f t="shared" si="176"/>
        <v>3609.0964000000004</v>
      </c>
      <c r="Q102" s="40">
        <v>0.16400000000000001</v>
      </c>
      <c r="R102" s="26">
        <f t="shared" si="177"/>
        <v>2276.5069600000002</v>
      </c>
      <c r="S102" s="40">
        <v>0.20699999999999999</v>
      </c>
      <c r="T102" s="26">
        <f>L102*S102</f>
        <v>2873.3959800000002</v>
      </c>
      <c r="U102" s="40">
        <v>0.51</v>
      </c>
      <c r="V102" s="26">
        <f>L102*U102</f>
        <v>7079.3814000000011</v>
      </c>
      <c r="W102" s="40">
        <v>0.39</v>
      </c>
      <c r="X102" s="26">
        <f>W102*L102</f>
        <v>5413.6446000000005</v>
      </c>
      <c r="Y102" s="48">
        <v>3.65E-3</v>
      </c>
      <c r="Z102" s="18">
        <f>L102*Y102</f>
        <v>50.666161000000002</v>
      </c>
      <c r="AA102" s="28">
        <f>IF(J102&gt;0,(AC102+AK102)/J102,0)</f>
        <v>2.6249162449193653E-3</v>
      </c>
      <c r="AB102" s="48">
        <v>2.0000000000000001E-4</v>
      </c>
      <c r="AC102" s="38">
        <f>AB102*L102</f>
        <v>2.7762280000000006</v>
      </c>
      <c r="AD102" s="29">
        <v>0.2213</v>
      </c>
      <c r="AE102" s="42">
        <f>AH102*(1-AI102)*AD102</f>
        <v>36.7986492</v>
      </c>
      <c r="AF102" s="29">
        <f t="shared" si="173"/>
        <v>0.94606048214717187</v>
      </c>
      <c r="AG102" s="30">
        <f t="shared" si="178"/>
        <v>0.92463228889800864</v>
      </c>
      <c r="AH102" s="44">
        <v>186</v>
      </c>
      <c r="AI102" s="66">
        <v>0.106</v>
      </c>
      <c r="AJ102" s="67">
        <v>0.22409999999999999</v>
      </c>
      <c r="AK102" s="42">
        <f t="shared" si="161"/>
        <v>37.264244399999995</v>
      </c>
      <c r="AL102" s="18">
        <v>1.6</v>
      </c>
      <c r="AM102" s="154"/>
      <c r="AN102" s="122">
        <f>AN101+AH102-AM102</f>
        <v>1020.1199999999997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41300</v>
      </c>
      <c r="E103" s="79"/>
      <c r="F103" s="52">
        <f>SUM(F100:F102)</f>
        <v>37008</v>
      </c>
      <c r="G103" s="146"/>
      <c r="H103" s="80"/>
      <c r="I103" s="52">
        <f>SUM(I100:I102)</f>
        <v>36383</v>
      </c>
      <c r="J103" s="52">
        <f>SUM(J100:J102)</f>
        <v>43340</v>
      </c>
      <c r="K103" s="21">
        <f>IF(J103&gt;0,(J100*K100+J101*K101+J102*K102)/J103,0)</f>
        <v>8.5717143516382086E-2</v>
      </c>
      <c r="L103" s="53">
        <f>L100+L101+L102</f>
        <v>39625.019</v>
      </c>
      <c r="M103" s="54">
        <f>IF(L103&gt;0,N103/L103,0)</f>
        <v>0.64964197526315381</v>
      </c>
      <c r="N103" s="55">
        <f>N100+N101+N102</f>
        <v>25742.075613000001</v>
      </c>
      <c r="O103" s="21">
        <f>IF(L103&gt;0,P103/L103,0)</f>
        <v>0.18662286998524846</v>
      </c>
      <c r="P103" s="55">
        <f>P100+P101+P102</f>
        <v>7394.9347690000004</v>
      </c>
      <c r="Q103" s="21">
        <f>IF(L103&gt;0,R103/L103,0)</f>
        <v>0.16373515475159772</v>
      </c>
      <c r="R103" s="55">
        <f>R100+R101+R102</f>
        <v>6488.0086179999998</v>
      </c>
      <c r="S103" s="21">
        <f>IF(L103&gt;0,T103/L103,0)</f>
        <v>0.20775697977583304</v>
      </c>
      <c r="T103" s="55">
        <f>T100+T101+T102</f>
        <v>8232.3742710000006</v>
      </c>
      <c r="U103" s="21">
        <f>IF(L103&gt;0,V103/L103,0)</f>
        <v>0.5178213801739755</v>
      </c>
      <c r="V103" s="55">
        <f>V100+V101+V102</f>
        <v>20518.682028000003</v>
      </c>
      <c r="W103" s="21">
        <f>IF(L103&gt;0,X103/L103,0)</f>
        <v>0.39649687486585183</v>
      </c>
      <c r="X103" s="55">
        <f>X100+X101+X102</f>
        <v>15711.196200000002</v>
      </c>
      <c r="Y103" s="56">
        <f>IF(L103&gt;0,Z103/L103,0)</f>
        <v>3.6080540761381087E-3</v>
      </c>
      <c r="Z103" s="57">
        <f>SUM(Z100:Z102)</f>
        <v>142.96921132</v>
      </c>
      <c r="AA103" s="63">
        <f>IF(L103&gt;0,(AA100*L100+AA101*L101+AA102*L102)/L103,0)</f>
        <v>2.8894181469490275E-3</v>
      </c>
      <c r="AB103" s="56">
        <f>IF(J103&gt;0,(J100*AB100+J101*AB101+J102*AB102)/J103,0)</f>
        <v>2.0000000000000004E-4</v>
      </c>
      <c r="AC103" s="53">
        <f>SUM(AC100:AC102)</f>
        <v>7.9250038000000016</v>
      </c>
      <c r="AD103" s="54">
        <f>IF(J103&gt;0,(J100*AD100+J101*AD101+J102*AD102)/J103,0)</f>
        <v>0.22159577757268112</v>
      </c>
      <c r="AE103" s="59">
        <f>SUM(AE100:AE102)</f>
        <v>114.07558040000001</v>
      </c>
      <c r="AF103" s="54">
        <f>IF(AND(Z103&gt;0),((Z100*AF100+Z101*AF101+Z102*AF102)/Z103),0)</f>
        <v>0.945421826791354</v>
      </c>
      <c r="AG103" s="58">
        <f>IF(AND(AA103&gt;0,AJ103&gt;0,AB103&gt;0),((AJ103*(AA103-AB103))/(AA103*(AJ103-AB103))),0)</f>
        <v>0.93160001439630946</v>
      </c>
      <c r="AH103" s="52">
        <f>SUM(AH100:AH102)</f>
        <v>570</v>
      </c>
      <c r="AI103" s="21">
        <f>IF(AH103&gt;0,(AI100*AH100+AI101*AH101+AI102*AH102)/AH103,0)</f>
        <v>9.7217543859649119E-2</v>
      </c>
      <c r="AJ103" s="54">
        <f>IF(J103&gt;0,(AJ100*J100+AJ101*J101+AJ102*J102)/J103,0)</f>
        <v>0.22774651361329024</v>
      </c>
      <c r="AK103" s="59">
        <f>SUM(AK100:AK102)</f>
        <v>117.2990568</v>
      </c>
      <c r="AL103" s="81"/>
      <c r="AM103" s="57">
        <f>SUM(AM100:AM102)</f>
        <v>767.74</v>
      </c>
      <c r="AN103" s="127"/>
      <c r="AO103" s="125">
        <f>AN102</f>
        <v>1020.1199999999997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47" t="s">
        <v>50</v>
      </c>
      <c r="D104" s="12">
        <v>16775</v>
      </c>
      <c r="E104" s="12">
        <v>0</v>
      </c>
      <c r="F104" s="12">
        <v>8830</v>
      </c>
      <c r="G104" s="13">
        <v>1.8</v>
      </c>
      <c r="H104" s="13">
        <v>4.9000000000000004</v>
      </c>
      <c r="I104" s="12">
        <v>9592</v>
      </c>
      <c r="J104" s="12">
        <v>15127</v>
      </c>
      <c r="K104" s="14">
        <v>8.4000000000000005E-2</v>
      </c>
      <c r="L104" s="25">
        <f>J104*(1-K104)</f>
        <v>13856.332</v>
      </c>
      <c r="M104" s="15">
        <v>0.81</v>
      </c>
      <c r="N104" s="26">
        <f>L104*M104</f>
        <v>11223.628920000001</v>
      </c>
      <c r="O104" s="14">
        <v>8.2000000000000003E-2</v>
      </c>
      <c r="P104" s="26">
        <f>L104*O104</f>
        <v>1136.2192240000002</v>
      </c>
      <c r="Q104" s="16">
        <v>0.108</v>
      </c>
      <c r="R104" s="26">
        <f>L104*Q104</f>
        <v>1496.4838560000001</v>
      </c>
      <c r="S104" s="16">
        <v>0.20899999999999999</v>
      </c>
      <c r="T104" s="26">
        <f>L104*S104</f>
        <v>2895.9733879999999</v>
      </c>
      <c r="U104" s="16">
        <v>0.51100000000000001</v>
      </c>
      <c r="V104" s="26">
        <f>L104*U104</f>
        <v>7080.5856520000007</v>
      </c>
      <c r="W104" s="16">
        <v>0.4</v>
      </c>
      <c r="X104" s="26">
        <f>W104*L104</f>
        <v>5542.5328000000009</v>
      </c>
      <c r="Y104" s="17">
        <v>3.5799999999999998E-3</v>
      </c>
      <c r="Z104" s="61">
        <f>L104*Y104</f>
        <v>49.605668559999998</v>
      </c>
      <c r="AA104" s="28">
        <f>IF(J104&gt;0,(AC104+AK104)/J104,0)</f>
        <v>3.3583687975143784E-3</v>
      </c>
      <c r="AB104" s="17">
        <v>2.0000000000000001E-4</v>
      </c>
      <c r="AC104" s="25">
        <f>AB104*L104</f>
        <v>2.7712664</v>
      </c>
      <c r="AD104" s="141">
        <v>0.21840000000000001</v>
      </c>
      <c r="AE104" s="31">
        <f>AH104*(1-AI104)*AD104</f>
        <v>47.0822352</v>
      </c>
      <c r="AF104" s="29">
        <f t="shared" ref="AF104:AF106" si="179">IF(AND(AD104&gt;0,AB104&gt;0,Y104&gt;0),((Y104-AB104)*AD104)/((AD104-AB104)*Y104),0)</f>
        <v>0.94499946233530829</v>
      </c>
      <c r="AG104" s="62">
        <f>IF(AND(AA104&gt;0,AJ104&gt;0,AB104&gt;0),((AJ104*(AA104-AB104))/(AA104*(AJ104-AB104))),0)</f>
        <v>0.94129224511273246</v>
      </c>
      <c r="AH104" s="156">
        <v>239</v>
      </c>
      <c r="AI104" s="16">
        <v>9.8000000000000004E-2</v>
      </c>
      <c r="AJ104" s="15">
        <v>0.2228</v>
      </c>
      <c r="AK104" s="31">
        <f t="shared" ref="AK104:AK114" si="180">AH104*(1-AI104)*AJ104</f>
        <v>48.030778400000003</v>
      </c>
      <c r="AL104" s="19">
        <v>1.7</v>
      </c>
      <c r="AM104" s="152"/>
      <c r="AN104" s="119">
        <f>AN102+AH104-AM104</f>
        <v>1259.1199999999997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24" t="s">
        <v>49</v>
      </c>
      <c r="D105" s="35">
        <v>19303</v>
      </c>
      <c r="E105" s="44">
        <v>2</v>
      </c>
      <c r="F105" s="35">
        <v>16556</v>
      </c>
      <c r="G105" s="36">
        <v>0.9</v>
      </c>
      <c r="H105" s="38">
        <v>4</v>
      </c>
      <c r="I105" s="35">
        <v>15397</v>
      </c>
      <c r="J105" s="35">
        <v>15183</v>
      </c>
      <c r="K105" s="66">
        <v>0.08</v>
      </c>
      <c r="L105" s="38">
        <f t="shared" ref="L105:L106" si="181">J105*(1-K105)</f>
        <v>13968.36</v>
      </c>
      <c r="M105" s="39">
        <v>0.75600000000000001</v>
      </c>
      <c r="N105" s="26">
        <f t="shared" ref="N105:N106" si="182">L105*M105</f>
        <v>10560.080160000001</v>
      </c>
      <c r="O105" s="37">
        <v>0.107</v>
      </c>
      <c r="P105" s="26">
        <f t="shared" ref="P105:P106" si="183">L105*O105</f>
        <v>1494.6145200000001</v>
      </c>
      <c r="Q105" s="40">
        <v>0.13700000000000001</v>
      </c>
      <c r="R105" s="26">
        <f t="shared" ref="R105:R106" si="184">L105*Q105</f>
        <v>1913.6653200000003</v>
      </c>
      <c r="S105" s="40">
        <v>0.2</v>
      </c>
      <c r="T105" s="26">
        <f>L105*S105</f>
        <v>2793.6720000000005</v>
      </c>
      <c r="U105" s="40">
        <v>0.52900000000000003</v>
      </c>
      <c r="V105" s="26">
        <f>L105*U105</f>
        <v>7389.2624400000004</v>
      </c>
      <c r="W105" s="40">
        <v>0.39</v>
      </c>
      <c r="X105" s="26">
        <f>W105*L105</f>
        <v>5447.6604000000007</v>
      </c>
      <c r="Y105" s="41">
        <v>3.5899999999999999E-3</v>
      </c>
      <c r="Z105" s="18">
        <f>L105*Y105</f>
        <v>50.146412400000003</v>
      </c>
      <c r="AA105" s="28">
        <f>IF(J105&gt;0,(AC105+AK105)/J105,0)</f>
        <v>3.3115394586050186E-3</v>
      </c>
      <c r="AB105" s="41">
        <v>2.1000000000000001E-4</v>
      </c>
      <c r="AC105" s="38">
        <f>AB105*L105</f>
        <v>2.9333556000000001</v>
      </c>
      <c r="AD105" s="29">
        <v>0.21829999999999999</v>
      </c>
      <c r="AE105" s="42">
        <f>AH105*(1-AI105)*AD105</f>
        <v>45.631685600000004</v>
      </c>
      <c r="AF105" s="29">
        <f t="shared" si="179"/>
        <v>0.94241075756335291</v>
      </c>
      <c r="AG105" s="30">
        <f t="shared" ref="AG105:AG106" si="185">IF(AND(AA105&gt;0,AJ105&gt;0,AB105&gt;0),((AJ105*(AA105-AB105))/(AA105*(AJ105-AB105))),0)</f>
        <v>0.93745454810426032</v>
      </c>
      <c r="AH105" s="44">
        <v>232</v>
      </c>
      <c r="AI105" s="40">
        <v>9.9000000000000005E-2</v>
      </c>
      <c r="AJ105" s="67">
        <v>0.22650000000000001</v>
      </c>
      <c r="AK105" s="42">
        <f t="shared" si="180"/>
        <v>47.345748</v>
      </c>
      <c r="AL105" s="75">
        <v>1.8</v>
      </c>
      <c r="AM105" s="154"/>
      <c r="AN105" s="122">
        <f>AN104+AH105-AM105</f>
        <v>1491.1199999999997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51</v>
      </c>
      <c r="D106" s="44">
        <v>14209</v>
      </c>
      <c r="E106" s="44">
        <v>2</v>
      </c>
      <c r="F106" s="44">
        <v>15006</v>
      </c>
      <c r="G106" s="38">
        <v>1.1000000000000001</v>
      </c>
      <c r="H106" s="38">
        <v>3.6</v>
      </c>
      <c r="I106" s="44">
        <v>14367</v>
      </c>
      <c r="J106" s="44">
        <v>15134</v>
      </c>
      <c r="K106" s="66">
        <v>8.3000000000000004E-2</v>
      </c>
      <c r="L106" s="38">
        <f t="shared" si="181"/>
        <v>13877.878000000001</v>
      </c>
      <c r="M106" s="29">
        <v>0.78100000000000003</v>
      </c>
      <c r="N106" s="26">
        <f t="shared" si="182"/>
        <v>10838.622718000001</v>
      </c>
      <c r="O106" s="40">
        <v>9.6000000000000002E-2</v>
      </c>
      <c r="P106" s="26">
        <f t="shared" si="183"/>
        <v>1332.276288</v>
      </c>
      <c r="Q106" s="40">
        <v>0.123</v>
      </c>
      <c r="R106" s="26">
        <f t="shared" si="184"/>
        <v>1706.9789940000001</v>
      </c>
      <c r="S106" s="40">
        <v>0.21199999999999999</v>
      </c>
      <c r="T106" s="26">
        <f>L106*S106</f>
        <v>2942.1101360000002</v>
      </c>
      <c r="U106" s="40">
        <v>0.51100000000000001</v>
      </c>
      <c r="V106" s="26">
        <f>L106*U106</f>
        <v>7091.5956580000002</v>
      </c>
      <c r="W106" s="40">
        <v>0.39</v>
      </c>
      <c r="X106" s="26">
        <f>W106*L106</f>
        <v>5412.3724200000006</v>
      </c>
      <c r="Y106" s="48">
        <v>3.5599999999999998E-3</v>
      </c>
      <c r="Z106" s="18">
        <f>L106*Y106</f>
        <v>49.40524568</v>
      </c>
      <c r="AA106" s="28">
        <f>IF(J106&gt;0,(AC106+AK106)/J106,0)</f>
        <v>3.1260788066604997E-3</v>
      </c>
      <c r="AB106" s="48">
        <v>2.2000000000000001E-4</v>
      </c>
      <c r="AC106" s="38">
        <f>AB106*L106</f>
        <v>3.0531331600000002</v>
      </c>
      <c r="AD106" s="29">
        <v>0.21820000000000001</v>
      </c>
      <c r="AE106" s="42">
        <f>AH106*(1-AI106)*AD106</f>
        <v>43.246149000000003</v>
      </c>
      <c r="AF106" s="29">
        <f t="shared" si="179"/>
        <v>0.93914914366950475</v>
      </c>
      <c r="AG106" s="30">
        <f t="shared" si="185"/>
        <v>0.93054108421491566</v>
      </c>
      <c r="AH106" s="44">
        <v>219</v>
      </c>
      <c r="AI106" s="66">
        <v>9.5000000000000001E-2</v>
      </c>
      <c r="AJ106" s="67">
        <v>0.2233</v>
      </c>
      <c r="AK106" s="42">
        <f t="shared" si="180"/>
        <v>44.256943499999998</v>
      </c>
      <c r="AL106" s="18">
        <v>1.81</v>
      </c>
      <c r="AM106" s="154"/>
      <c r="AN106" s="122">
        <f>AN105+AH106-AM106</f>
        <v>1710.1199999999997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50287</v>
      </c>
      <c r="E107" s="68"/>
      <c r="F107" s="52">
        <f t="shared" ref="F107:J107" si="186">SUM(F104:F106)</f>
        <v>40392</v>
      </c>
      <c r="G107" s="53"/>
      <c r="H107" s="69"/>
      <c r="I107" s="52">
        <f t="shared" si="186"/>
        <v>39356</v>
      </c>
      <c r="J107" s="52">
        <f t="shared" si="186"/>
        <v>45444</v>
      </c>
      <c r="K107" s="21">
        <f>IF(J107&gt;0,(J104*K104+J105*K105+J106*K106)/J107,0)</f>
        <v>8.2330560690080101E-2</v>
      </c>
      <c r="L107" s="53">
        <f>L104+L105+L106</f>
        <v>41702.570000000007</v>
      </c>
      <c r="M107" s="54">
        <f>IF(L107&gt;0,N107/L107,0)</f>
        <v>0.78226190371480686</v>
      </c>
      <c r="N107" s="55">
        <f>N104+N105+N106</f>
        <v>32622.331797999999</v>
      </c>
      <c r="O107" s="21">
        <f>IF(L107&gt;0,P107/L107,0)</f>
        <v>9.5032752945441973E-2</v>
      </c>
      <c r="P107" s="55">
        <f>P104+P105+P106</f>
        <v>3963.1100320000005</v>
      </c>
      <c r="Q107" s="21">
        <f>IF(L107&gt;0,R107/L107,0)</f>
        <v>0.12270534333975099</v>
      </c>
      <c r="R107" s="55">
        <f>R104+R105+R106</f>
        <v>5117.12817</v>
      </c>
      <c r="S107" s="21">
        <f>IF(L107&gt;0,T107/L107,0)</f>
        <v>0.2069837787934892</v>
      </c>
      <c r="T107" s="55">
        <f>T104+T105+T106</f>
        <v>8631.7555240000002</v>
      </c>
      <c r="U107" s="21">
        <f>IF(L107&gt;0,V107/L107,0)</f>
        <v>0.51702913633380376</v>
      </c>
      <c r="V107" s="55">
        <f>V104+V105+V106</f>
        <v>21561.443749999999</v>
      </c>
      <c r="W107" s="21">
        <f>IF(L107&gt;0,X107/L107,0)</f>
        <v>0.39332265661324944</v>
      </c>
      <c r="X107" s="55">
        <f>X104+X105+X106</f>
        <v>16402.565620000001</v>
      </c>
      <c r="Y107" s="56">
        <f>IF(L107&gt;0,Z107/L107,0)</f>
        <v>3.5766938737828383E-3</v>
      </c>
      <c r="Z107" s="57">
        <f>SUM(Z104:Z106)</f>
        <v>149.15732664000001</v>
      </c>
      <c r="AA107" s="63">
        <f>IF(L107&gt;0,(AA104*L104+AA105*L105+AA106*L106)/L107,0)</f>
        <v>3.2653812138201551E-3</v>
      </c>
      <c r="AB107" s="56">
        <f>IF(J107&gt;0,(J104*AB104+J105*AB105+J106*AB106)/J107,0)</f>
        <v>2.1000154035736294E-4</v>
      </c>
      <c r="AC107" s="53">
        <f>SUM(AC104:AC106)</f>
        <v>8.7577551600000003</v>
      </c>
      <c r="AD107" s="54">
        <f>IF(J107&gt;0,(J104*AD104+J105*AD105+J106*AD106)/J107,0)</f>
        <v>0.21829998459642638</v>
      </c>
      <c r="AE107" s="59">
        <f>SUM(AE104:AE106)</f>
        <v>135.96006980000001</v>
      </c>
      <c r="AF107" s="54">
        <f>IF(AND(Z107&gt;0),((Z104*AF104+Z105*AF105+Z106*AF106)/Z107),0)</f>
        <v>0.9421913489324879</v>
      </c>
      <c r="AG107" s="58">
        <f>IF(AND(AA107&gt;0,AJ107&gt;0,AB107&gt;0),((AJ107*(AA107-AB107))/(AA107*(AJ107-AB107))),0)</f>
        <v>0.93656575024150646</v>
      </c>
      <c r="AH107" s="52">
        <f t="shared" ref="AH107" si="187">SUM(AH104:AH106)</f>
        <v>690</v>
      </c>
      <c r="AI107" s="21">
        <f>IF(AH107&gt;0,(AI104*AH104+AI105*AH105+AI106*AH106)/AH107,0)</f>
        <v>9.7384057971014487E-2</v>
      </c>
      <c r="AJ107" s="54">
        <f>IF(J107&gt;0,(AJ104*J104+AJ105*J105+AJ106*J106)/J107,0)</f>
        <v>0.22420269562538511</v>
      </c>
      <c r="AK107" s="59">
        <f>SUM(AK104:AK106)</f>
        <v>139.63346989999999</v>
      </c>
      <c r="AL107" s="70"/>
      <c r="AM107" s="57">
        <f>SUM(AM104:AM106)</f>
        <v>0</v>
      </c>
      <c r="AN107" s="124"/>
      <c r="AO107" s="125">
        <f>AN106</f>
        <v>1710.1199999999997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11" t="s">
        <v>52</v>
      </c>
      <c r="D108" s="12">
        <v>12502</v>
      </c>
      <c r="E108" s="12">
        <v>0</v>
      </c>
      <c r="F108" s="12">
        <v>12452</v>
      </c>
      <c r="G108" s="13">
        <v>1.9</v>
      </c>
      <c r="H108" s="13">
        <v>4.0999999999999996</v>
      </c>
      <c r="I108" s="12">
        <v>12420</v>
      </c>
      <c r="J108" s="12">
        <v>15257</v>
      </c>
      <c r="K108" s="14">
        <v>7.5999999999999998E-2</v>
      </c>
      <c r="L108" s="25">
        <f>J108*(1-K108)</f>
        <v>14097.468000000001</v>
      </c>
      <c r="M108" s="15">
        <v>0.69399999999999995</v>
      </c>
      <c r="N108" s="26">
        <f>L108*M108</f>
        <v>9783.6427920000006</v>
      </c>
      <c r="O108" s="14">
        <v>0.188</v>
      </c>
      <c r="P108" s="26">
        <f>L108*O108</f>
        <v>2650.3239840000001</v>
      </c>
      <c r="Q108" s="16">
        <v>0.11799999999999999</v>
      </c>
      <c r="R108" s="26">
        <f>L108*Q108</f>
        <v>1663.5012240000001</v>
      </c>
      <c r="S108" s="16">
        <v>0.20599999999999999</v>
      </c>
      <c r="T108" s="26">
        <f>L108*S108</f>
        <v>2904.0784079999999</v>
      </c>
      <c r="U108" s="16">
        <v>0.51</v>
      </c>
      <c r="V108" s="26">
        <f>L108*U108</f>
        <v>7189.7086800000006</v>
      </c>
      <c r="W108" s="16">
        <v>0.4</v>
      </c>
      <c r="X108" s="26">
        <f>W108*L108</f>
        <v>5638.9872000000005</v>
      </c>
      <c r="Y108" s="17">
        <v>3.5500000000000002E-3</v>
      </c>
      <c r="Z108" s="61">
        <f>L108*Y108</f>
        <v>50.046011400000005</v>
      </c>
      <c r="AA108" s="28">
        <f>IF(J108&gt;0,(AC108+AK108)/J108,0)</f>
        <v>2.964257282558825E-3</v>
      </c>
      <c r="AB108" s="17">
        <v>2.2000000000000001E-4</v>
      </c>
      <c r="AC108" s="25">
        <f>AB108*L108</f>
        <v>3.1014429600000004</v>
      </c>
      <c r="AD108" s="141">
        <v>0.21990000000000001</v>
      </c>
      <c r="AE108" s="31">
        <f>AH108*(1-AI108)*AD108</f>
        <v>42.143395200000001</v>
      </c>
      <c r="AF108" s="29">
        <f t="shared" ref="AF108:AF110" si="188">IF(AND(AD108&gt;0,AB108&gt;0,Y108&gt;0),((Y108-AB108)*AD108)/((AD108-AB108)*Y108),0)</f>
        <v>0.9389675635751874</v>
      </c>
      <c r="AG108" s="62">
        <f>IF(AND(AA108&gt;0,AJ108&gt;0,AB108&gt;0),((AJ108*(AA108-AB108))/(AA108*(AJ108-AB108))),0)</f>
        <v>0.92670997388177223</v>
      </c>
      <c r="AH108" s="12">
        <v>212</v>
      </c>
      <c r="AI108" s="14">
        <v>9.6000000000000002E-2</v>
      </c>
      <c r="AJ108" s="15">
        <v>0.2198</v>
      </c>
      <c r="AK108" s="31">
        <f t="shared" si="180"/>
        <v>42.124230399999995</v>
      </c>
      <c r="AL108" s="19">
        <v>1.8</v>
      </c>
      <c r="AM108" s="152"/>
      <c r="AN108" s="119">
        <f>AN106+AH108-AM108</f>
        <v>1922.1199999999997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49</v>
      </c>
      <c r="D109" s="35">
        <v>17881</v>
      </c>
      <c r="E109" s="44">
        <v>3</v>
      </c>
      <c r="F109" s="35">
        <v>14929</v>
      </c>
      <c r="G109" s="36">
        <v>0.7</v>
      </c>
      <c r="H109" s="38">
        <v>4.0999999999999996</v>
      </c>
      <c r="I109" s="35">
        <v>13837</v>
      </c>
      <c r="J109" s="35">
        <v>15149</v>
      </c>
      <c r="K109" s="66">
        <v>8.1000000000000003E-2</v>
      </c>
      <c r="L109" s="38">
        <f t="shared" ref="L109:L110" si="189">J109*(1-K109)</f>
        <v>13921.931</v>
      </c>
      <c r="M109" s="39">
        <v>0.80200000000000005</v>
      </c>
      <c r="N109" s="26">
        <f t="shared" ref="N109:N110" si="190">L109*M109</f>
        <v>11165.388662000001</v>
      </c>
      <c r="O109" s="37">
        <v>0.113</v>
      </c>
      <c r="P109" s="26">
        <f t="shared" ref="P109:P110" si="191">L109*O109</f>
        <v>1573.1782030000002</v>
      </c>
      <c r="Q109" s="40">
        <v>8.5000000000000006E-2</v>
      </c>
      <c r="R109" s="26">
        <f t="shared" ref="R109:R110" si="192">L109*Q109</f>
        <v>1183.364135</v>
      </c>
      <c r="S109" s="40">
        <v>0.20899999999999999</v>
      </c>
      <c r="T109" s="26">
        <f>L109*S109</f>
        <v>2909.683579</v>
      </c>
      <c r="U109" s="40">
        <v>0.51200000000000001</v>
      </c>
      <c r="V109" s="26">
        <f>L109*U109</f>
        <v>7128.0286720000004</v>
      </c>
      <c r="W109" s="40">
        <v>0.39</v>
      </c>
      <c r="X109" s="26">
        <f>W109*L109</f>
        <v>5429.5530900000003</v>
      </c>
      <c r="Y109" s="41">
        <v>3.5799999999999998E-3</v>
      </c>
      <c r="Z109" s="18">
        <f>L109*Y109</f>
        <v>49.84051298</v>
      </c>
      <c r="AA109" s="28">
        <f>IF(J109&gt;0,(AC109+AK109)/J109,0)</f>
        <v>3.3131003247739129E-3</v>
      </c>
      <c r="AB109" s="41">
        <v>2.2000000000000001E-4</v>
      </c>
      <c r="AC109" s="38">
        <f>AB109*L109</f>
        <v>3.0628248200000003</v>
      </c>
      <c r="AD109" s="29">
        <v>0.2167</v>
      </c>
      <c r="AE109" s="42">
        <f>AH109*(1-AI109)*AD109</f>
        <v>46.675013000000007</v>
      </c>
      <c r="AF109" s="29">
        <f t="shared" si="188"/>
        <v>0.93950129445428532</v>
      </c>
      <c r="AG109" s="30">
        <f t="shared" ref="AG109:AG110" si="193">IF(AND(AA109&gt;0,AJ109&gt;0,AB109&gt;0),((AJ109*(AA109-AB109))/(AA109*(AJ109-AB109))),0)</f>
        <v>0.93453660192614407</v>
      </c>
      <c r="AH109" s="35">
        <v>238</v>
      </c>
      <c r="AI109" s="66">
        <v>9.5000000000000001E-2</v>
      </c>
      <c r="AJ109" s="67">
        <v>0.21879999999999999</v>
      </c>
      <c r="AK109" s="42">
        <f t="shared" si="180"/>
        <v>47.127332000000003</v>
      </c>
      <c r="AL109" s="18">
        <v>1.85</v>
      </c>
      <c r="AM109" s="154"/>
      <c r="AN109" s="122">
        <f>AN108+AH109-AM109</f>
        <v>2160.12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11" t="s">
        <v>51</v>
      </c>
      <c r="D110" s="44">
        <v>14780</v>
      </c>
      <c r="E110" s="44">
        <v>3</v>
      </c>
      <c r="F110" s="44">
        <v>14974</v>
      </c>
      <c r="G110" s="38">
        <v>0.8</v>
      </c>
      <c r="H110" s="38">
        <v>3.6</v>
      </c>
      <c r="I110" s="44">
        <v>14584</v>
      </c>
      <c r="J110" s="44">
        <v>15132</v>
      </c>
      <c r="K110" s="66">
        <v>7.8E-2</v>
      </c>
      <c r="L110" s="38">
        <f t="shared" si="189"/>
        <v>13951.704</v>
      </c>
      <c r="M110" s="29">
        <v>0.72899999999999998</v>
      </c>
      <c r="N110" s="26">
        <f t="shared" si="190"/>
        <v>10170.792216</v>
      </c>
      <c r="O110" s="40">
        <v>0.154</v>
      </c>
      <c r="P110" s="26">
        <f t="shared" si="191"/>
        <v>2148.5624159999998</v>
      </c>
      <c r="Q110" s="40">
        <v>0.11700000000000001</v>
      </c>
      <c r="R110" s="26">
        <f t="shared" si="192"/>
        <v>1632.3493680000001</v>
      </c>
      <c r="S110" s="40">
        <v>0.221</v>
      </c>
      <c r="T110" s="26">
        <f>L110*S110</f>
        <v>3083.3265839999999</v>
      </c>
      <c r="U110" s="40">
        <v>0.47299999999999998</v>
      </c>
      <c r="V110" s="26">
        <f>L110*U110</f>
        <v>6599.155992</v>
      </c>
      <c r="W110" s="40">
        <v>0.38</v>
      </c>
      <c r="X110" s="26">
        <f>W110*L110</f>
        <v>5301.6475199999995</v>
      </c>
      <c r="Y110" s="48">
        <v>3.5400000000000002E-3</v>
      </c>
      <c r="Z110" s="18">
        <f>L110*Y110</f>
        <v>49.389032159999999</v>
      </c>
      <c r="AA110" s="28">
        <f>IF(J110&gt;0,(AC110+AK110)/J110,0)</f>
        <v>2.7448571134020615E-3</v>
      </c>
      <c r="AB110" s="48">
        <v>2.1000000000000001E-4</v>
      </c>
      <c r="AC110" s="38">
        <f>AB110*L110</f>
        <v>2.9298578399999999</v>
      </c>
      <c r="AD110" s="29">
        <v>0.2203</v>
      </c>
      <c r="AE110" s="42">
        <f>AH110*(1-AI110)*AD110</f>
        <v>38.834483999999996</v>
      </c>
      <c r="AF110" s="29">
        <f t="shared" si="188"/>
        <v>0.9415755187977799</v>
      </c>
      <c r="AG110" s="30">
        <f t="shared" si="193"/>
        <v>0.92437967679542432</v>
      </c>
      <c r="AH110" s="44">
        <v>195</v>
      </c>
      <c r="AI110" s="66">
        <v>9.6000000000000002E-2</v>
      </c>
      <c r="AJ110" s="67">
        <v>0.219</v>
      </c>
      <c r="AK110" s="42">
        <f t="shared" si="180"/>
        <v>38.605319999999999</v>
      </c>
      <c r="AL110" s="18">
        <v>1.83</v>
      </c>
      <c r="AM110" s="154"/>
      <c r="AN110" s="122">
        <f>AN109+AH110-AM110</f>
        <v>2355.12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45163</v>
      </c>
      <c r="E111" s="68"/>
      <c r="F111" s="52">
        <f t="shared" ref="F111:J111" si="194">SUM(F108:F110)</f>
        <v>42355</v>
      </c>
      <c r="G111" s="53"/>
      <c r="H111" s="69"/>
      <c r="I111" s="52">
        <f t="shared" si="194"/>
        <v>40841</v>
      </c>
      <c r="J111" s="52">
        <f t="shared" si="194"/>
        <v>45538</v>
      </c>
      <c r="K111" s="21">
        <f>IF(J111&gt;0,(J108*K108+J109*K109+J110*K110)/J111,0)</f>
        <v>7.8327923931661464E-2</v>
      </c>
      <c r="L111" s="53">
        <f>L108+L109+L110</f>
        <v>41971.103000000003</v>
      </c>
      <c r="M111" s="54">
        <f>IF(L111&gt;0,N111/L111,0)</f>
        <v>0.74145832359945374</v>
      </c>
      <c r="N111" s="55">
        <f>N108+N109+N110</f>
        <v>31119.823670000005</v>
      </c>
      <c r="O111" s="21">
        <f>IF(L111&gt;0,P111/L111,0)</f>
        <v>0.15182027984825652</v>
      </c>
      <c r="P111" s="55">
        <f>P108+P109+P110</f>
        <v>6372.0646029999998</v>
      </c>
      <c r="Q111" s="21">
        <f>IF(L111&gt;0,R111/L111,0)</f>
        <v>0.10672139655228981</v>
      </c>
      <c r="R111" s="55">
        <f>R108+R109+R110</f>
        <v>4479.2147270000005</v>
      </c>
      <c r="S111" s="21">
        <f>IF(L111&gt;0,T111/L111,0)</f>
        <v>0.21198129034159527</v>
      </c>
      <c r="T111" s="55">
        <f>T108+T109+T110</f>
        <v>8897.0885710000002</v>
      </c>
      <c r="U111" s="21">
        <f>IF(L111&gt;0,V111/L111,0)</f>
        <v>0.4983641565007238</v>
      </c>
      <c r="V111" s="55">
        <f>V108+V109+V110</f>
        <v>20916.893344</v>
      </c>
      <c r="W111" s="21">
        <f>IF(L111&gt;0,X111/L111,0)</f>
        <v>0.39003472960908364</v>
      </c>
      <c r="X111" s="55">
        <f>X108+X109+X110</f>
        <v>16370.187809999999</v>
      </c>
      <c r="Y111" s="56">
        <f>IF(L111&gt;0,Z111/L111,0)</f>
        <v>3.5566269616502571E-3</v>
      </c>
      <c r="Z111" s="57">
        <f>SUM(Z108:Z110)</f>
        <v>149.27555654</v>
      </c>
      <c r="AA111" s="63">
        <f>IF(L111&gt;0,(AA108*L108+AA109*L109+AA110*L110)/L111,0)</f>
        <v>3.0070382060414275E-3</v>
      </c>
      <c r="AB111" s="56">
        <f>IF(J111&gt;0,(J108*AB108+J109*AB109+J110*AB110)/J111,0)</f>
        <v>2.1667706091615797E-4</v>
      </c>
      <c r="AC111" s="53">
        <f>SUM(AC108:AC110)</f>
        <v>9.0941256200000016</v>
      </c>
      <c r="AD111" s="54">
        <f>IF(J111&gt;0,(J108*AD108+J109*AD109+J110*AD110)/J111,0)</f>
        <v>0.21896838244982211</v>
      </c>
      <c r="AE111" s="59">
        <f>SUM(AE108:AE110)</f>
        <v>127.6528922</v>
      </c>
      <c r="AF111" s="54">
        <f>IF(AND(Z111&gt;0),((Z108*AF108+Z109*AF109+Z110*AF110)/Z111),0)</f>
        <v>0.94000863023586556</v>
      </c>
      <c r="AG111" s="58">
        <f>IF(AND(AA111&gt;0,AJ111&gt;0,AB111&gt;0),((AJ111*(AA111-AB111))/(AA111*(AJ111-AB111))),0)</f>
        <v>0.92886152712955949</v>
      </c>
      <c r="AH111" s="52">
        <f t="shared" ref="AH111" si="195">SUM(AH108:AH110)</f>
        <v>645</v>
      </c>
      <c r="AI111" s="21">
        <f>IF(AH111&gt;0,(AI108*AH108+AI109*AH109+AI110*AH110)/AH111,0)</f>
        <v>9.5631007751937988E-2</v>
      </c>
      <c r="AJ111" s="54">
        <f>IF(J111&gt;0,(AJ108*J108+AJ109*J109+AJ110*J110)/J111,0)</f>
        <v>0.21920149765031399</v>
      </c>
      <c r="AK111" s="59">
        <f>SUM(AK108:AK110)</f>
        <v>127.85688239999999</v>
      </c>
      <c r="AL111" s="70"/>
      <c r="AM111" s="57">
        <f>SUM(AM108:AM110)</f>
        <v>0</v>
      </c>
      <c r="AN111" s="124"/>
      <c r="AO111" s="125">
        <f>AN110</f>
        <v>2355.12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52</v>
      </c>
      <c r="D112" s="12">
        <v>5600</v>
      </c>
      <c r="E112" s="12">
        <v>0</v>
      </c>
      <c r="F112" s="12">
        <v>9591</v>
      </c>
      <c r="G112" s="13">
        <v>1.5</v>
      </c>
      <c r="H112" s="13">
        <v>4.9000000000000004</v>
      </c>
      <c r="I112" s="12">
        <v>9667</v>
      </c>
      <c r="J112" s="12">
        <v>15001</v>
      </c>
      <c r="K112" s="14">
        <v>7.9000000000000001E-2</v>
      </c>
      <c r="L112" s="25">
        <f>J112*(1-K112)</f>
        <v>13815.921</v>
      </c>
      <c r="M112" s="15">
        <v>0.748</v>
      </c>
      <c r="N112" s="26">
        <f>L112*M112</f>
        <v>10334.308908000001</v>
      </c>
      <c r="O112" s="14">
        <v>0.158</v>
      </c>
      <c r="P112" s="26">
        <f>L112*O112</f>
        <v>2182.9155180000002</v>
      </c>
      <c r="Q112" s="16">
        <v>9.4E-2</v>
      </c>
      <c r="R112" s="26">
        <f>L112*Q112</f>
        <v>1298.6965740000001</v>
      </c>
      <c r="S112" s="16">
        <v>0.222</v>
      </c>
      <c r="T112" s="26">
        <f>L112*S112</f>
        <v>3067.134462</v>
      </c>
      <c r="U112" s="16">
        <v>0.49299999999999999</v>
      </c>
      <c r="V112" s="26">
        <f>L112*U112</f>
        <v>6811.2490530000005</v>
      </c>
      <c r="W112" s="16">
        <v>0.39</v>
      </c>
      <c r="X112" s="26">
        <f>W112*L112</f>
        <v>5388.2091900000005</v>
      </c>
      <c r="Y112" s="17">
        <v>3.5100000000000001E-3</v>
      </c>
      <c r="Z112" s="61">
        <f>L112*Y112</f>
        <v>48.493882710000001</v>
      </c>
      <c r="AA112" s="28">
        <f>IF(J112&gt;0,(AC112+AK112)/J112,0)</f>
        <v>3.7841197393507103E-3</v>
      </c>
      <c r="AB112" s="17">
        <v>2.1000000000000001E-4</v>
      </c>
      <c r="AC112" s="25">
        <f>AB112*L112</f>
        <v>2.9013434100000004</v>
      </c>
      <c r="AD112" s="141">
        <v>0.22450000000000001</v>
      </c>
      <c r="AE112" s="31">
        <f>AH112*(1-AI112)*AD112</f>
        <v>53.696807999999997</v>
      </c>
      <c r="AF112" s="29">
        <f t="shared" ref="AF112:AF114" si="196">IF(AND(AD112&gt;0,AB112&gt;0,Y112&gt;0),((Y112-AB112)*AD112)/((AD112-AB112)*Y112),0)</f>
        <v>0.9410512107912794</v>
      </c>
      <c r="AG112" s="62">
        <f>IF(AND(AA112&gt;0,AJ112&gt;0,AB112&gt;0),((AJ112*(AA112-AB112))/(AA112*(AJ112-AB112))),0)</f>
        <v>0.9453865044241363</v>
      </c>
      <c r="AH112" s="12">
        <v>264</v>
      </c>
      <c r="AI112" s="14">
        <v>9.4E-2</v>
      </c>
      <c r="AJ112" s="15">
        <v>0.22520000000000001</v>
      </c>
      <c r="AK112" s="31">
        <f t="shared" si="180"/>
        <v>53.8642368</v>
      </c>
      <c r="AL112" s="19">
        <v>1.8</v>
      </c>
      <c r="AM112" s="152"/>
      <c r="AN112" s="119">
        <f>AN110+AH112-AM112</f>
        <v>2619.12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53</v>
      </c>
      <c r="D113" s="35">
        <v>20450</v>
      </c>
      <c r="E113" s="35">
        <v>2</v>
      </c>
      <c r="F113" s="35">
        <v>16619</v>
      </c>
      <c r="G113" s="36">
        <v>2.6</v>
      </c>
      <c r="H113" s="36">
        <v>2.7</v>
      </c>
      <c r="I113" s="35">
        <v>15351</v>
      </c>
      <c r="J113" s="35">
        <v>15022</v>
      </c>
      <c r="K113" s="37">
        <v>7.8E-2</v>
      </c>
      <c r="L113" s="38">
        <f t="shared" ref="L113:L114" si="197">J113*(1-K113)</f>
        <v>13850.284000000001</v>
      </c>
      <c r="M113" s="39">
        <v>0.79200000000000004</v>
      </c>
      <c r="N113" s="26">
        <f t="shared" ref="N113:N114" si="198">L113*M113</f>
        <v>10969.424928000002</v>
      </c>
      <c r="O113" s="37">
        <v>0.124</v>
      </c>
      <c r="P113" s="26">
        <f t="shared" ref="P113:P114" si="199">L113*O113</f>
        <v>1717.4352160000001</v>
      </c>
      <c r="Q113" s="40">
        <v>8.4000000000000005E-2</v>
      </c>
      <c r="R113" s="26">
        <f t="shared" ref="R113:R114" si="200">L113*Q113</f>
        <v>1163.4238560000001</v>
      </c>
      <c r="S113" s="40">
        <v>0.22800000000000001</v>
      </c>
      <c r="T113" s="26">
        <f>L113*S113</f>
        <v>3157.8647520000004</v>
      </c>
      <c r="U113" s="40">
        <v>0.499</v>
      </c>
      <c r="V113" s="26">
        <f>L113*U113</f>
        <v>6911.2917160000006</v>
      </c>
      <c r="W113" s="40">
        <v>0.4</v>
      </c>
      <c r="X113" s="26">
        <f>W113*L113</f>
        <v>5540.1136000000006</v>
      </c>
      <c r="Y113" s="41">
        <v>3.5400000000000002E-3</v>
      </c>
      <c r="Z113" s="18">
        <f>L113*Y113</f>
        <v>49.030005360000011</v>
      </c>
      <c r="AA113" s="28">
        <f>IF(J113&gt;0,(AC113+AK113)/J113,0)</f>
        <v>3.0242927732658767E-3</v>
      </c>
      <c r="AB113" s="41">
        <v>2.1000000000000001E-4</v>
      </c>
      <c r="AC113" s="38">
        <f>AB113*L113</f>
        <v>2.9085596400000004</v>
      </c>
      <c r="AD113" s="29">
        <v>0.2203</v>
      </c>
      <c r="AE113" s="42">
        <f>AH113*(1-AI113)*AD113</f>
        <v>42.406868799999998</v>
      </c>
      <c r="AF113" s="29">
        <f t="shared" si="196"/>
        <v>0.9415755187977799</v>
      </c>
      <c r="AG113" s="30">
        <f t="shared" ref="AG113:AG114" si="201">IF(AND(AA113&gt;0,AJ113&gt;0,AB113&gt;0),((AJ113*(AA113-AB113))/(AA113*(AJ113-AB113))),0)</f>
        <v>0.93144776506099103</v>
      </c>
      <c r="AH113" s="35">
        <v>212</v>
      </c>
      <c r="AI113" s="66">
        <v>9.1999999999999998E-2</v>
      </c>
      <c r="AJ113" s="67">
        <v>0.22090000000000001</v>
      </c>
      <c r="AK113" s="42">
        <f t="shared" si="180"/>
        <v>42.522366400000003</v>
      </c>
      <c r="AL113" s="18">
        <v>1.75</v>
      </c>
      <c r="AM113" s="18">
        <v>1005.88</v>
      </c>
      <c r="AN113" s="122">
        <f>AN112+AH113-AM113</f>
        <v>1825.2399999999998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11" t="s">
        <v>51</v>
      </c>
      <c r="D114" s="44">
        <v>19467</v>
      </c>
      <c r="E114" s="44">
        <v>2</v>
      </c>
      <c r="F114" s="44">
        <v>14694</v>
      </c>
      <c r="G114" s="38">
        <v>3.2</v>
      </c>
      <c r="H114" s="38">
        <v>3.8</v>
      </c>
      <c r="I114" s="44">
        <v>14945</v>
      </c>
      <c r="J114" s="44">
        <v>14855</v>
      </c>
      <c r="K114" s="40">
        <v>7.9000000000000001E-2</v>
      </c>
      <c r="L114" s="38">
        <f t="shared" si="197"/>
        <v>13681.455</v>
      </c>
      <c r="M114" s="29">
        <v>0.78600000000000003</v>
      </c>
      <c r="N114" s="26">
        <f t="shared" si="198"/>
        <v>10753.62363</v>
      </c>
      <c r="O114" s="40">
        <v>9.5000000000000001E-2</v>
      </c>
      <c r="P114" s="26">
        <f t="shared" si="199"/>
        <v>1299.7382250000001</v>
      </c>
      <c r="Q114" s="40">
        <v>0.11899999999999999</v>
      </c>
      <c r="R114" s="26">
        <f t="shared" si="200"/>
        <v>1628.0931449999998</v>
      </c>
      <c r="S114" s="40">
        <v>0.21199999999999999</v>
      </c>
      <c r="T114" s="26">
        <f>L114*S114</f>
        <v>2900.4684600000001</v>
      </c>
      <c r="U114" s="40">
        <v>0.47399999999999998</v>
      </c>
      <c r="V114" s="26">
        <f>L114*U114</f>
        <v>6485.0096699999995</v>
      </c>
      <c r="W114" s="40">
        <v>0.4</v>
      </c>
      <c r="X114" s="26">
        <f>W114*L114</f>
        <v>5472.5820000000003</v>
      </c>
      <c r="Y114" s="48">
        <v>3.5500000000000002E-3</v>
      </c>
      <c r="Z114" s="18">
        <f>L114*Y114</f>
        <v>48.569165250000005</v>
      </c>
      <c r="AA114" s="28">
        <f>IF(J114&gt;0,(AC114+AK114)/J114,0)</f>
        <v>3.1763079400875124E-3</v>
      </c>
      <c r="AB114" s="48">
        <v>2.1000000000000001E-4</v>
      </c>
      <c r="AC114" s="38">
        <f>AB114*L114</f>
        <v>2.87310555</v>
      </c>
      <c r="AD114" s="29">
        <v>0.221</v>
      </c>
      <c r="AE114" s="42">
        <f>AH114*(1-AI114)*AD114</f>
        <v>44.091489000000003</v>
      </c>
      <c r="AF114" s="29">
        <f t="shared" si="196"/>
        <v>0.94173993642547327</v>
      </c>
      <c r="AG114" s="30">
        <f t="shared" si="201"/>
        <v>0.93476934670550427</v>
      </c>
      <c r="AH114" s="44">
        <v>219</v>
      </c>
      <c r="AI114" s="66">
        <v>8.8999999999999996E-2</v>
      </c>
      <c r="AJ114" s="67">
        <v>0.22209999999999999</v>
      </c>
      <c r="AK114" s="42">
        <f t="shared" si="180"/>
        <v>44.3109489</v>
      </c>
      <c r="AL114" s="18">
        <v>1.8</v>
      </c>
      <c r="AM114" s="154"/>
      <c r="AN114" s="122">
        <f>AN113+AH114-AM114</f>
        <v>2044.2399999999998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45517</v>
      </c>
      <c r="E115" s="68"/>
      <c r="F115" s="52">
        <f t="shared" ref="F115:J115" si="202">SUM(F112:F114)</f>
        <v>40904</v>
      </c>
      <c r="G115" s="53"/>
      <c r="H115" s="69"/>
      <c r="I115" s="52">
        <f t="shared" si="202"/>
        <v>39963</v>
      </c>
      <c r="J115" s="52">
        <f t="shared" si="202"/>
        <v>44878</v>
      </c>
      <c r="K115" s="21">
        <f>IF(J115&gt;0,(J112*K112+J113*K113+J114*K114)/J115,0)</f>
        <v>7.866527028833728E-2</v>
      </c>
      <c r="L115" s="53">
        <f>L112+L113+L114</f>
        <v>41347.660000000003</v>
      </c>
      <c r="M115" s="54">
        <f>IF(L115&gt;0,N115/L115,0)</f>
        <v>0.77531249570108685</v>
      </c>
      <c r="N115" s="55">
        <f>N112+N113+N114</f>
        <v>32057.357466000001</v>
      </c>
      <c r="O115" s="21">
        <f>IF(L115&gt;0,P115/L115,0)</f>
        <v>0.12576501207081611</v>
      </c>
      <c r="P115" s="55">
        <f>P112+P113+P114</f>
        <v>5200.0889590000006</v>
      </c>
      <c r="Q115" s="21">
        <f>IF(L115&gt;0,R115/L115,0)</f>
        <v>9.8922492228097056E-2</v>
      </c>
      <c r="R115" s="55">
        <f>R112+R113+R114</f>
        <v>4090.2135749999998</v>
      </c>
      <c r="S115" s="21">
        <f>IF(L115&gt;0,T115/L115,0)</f>
        <v>0.22070094593019288</v>
      </c>
      <c r="T115" s="55">
        <f>T112+T113+T114</f>
        <v>9125.4676739999995</v>
      </c>
      <c r="U115" s="21">
        <f>IF(L115&gt;0,V115/L115,0)</f>
        <v>0.48872295164950075</v>
      </c>
      <c r="V115" s="55">
        <f>V112+V113+V114</f>
        <v>20207.550438999999</v>
      </c>
      <c r="W115" s="21">
        <f>IF(L115&gt;0,X115/L115,0)</f>
        <v>0.39665859664126091</v>
      </c>
      <c r="X115" s="55">
        <f>X112+X113+X114</f>
        <v>16400.904790000001</v>
      </c>
      <c r="Y115" s="56">
        <f>IF(L115&gt;0,Z115/L115,0)</f>
        <v>3.5332846724578856E-3</v>
      </c>
      <c r="Z115" s="57">
        <f>SUM(Z112:Z114)</f>
        <v>146.09305332000002</v>
      </c>
      <c r="AA115" s="63">
        <f>IF(L115&gt;0,(AA112*L112+AA113*L113+AA114*L114)/L115,0)</f>
        <v>3.3284816439609882E-3</v>
      </c>
      <c r="AB115" s="56">
        <f>IF(J115&gt;0,(J112*AB112+J113*AB113+J114*AB114)/J115,0)</f>
        <v>2.0999999999999998E-4</v>
      </c>
      <c r="AC115" s="53">
        <f>SUM(AC112:AC114)</f>
        <v>8.6830086000000009</v>
      </c>
      <c r="AD115" s="54">
        <f>IF(J115&gt;0,(J112*AD112+J113*AD113+J114*AD114)/J115,0)</f>
        <v>0.22193560541913632</v>
      </c>
      <c r="AE115" s="59">
        <f>SUM(AE112:AE114)</f>
        <v>140.19516579999998</v>
      </c>
      <c r="AF115" s="54">
        <f>IF(AND(Z115&gt;0),((Z112*AF112+Z113*AF113+Z114*AF114)/Z115),0)</f>
        <v>0.9414561421152795</v>
      </c>
      <c r="AG115" s="58">
        <f>IF(AND(AA115&gt;0,AJ115&gt;0,AB115&gt;0),((AJ115*(AA115-AB115))/(AA115*(AJ115-AB115))),0)</f>
        <v>0.93779234478869933</v>
      </c>
      <c r="AH115" s="52">
        <f t="shared" ref="AH115" si="203">SUM(AH112:AH114)</f>
        <v>695</v>
      </c>
      <c r="AI115" s="21">
        <f>IF(AH115&gt;0,(AI112*AH112+AI113*AH113+AI114*AH114)/AH115,0)</f>
        <v>9.1814388489208629E-2</v>
      </c>
      <c r="AJ115" s="54">
        <f>IF(J115&gt;0,(AJ112*J112+AJ113*J113+AJ114*J114)/J115,0)</f>
        <v>0.22273453585275638</v>
      </c>
      <c r="AK115" s="59">
        <f>SUM(AK112:AK114)</f>
        <v>140.6975521</v>
      </c>
      <c r="AL115" s="70"/>
      <c r="AM115" s="57">
        <f>SUM(AM112:AM114)</f>
        <v>1005.88</v>
      </c>
      <c r="AN115" s="124"/>
      <c r="AO115" s="125">
        <f>AN114</f>
        <v>2044.2399999999998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52</v>
      </c>
      <c r="D116" s="12">
        <v>2600</v>
      </c>
      <c r="E116" s="73">
        <v>1</v>
      </c>
      <c r="F116" s="12">
        <v>11407</v>
      </c>
      <c r="G116" s="74">
        <v>7.3</v>
      </c>
      <c r="H116" s="74">
        <v>5</v>
      </c>
      <c r="I116" s="12">
        <v>10961</v>
      </c>
      <c r="J116" s="12">
        <v>14462</v>
      </c>
      <c r="K116" s="14">
        <v>7.9000000000000001E-2</v>
      </c>
      <c r="L116" s="25">
        <f t="shared" ref="L116:L126" si="204">J116*(1-K116)</f>
        <v>13319.502</v>
      </c>
      <c r="M116" s="15">
        <v>0.86899999999999999</v>
      </c>
      <c r="N116" s="26">
        <f>L116*M116</f>
        <v>11574.647238</v>
      </c>
      <c r="O116" s="14">
        <v>5.7000000000000002E-2</v>
      </c>
      <c r="P116" s="26">
        <f>L116*O116</f>
        <v>759.21161400000005</v>
      </c>
      <c r="Q116" s="16">
        <v>7.3999999999999996E-2</v>
      </c>
      <c r="R116" s="26">
        <f>L116*Q116</f>
        <v>985.643148</v>
      </c>
      <c r="S116" s="16">
        <v>0.20200000000000001</v>
      </c>
      <c r="T116" s="26">
        <f>L116*S116</f>
        <v>2690.5394040000001</v>
      </c>
      <c r="U116" s="16">
        <v>0.51800000000000002</v>
      </c>
      <c r="V116" s="26">
        <f>L116*U116</f>
        <v>6899.5020360000008</v>
      </c>
      <c r="W116" s="16">
        <v>0.39</v>
      </c>
      <c r="X116" s="26">
        <f>W116*L116</f>
        <v>5194.6057800000008</v>
      </c>
      <c r="Y116" s="17">
        <v>3.5999999999999999E-3</v>
      </c>
      <c r="Z116" s="61">
        <f>L116*Y116</f>
        <v>47.950207200000001</v>
      </c>
      <c r="AA116" s="28">
        <f>IF(J116&gt;0,(AC116+AK116)/J116,0)</f>
        <v>3.3227351569630756E-3</v>
      </c>
      <c r="AB116" s="17">
        <v>2.2000000000000001E-4</v>
      </c>
      <c r="AC116" s="25">
        <f>AB116*L116</f>
        <v>2.9302904400000003</v>
      </c>
      <c r="AD116" s="141">
        <v>0.22159999999999999</v>
      </c>
      <c r="AE116" s="31">
        <f>AH116*(1-AI116)*AD116</f>
        <v>45.8262152</v>
      </c>
      <c r="AF116" s="29">
        <f t="shared" ref="AF116:AF118" si="205">IF(AND(AD116&gt;0,AB116&gt;0,Y116&gt;0),((Y116-AB116)*AD116)/((AD116-AB116)*Y116),0)</f>
        <v>0.93982192509611417</v>
      </c>
      <c r="AG116" s="62">
        <f>IF(AND(AA116&gt;0,AJ116&gt;0,AB116&gt;0),((AJ116*(AA116-AB116))/(AA116*(AJ116-AB116))),0)</f>
        <v>0.93473192961649498</v>
      </c>
      <c r="AH116" s="12">
        <v>227</v>
      </c>
      <c r="AI116" s="14">
        <v>8.8999999999999996E-2</v>
      </c>
      <c r="AJ116" s="15">
        <v>0.21820000000000001</v>
      </c>
      <c r="AK116" s="31">
        <f t="shared" ref="AK116:AK126" si="206">AH116*(1-AI116)*AJ116</f>
        <v>45.1231054</v>
      </c>
      <c r="AL116" s="75">
        <v>1.75</v>
      </c>
      <c r="AM116" s="155"/>
      <c r="AN116" s="119">
        <f>AN114+AH116-AM116</f>
        <v>2271.2399999999998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54</v>
      </c>
      <c r="D117" s="73">
        <v>20233</v>
      </c>
      <c r="E117" s="44">
        <v>4</v>
      </c>
      <c r="F117" s="35">
        <v>17035</v>
      </c>
      <c r="G117" s="36">
        <v>3.7</v>
      </c>
      <c r="H117" s="38">
        <v>4.5</v>
      </c>
      <c r="I117" s="35">
        <v>16142</v>
      </c>
      <c r="J117" s="35">
        <v>14806</v>
      </c>
      <c r="K117" s="66">
        <v>8.1000000000000003E-2</v>
      </c>
      <c r="L117" s="38">
        <f t="shared" si="204"/>
        <v>13606.714</v>
      </c>
      <c r="M117" s="39">
        <v>0.59899999999999998</v>
      </c>
      <c r="N117" s="26">
        <f t="shared" ref="N117:N118" si="207">L117*M117</f>
        <v>8150.4216859999997</v>
      </c>
      <c r="O117" s="37">
        <v>0.10100000000000001</v>
      </c>
      <c r="P117" s="26">
        <f t="shared" ref="P117:P118" si="208">L117*O117</f>
        <v>1374.2781140000002</v>
      </c>
      <c r="Q117" s="40">
        <v>0.3</v>
      </c>
      <c r="R117" s="26">
        <f t="shared" ref="R117:R118" si="209">L117*Q117</f>
        <v>4082.0141999999996</v>
      </c>
      <c r="S117" s="40">
        <v>0.219</v>
      </c>
      <c r="T117" s="26">
        <f>L117*S117</f>
        <v>2979.8703660000001</v>
      </c>
      <c r="U117" s="40">
        <v>0.48699999999999999</v>
      </c>
      <c r="V117" s="26">
        <f>L117*U117</f>
        <v>6626.4697179999994</v>
      </c>
      <c r="W117" s="40">
        <v>0.4</v>
      </c>
      <c r="X117" s="26">
        <f>W117*L117</f>
        <v>5442.6856000000007</v>
      </c>
      <c r="Y117" s="41">
        <v>3.46E-3</v>
      </c>
      <c r="Z117" s="18">
        <f>L117*Y117</f>
        <v>47.079230439999996</v>
      </c>
      <c r="AA117" s="28">
        <f>IF(J117&gt;0,(AC117+AK117)/J117,0)</f>
        <v>3.1556586316358239E-3</v>
      </c>
      <c r="AB117" s="41">
        <v>2.5000000000000001E-4</v>
      </c>
      <c r="AC117" s="38">
        <f>AB117*L117</f>
        <v>3.4016785</v>
      </c>
      <c r="AD117" s="29">
        <v>0.21829999999999999</v>
      </c>
      <c r="AE117" s="42">
        <f>AH117*(1-AI117)*AD117</f>
        <v>43.600622399999999</v>
      </c>
      <c r="AF117" s="29">
        <f t="shared" si="205"/>
        <v>0.92880934929014791</v>
      </c>
      <c r="AG117" s="30">
        <f t="shared" ref="AG117:AG118" si="210">IF(AND(AA117&gt;0,AJ117&gt;0,AB117&gt;0),((AJ117*(AA117-AB117))/(AA117*(AJ117-AB117))),0)</f>
        <v>0.92183975269938945</v>
      </c>
      <c r="AH117" s="35">
        <v>219</v>
      </c>
      <c r="AI117" s="66">
        <v>8.7999999999999995E-2</v>
      </c>
      <c r="AJ117" s="67">
        <v>0.21690000000000001</v>
      </c>
      <c r="AK117" s="42">
        <f t="shared" si="206"/>
        <v>43.321003200000007</v>
      </c>
      <c r="AL117" s="18">
        <v>1.75</v>
      </c>
      <c r="AM117" s="18">
        <v>1017.68</v>
      </c>
      <c r="AN117" s="122">
        <f>AN116+AH117-AM117</f>
        <v>1472.56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47" t="s">
        <v>50</v>
      </c>
      <c r="D118" s="73">
        <v>21400</v>
      </c>
      <c r="E118" s="44">
        <v>1</v>
      </c>
      <c r="F118" s="44">
        <v>16521</v>
      </c>
      <c r="G118" s="38">
        <v>3.8</v>
      </c>
      <c r="H118" s="38">
        <v>6.2</v>
      </c>
      <c r="I118" s="44">
        <v>16725</v>
      </c>
      <c r="J118" s="44">
        <v>14706</v>
      </c>
      <c r="K118" s="66">
        <v>7.8E-2</v>
      </c>
      <c r="L118" s="38">
        <f t="shared" si="204"/>
        <v>13558.932000000001</v>
      </c>
      <c r="M118" s="29">
        <v>0.76100000000000001</v>
      </c>
      <c r="N118" s="26">
        <f t="shared" si="207"/>
        <v>10318.347252000001</v>
      </c>
      <c r="O118" s="40">
        <v>8.1000000000000003E-2</v>
      </c>
      <c r="P118" s="26">
        <f t="shared" si="208"/>
        <v>1098.273492</v>
      </c>
      <c r="Q118" s="40">
        <v>0.158</v>
      </c>
      <c r="R118" s="26">
        <f t="shared" si="209"/>
        <v>2142.311256</v>
      </c>
      <c r="S118" s="40">
        <v>0.219</v>
      </c>
      <c r="T118" s="26">
        <f>L118*S118</f>
        <v>2969.4061080000001</v>
      </c>
      <c r="U118" s="40">
        <v>0.47299999999999998</v>
      </c>
      <c r="V118" s="26">
        <f>L118*U118</f>
        <v>6413.374836</v>
      </c>
      <c r="W118" s="40">
        <v>0.4</v>
      </c>
      <c r="X118" s="26">
        <f>W118*L118</f>
        <v>5423.5728000000008</v>
      </c>
      <c r="Y118" s="48">
        <v>3.4399999999999999E-3</v>
      </c>
      <c r="Z118" s="18">
        <f>L118*Y118</f>
        <v>46.642726080000003</v>
      </c>
      <c r="AA118" s="28">
        <f>IF(J118&gt;0,(AC118+AK118)/J118,0)</f>
        <v>3.0137079069767442E-3</v>
      </c>
      <c r="AB118" s="48">
        <v>2.4000000000000001E-4</v>
      </c>
      <c r="AC118" s="38">
        <f>AB118*L118</f>
        <v>3.2541436800000003</v>
      </c>
      <c r="AD118" s="29">
        <v>0.21490000000000001</v>
      </c>
      <c r="AE118" s="42">
        <f>AH118*(1-AI118)*AD118</f>
        <v>42.612091200000002</v>
      </c>
      <c r="AF118" s="29">
        <f t="shared" si="205"/>
        <v>0.9312726019947174</v>
      </c>
      <c r="AG118" s="30">
        <f t="shared" si="210"/>
        <v>0.92143169225056287</v>
      </c>
      <c r="AH118" s="44">
        <v>216</v>
      </c>
      <c r="AI118" s="66">
        <v>8.2000000000000003E-2</v>
      </c>
      <c r="AJ118" s="67">
        <v>0.20710000000000001</v>
      </c>
      <c r="AK118" s="42">
        <f t="shared" si="206"/>
        <v>41.065444800000002</v>
      </c>
      <c r="AL118" s="18">
        <v>1.75</v>
      </c>
      <c r="AM118" s="154"/>
      <c r="AN118" s="122">
        <f>AN117+AH118-AM118</f>
        <v>1688.56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44233</v>
      </c>
      <c r="E119" s="68"/>
      <c r="F119" s="52">
        <f>SUM(F116:F118)</f>
        <v>44963</v>
      </c>
      <c r="G119" s="53"/>
      <c r="H119" s="69"/>
      <c r="I119" s="52">
        <f>SUM(I116:I118)</f>
        <v>43828</v>
      </c>
      <c r="J119" s="52">
        <f>SUM(J116:J118)</f>
        <v>43974</v>
      </c>
      <c r="K119" s="21">
        <f>IF(J119&gt;0,(J116*K116+J117*K117+J118*K118)/J119,0)</f>
        <v>7.9338973029517437E-2</v>
      </c>
      <c r="L119" s="53">
        <f t="shared" ref="L119" si="212">L116+L117+L118</f>
        <v>40485.148000000001</v>
      </c>
      <c r="M119" s="54">
        <f>IF(L119&gt;0,N119/L119,0)</f>
        <v>0.74208487952174462</v>
      </c>
      <c r="N119" s="55">
        <f>N116+N117+N118</f>
        <v>30043.416175999999</v>
      </c>
      <c r="O119" s="21"/>
      <c r="P119" s="55">
        <f>P116+P117+P118</f>
        <v>3231.7632200000007</v>
      </c>
      <c r="Q119" s="21">
        <f>IF(L119&gt;0,R119/L119,0)</f>
        <v>0.17808922432493021</v>
      </c>
      <c r="R119" s="55">
        <f>R116+R117+R118</f>
        <v>7209.9686039999997</v>
      </c>
      <c r="S119" s="21">
        <f>IF(L119&gt;0,T119/L119,0)</f>
        <v>0.21340704690026083</v>
      </c>
      <c r="T119" s="55">
        <f>T116+T117+T118</f>
        <v>8639.8158780000012</v>
      </c>
      <c r="U119" s="21">
        <f>IF(L119&gt;0,V119/L119,0)</f>
        <v>0.4925101568110854</v>
      </c>
      <c r="V119" s="55">
        <f>V116+V117+V118</f>
        <v>19939.346590000001</v>
      </c>
      <c r="W119" s="21">
        <f>IF(L119&gt;0,X119/L119,0)</f>
        <v>0.3967100275883888</v>
      </c>
      <c r="X119" s="55">
        <f>X116+X117+X118</f>
        <v>16060.864180000004</v>
      </c>
      <c r="Y119" s="56">
        <f>IF(L119&gt;0,Z119/L119,0)</f>
        <v>3.4993613885269731E-3</v>
      </c>
      <c r="Z119" s="57">
        <f>SUM(Z116:Z118)</f>
        <v>141.67216372000001</v>
      </c>
      <c r="AA119" s="63">
        <f>IF(L119&gt;0,(AA116*L116+AA117*L117+AA118*L118)/L119,0)</f>
        <v>3.1630854512252247E-3</v>
      </c>
      <c r="AB119" s="56">
        <f>IF(J119&gt;0,(J116*AB116+J117*AB117+J118*AB118)/J119,0)</f>
        <v>2.3678946650293359E-4</v>
      </c>
      <c r="AC119" s="53">
        <f>SUM(AC116:AC118)</f>
        <v>9.5861126200000015</v>
      </c>
      <c r="AD119" s="54">
        <f>IF(J119&gt;0,(J116*AD116+J117*AD117+J118*AD118)/J119,0)</f>
        <v>0.21824824669122664</v>
      </c>
      <c r="AE119" s="59">
        <f>SUM(AE116:AE118)</f>
        <v>132.03892880000001</v>
      </c>
      <c r="AF119" s="54">
        <f>IF(AND(Z119&gt;0),((Z116*AF116+Z117*AF117+Z118*AF118)/Z119),0)</f>
        <v>0.93334763045974689</v>
      </c>
      <c r="AG119" s="58">
        <f>IF(AND(AA119&gt;0,AJ119&gt;0,AB119&gt;0),((AJ119*(AA119-AB119))/(AA119*(AJ119-AB119))),0)</f>
        <v>0.92616427265880108</v>
      </c>
      <c r="AH119" s="52">
        <f>SUM(AH116:AH118)</f>
        <v>662</v>
      </c>
      <c r="AI119" s="21">
        <f>IF(AH119&gt;0,(AI116*AH116+AI117*AH117+AI118*AH118)/AH119,0)</f>
        <v>8.6385196374622358E-2</v>
      </c>
      <c r="AJ119" s="54">
        <f>IF(J119&gt;0,(AJ116*J116+AJ117*J117+AJ118*J118)/J119,0)</f>
        <v>0.21405017510347024</v>
      </c>
      <c r="AK119" s="59">
        <f>SUM(AK116:AK118)</f>
        <v>129.50955340000002</v>
      </c>
      <c r="AL119" s="70"/>
      <c r="AM119" s="57">
        <f>SUM(AM116:AM118)</f>
        <v>1017.68</v>
      </c>
      <c r="AN119" s="124"/>
      <c r="AO119" s="125">
        <f>AN118</f>
        <v>1688.56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49</v>
      </c>
      <c r="D120" s="12">
        <v>4412</v>
      </c>
      <c r="E120" s="12">
        <v>1</v>
      </c>
      <c r="F120" s="12">
        <v>10413</v>
      </c>
      <c r="G120" s="13">
        <v>1.2</v>
      </c>
      <c r="H120" s="13">
        <v>3.7</v>
      </c>
      <c r="I120" s="12">
        <v>9981</v>
      </c>
      <c r="J120" s="12">
        <v>14796</v>
      </c>
      <c r="K120" s="14">
        <v>7.6999999999999999E-2</v>
      </c>
      <c r="L120" s="25">
        <f t="shared" ref="L120" si="213">J120*(1-K120)</f>
        <v>13656.708000000001</v>
      </c>
      <c r="M120" s="15">
        <v>0.70399999999999996</v>
      </c>
      <c r="N120" s="26">
        <f>L120*M120</f>
        <v>9614.322431999999</v>
      </c>
      <c r="O120" s="14">
        <v>0.186</v>
      </c>
      <c r="P120" s="26">
        <f>L120*O120</f>
        <v>2540.147688</v>
      </c>
      <c r="Q120" s="16">
        <v>9.7000000000000003E-2</v>
      </c>
      <c r="R120" s="26">
        <f>L120*Q120</f>
        <v>1324.7006760000002</v>
      </c>
      <c r="S120" s="16">
        <v>0.218</v>
      </c>
      <c r="T120" s="26">
        <f>L120*S120</f>
        <v>2977.1623440000003</v>
      </c>
      <c r="U120" s="16">
        <v>0.501</v>
      </c>
      <c r="V120" s="26">
        <f>L120*U120</f>
        <v>6842.0107080000007</v>
      </c>
      <c r="W120" s="16">
        <v>0.4</v>
      </c>
      <c r="X120" s="26">
        <f>W120*L120</f>
        <v>5462.6832000000004</v>
      </c>
      <c r="Y120" s="17">
        <v>3.5200000000000001E-3</v>
      </c>
      <c r="Z120" s="61">
        <f>L120*Y120</f>
        <v>48.071612160000001</v>
      </c>
      <c r="AA120" s="28">
        <f>IF(J120&gt;0,(AC120+AK120)/J120,0)</f>
        <v>2.9136480427142471E-3</v>
      </c>
      <c r="AB120" s="17">
        <v>2.3000000000000001E-4</v>
      </c>
      <c r="AC120" s="25">
        <f>AB120*L120</f>
        <v>3.1410428400000003</v>
      </c>
      <c r="AD120" s="141">
        <v>0.22140000000000001</v>
      </c>
      <c r="AE120" s="31">
        <f>AH120*(1-AI120)*AD120</f>
        <v>43.399713600000005</v>
      </c>
      <c r="AF120" s="29">
        <f t="shared" ref="AF120:AF122" si="214">IF(AND(AD120&gt;0,AB120&gt;0,Y120&gt;0),((Y120-AB120)*AD120)/((AD120-AB120)*Y120),0)</f>
        <v>0.93563106536724105</v>
      </c>
      <c r="AG120" s="62">
        <f>IF(AND(AA120&gt;0,AJ120&gt;0,AB120&gt;0),((AJ120*(AA120-AB120))/(AA120*(AJ120-AB120))),0)</f>
        <v>0.9221012927297727</v>
      </c>
      <c r="AH120" s="12">
        <v>214</v>
      </c>
      <c r="AI120" s="14">
        <v>8.4000000000000005E-2</v>
      </c>
      <c r="AJ120" s="15">
        <v>0.2039</v>
      </c>
      <c r="AK120" s="31">
        <f t="shared" si="206"/>
        <v>39.9692936</v>
      </c>
      <c r="AL120" s="19">
        <v>1.65</v>
      </c>
      <c r="AM120" s="152"/>
      <c r="AN120" s="119">
        <f>AN118+AH120-AM120</f>
        <v>1902.56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54</v>
      </c>
      <c r="D121" s="73">
        <v>20248</v>
      </c>
      <c r="E121" s="157">
        <v>6</v>
      </c>
      <c r="F121" s="35">
        <v>15419</v>
      </c>
      <c r="G121" s="36">
        <v>3.2</v>
      </c>
      <c r="H121" s="38">
        <v>3.1</v>
      </c>
      <c r="I121" s="35">
        <v>15099</v>
      </c>
      <c r="J121" s="35">
        <v>14479</v>
      </c>
      <c r="K121" s="66">
        <v>8.4000000000000005E-2</v>
      </c>
      <c r="L121" s="38">
        <f t="shared" si="204"/>
        <v>13262.764000000001</v>
      </c>
      <c r="M121" s="39">
        <v>0.61</v>
      </c>
      <c r="N121" s="26">
        <f t="shared" ref="N121:N122" si="215">L121*M121</f>
        <v>8090.2860400000009</v>
      </c>
      <c r="O121" s="37">
        <v>0.16200000000000001</v>
      </c>
      <c r="P121" s="26">
        <f t="shared" ref="P121:P122" si="216">L121*O121</f>
        <v>2148.5677680000003</v>
      </c>
      <c r="Q121" s="40">
        <v>0.22800000000000001</v>
      </c>
      <c r="R121" s="26">
        <f t="shared" ref="R121:R122" si="217">L121*Q121</f>
        <v>3023.9101920000003</v>
      </c>
      <c r="S121" s="40">
        <v>0.20699999999999999</v>
      </c>
      <c r="T121" s="26">
        <f>L121*S121</f>
        <v>2745.3921479999999</v>
      </c>
      <c r="U121" s="40">
        <v>0.48299999999999998</v>
      </c>
      <c r="V121" s="26">
        <f>L121*U121</f>
        <v>6405.9150120000004</v>
      </c>
      <c r="W121" s="40">
        <v>0.4</v>
      </c>
      <c r="X121" s="26">
        <f>W121*L121</f>
        <v>5305.1056000000008</v>
      </c>
      <c r="Y121" s="41">
        <v>3.4499999999999999E-3</v>
      </c>
      <c r="Z121" s="18">
        <f>L121*Y121</f>
        <v>45.756535800000002</v>
      </c>
      <c r="AA121" s="28">
        <f>IF(J121&gt;0,(AC121+AK121)/J121,0)</f>
        <v>2.8875932978796879E-3</v>
      </c>
      <c r="AB121" s="41">
        <v>2.4000000000000001E-4</v>
      </c>
      <c r="AC121" s="38">
        <f>AB121*L121</f>
        <v>3.1830633600000002</v>
      </c>
      <c r="AD121" s="29">
        <v>0.22439999999999999</v>
      </c>
      <c r="AE121" s="42">
        <f>AH121*(1-AI121)*AD121</f>
        <v>40.885680000000001</v>
      </c>
      <c r="AF121" s="29">
        <f t="shared" si="214"/>
        <v>0.93143096545945447</v>
      </c>
      <c r="AG121" s="30">
        <f t="shared" ref="AG121:AG122" si="218">IF(AND(AA121&gt;0,AJ121&gt;0,AB121&gt;0),((AJ121*(AA121-AB121))/(AA121*(AJ121-AB121))),0)</f>
        <v>0.91792496271728474</v>
      </c>
      <c r="AH121" s="35">
        <v>200</v>
      </c>
      <c r="AI121" s="66">
        <v>8.8999999999999996E-2</v>
      </c>
      <c r="AJ121" s="67">
        <v>0.21199999999999999</v>
      </c>
      <c r="AK121" s="42">
        <f t="shared" si="206"/>
        <v>38.626400000000004</v>
      </c>
      <c r="AL121" s="18">
        <v>1.6</v>
      </c>
      <c r="AM121" s="18"/>
      <c r="AN121" s="122">
        <f>AN120+AH121-AM121</f>
        <v>2102.56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47" t="s">
        <v>50</v>
      </c>
      <c r="D122" s="73">
        <v>20310</v>
      </c>
      <c r="E122" s="44">
        <v>0</v>
      </c>
      <c r="F122" s="44">
        <v>16270</v>
      </c>
      <c r="G122" s="38">
        <v>3.8</v>
      </c>
      <c r="H122" s="38">
        <v>4.8</v>
      </c>
      <c r="I122" s="44">
        <v>16486</v>
      </c>
      <c r="J122" s="44">
        <v>14572</v>
      </c>
      <c r="K122" s="66">
        <v>7.6999999999999999E-2</v>
      </c>
      <c r="L122" s="38">
        <f t="shared" si="204"/>
        <v>13449.956</v>
      </c>
      <c r="M122" s="29">
        <v>0.78900000000000003</v>
      </c>
      <c r="N122" s="26">
        <f t="shared" si="215"/>
        <v>10612.015284000001</v>
      </c>
      <c r="O122" s="40">
        <v>8.3000000000000004E-2</v>
      </c>
      <c r="P122" s="26">
        <f t="shared" si="216"/>
        <v>1116.346348</v>
      </c>
      <c r="Q122" s="40">
        <v>0.128</v>
      </c>
      <c r="R122" s="26">
        <f t="shared" si="217"/>
        <v>1721.594368</v>
      </c>
      <c r="S122" s="40">
        <v>0.20599999999999999</v>
      </c>
      <c r="T122" s="26">
        <f>L122*S122</f>
        <v>2770.690936</v>
      </c>
      <c r="U122" s="40">
        <v>0.51500000000000001</v>
      </c>
      <c r="V122" s="26">
        <f>L122*U122</f>
        <v>6926.7273400000004</v>
      </c>
      <c r="W122" s="40">
        <v>0.4</v>
      </c>
      <c r="X122" s="26">
        <f>W122*L122</f>
        <v>5379.9824000000008</v>
      </c>
      <c r="Y122" s="48">
        <v>3.4299999999999999E-3</v>
      </c>
      <c r="Z122" s="18">
        <f>L122*Y122</f>
        <v>46.133349080000002</v>
      </c>
      <c r="AA122" s="28">
        <f>IF(J122&gt;0,(AC122+AK122)/J122,0)</f>
        <v>3.0233954048860833E-3</v>
      </c>
      <c r="AB122" s="48">
        <v>2.4000000000000001E-4</v>
      </c>
      <c r="AC122" s="38">
        <f>AB122*L122</f>
        <v>3.22798944</v>
      </c>
      <c r="AD122" s="29">
        <v>0.22359999999999999</v>
      </c>
      <c r="AE122" s="42">
        <f>AH122*(1-AI122)*AD122</f>
        <v>42.304672799999999</v>
      </c>
      <c r="AF122" s="29">
        <f t="shared" si="214"/>
        <v>0.93102846951306084</v>
      </c>
      <c r="AG122" s="30">
        <f t="shared" si="218"/>
        <v>0.92164404783748644</v>
      </c>
      <c r="AH122" s="44">
        <v>207</v>
      </c>
      <c r="AI122" s="66">
        <v>8.5999999999999993E-2</v>
      </c>
      <c r="AJ122" s="67">
        <v>0.21579999999999999</v>
      </c>
      <c r="AK122" s="42">
        <f t="shared" si="206"/>
        <v>40.828928400000002</v>
      </c>
      <c r="AL122" s="18">
        <v>1.7</v>
      </c>
      <c r="AM122" s="154"/>
      <c r="AN122" s="122">
        <f>AN121+AH122-AM122</f>
        <v>2309.56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44970</v>
      </c>
      <c r="E123" s="68"/>
      <c r="F123" s="52">
        <f>SUM(F120:F122)</f>
        <v>42102</v>
      </c>
      <c r="G123" s="53"/>
      <c r="H123" s="69"/>
      <c r="I123" s="52">
        <f>SUM(I120:I122)</f>
        <v>41566</v>
      </c>
      <c r="J123" s="52">
        <f>SUM(J120:J122)</f>
        <v>43847</v>
      </c>
      <c r="K123" s="21">
        <f>IF(J123&gt;0,(J120*K120+J121*K121+J122*K122)/J123,0)</f>
        <v>7.9311515040937808E-2</v>
      </c>
      <c r="L123" s="53">
        <f t="shared" ref="L123" si="219">L120+L121+L122</f>
        <v>40369.428</v>
      </c>
      <c r="M123" s="54">
        <f>IF(L123&gt;0,N123/L123,0)</f>
        <v>0.70143732915908541</v>
      </c>
      <c r="N123" s="55">
        <f>N120+N121+N122</f>
        <v>28316.623756000001</v>
      </c>
      <c r="O123" s="21">
        <f>IF(L123&gt;0,P123/L123,0)</f>
        <v>0.14379846561115506</v>
      </c>
      <c r="P123" s="55">
        <f>P120+P121+P122</f>
        <v>5805.0618039999999</v>
      </c>
      <c r="Q123" s="21">
        <f>IF(L123&gt;0,R123/L123,0)</f>
        <v>0.15036639201328295</v>
      </c>
      <c r="R123" s="55">
        <f>R120+R121+R122</f>
        <v>6070.2052360000007</v>
      </c>
      <c r="S123" s="21">
        <v>0.20599999999999999</v>
      </c>
      <c r="T123" s="55">
        <f>T120+T121+T122</f>
        <v>8493.2454280000002</v>
      </c>
      <c r="U123" s="21">
        <f>IF(L123&gt;0,V123/L123,0)</f>
        <v>0.49975077823743258</v>
      </c>
      <c r="V123" s="55">
        <f>V120+V121+V122</f>
        <v>20174.653060000001</v>
      </c>
      <c r="W123" s="21">
        <f>IF(L123&gt;0,X123/L123,0)</f>
        <v>0.40000000000000008</v>
      </c>
      <c r="X123" s="55">
        <f>X120+X121+X122</f>
        <v>16147.771200000003</v>
      </c>
      <c r="Y123" s="56">
        <f>IF(L123&gt;0,Z123/L123,0)</f>
        <v>3.4670170962045831E-3</v>
      </c>
      <c r="Z123" s="57">
        <f>SUM(Z120:Z122)</f>
        <v>139.96149703999998</v>
      </c>
      <c r="AA123" s="63">
        <f>IF(L123&gt;0,(AA120*L120+AA121*L121+AA122*L122)/L123,0)</f>
        <v>2.941652879951631E-3</v>
      </c>
      <c r="AB123" s="56">
        <f>IF(J123&gt;0,(J120*AB120+J121*AB121+J122*AB122)/J123,0)</f>
        <v>2.3662553880539149E-4</v>
      </c>
      <c r="AC123" s="53">
        <f>SUM(AC120:AC122)</f>
        <v>9.552095640000001</v>
      </c>
      <c r="AD123" s="54">
        <f>IF(J123&gt;0,(J120*AD120+J121*AD121+J122*AD122)/J123,0)</f>
        <v>0.22312179168472188</v>
      </c>
      <c r="AE123" s="59">
        <f>SUM(AE120:AE122)</f>
        <v>126.59006640000001</v>
      </c>
      <c r="AF123" s="54">
        <f>IF(AND(Z123&gt;0),((Z120*AF120+Z121*AF121+Z122*AF122)/Z123),0)</f>
        <v>0.93274087633979985</v>
      </c>
      <c r="AG123" s="58">
        <f>IF(AND(AA123&gt;0,AJ123&gt;0,AB123&gt;0),((AJ123*(AA123-AB123))/(AA123*(AJ123-AB123))),0)</f>
        <v>0.92059505279471676</v>
      </c>
      <c r="AH123" s="52">
        <f>SUM(AH120:AH122)</f>
        <v>621</v>
      </c>
      <c r="AI123" s="21">
        <f>IF(AH123&gt;0,(AI120*AH120+AI121*AH121+AI122*AH122)/AH123,0)</f>
        <v>8.627697262479872E-2</v>
      </c>
      <c r="AJ123" s="54">
        <f>IF(J123&gt;0,(AJ120*J120+AJ121*J121+AJ122*J122)/J123,0)</f>
        <v>0.21052956872762105</v>
      </c>
      <c r="AK123" s="59">
        <f>SUM(AK120:AK122)</f>
        <v>119.424622</v>
      </c>
      <c r="AL123" s="70"/>
      <c r="AM123" s="57">
        <f>SUM(AM120:AM122)</f>
        <v>0</v>
      </c>
      <c r="AN123" s="124"/>
      <c r="AO123" s="125">
        <f>AN122</f>
        <v>2309.56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 t="s">
        <v>49</v>
      </c>
      <c r="D124" s="12">
        <v>4552</v>
      </c>
      <c r="E124" s="12">
        <v>2</v>
      </c>
      <c r="F124" s="12">
        <v>10996</v>
      </c>
      <c r="G124" s="147">
        <v>3.3</v>
      </c>
      <c r="H124" s="13">
        <v>7.8</v>
      </c>
      <c r="I124" s="12">
        <v>10475</v>
      </c>
      <c r="J124" s="12">
        <v>14527</v>
      </c>
      <c r="K124" s="14">
        <v>7.8E-2</v>
      </c>
      <c r="L124" s="25">
        <f t="shared" ref="L124" si="220">J124*(1-K124)</f>
        <v>13393.894</v>
      </c>
      <c r="M124" s="15">
        <v>0.70899999999999996</v>
      </c>
      <c r="N124" s="26">
        <f>L124*M124</f>
        <v>9496.2708459999994</v>
      </c>
      <c r="O124" s="14">
        <v>0.12</v>
      </c>
      <c r="P124" s="26">
        <f>L124*O124</f>
        <v>1607.26728</v>
      </c>
      <c r="Q124" s="16">
        <v>0.17100000000000001</v>
      </c>
      <c r="R124" s="26">
        <f>L124*Q124</f>
        <v>2290.3558740000003</v>
      </c>
      <c r="S124" s="16">
        <v>0.216</v>
      </c>
      <c r="T124" s="26">
        <f>L124*S124</f>
        <v>2893.0811039999999</v>
      </c>
      <c r="U124" s="16">
        <v>0.51100000000000001</v>
      </c>
      <c r="V124" s="26">
        <f>L124*U124</f>
        <v>6844.2798339999999</v>
      </c>
      <c r="W124" s="16">
        <v>0.4</v>
      </c>
      <c r="X124" s="26">
        <f>W124*L124</f>
        <v>5357.5576000000001</v>
      </c>
      <c r="Y124" s="17">
        <v>3.49E-3</v>
      </c>
      <c r="Z124" s="61">
        <f>L124*Y124</f>
        <v>46.744690060000003</v>
      </c>
      <c r="AA124" s="28">
        <f>IF(J124&gt;0,(AC124+AK124)/J124,0)</f>
        <v>2.857603287671233E-3</v>
      </c>
      <c r="AB124" s="17">
        <v>2.4000000000000001E-4</v>
      </c>
      <c r="AC124" s="25">
        <f>AB124*L124</f>
        <v>3.2145345600000002</v>
      </c>
      <c r="AD124" s="141">
        <v>0.22559999999999999</v>
      </c>
      <c r="AE124" s="31">
        <f>AH124*(1-AI124)*AD124</f>
        <v>41.123270400000003</v>
      </c>
      <c r="AF124" s="29">
        <f t="shared" ref="AF124:AF126" si="221">IF(AND(AD124&gt;0,AB124&gt;0,Y124&gt;0),((Y124-AB124)*AD124)/((AD124-AB124)*Y124),0)</f>
        <v>0.93222381915773345</v>
      </c>
      <c r="AG124" s="62">
        <f>IF(AND(AA124&gt;0,AJ124&gt;0,AB124&gt;0),((AJ124*(AA124-AB124))/(AA124*(AJ124-AB124))),0)</f>
        <v>0.91706110546793529</v>
      </c>
      <c r="AH124" s="12">
        <v>199</v>
      </c>
      <c r="AI124" s="14">
        <v>8.4000000000000005E-2</v>
      </c>
      <c r="AJ124" s="15">
        <v>0.21010000000000001</v>
      </c>
      <c r="AK124" s="31">
        <f t="shared" si="206"/>
        <v>38.297868400000006</v>
      </c>
      <c r="AL124" s="19">
        <v>1.7</v>
      </c>
      <c r="AM124" s="152"/>
      <c r="AN124" s="119">
        <f>AN122+AH124-AM124</f>
        <v>2508.56</v>
      </c>
      <c r="AO124" s="120"/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 t="s">
        <v>54</v>
      </c>
      <c r="D125" s="73">
        <v>19950</v>
      </c>
      <c r="E125" s="44">
        <v>5</v>
      </c>
      <c r="F125" s="35">
        <v>15331</v>
      </c>
      <c r="G125" s="148">
        <v>3.7</v>
      </c>
      <c r="H125" s="38">
        <v>5.5</v>
      </c>
      <c r="I125" s="35">
        <v>15314</v>
      </c>
      <c r="J125" s="35">
        <v>14631</v>
      </c>
      <c r="K125" s="66">
        <v>8.3000000000000004E-2</v>
      </c>
      <c r="L125" s="38">
        <f t="shared" si="204"/>
        <v>13416.627</v>
      </c>
      <c r="M125" s="39">
        <v>0.73</v>
      </c>
      <c r="N125" s="26">
        <f t="shared" ref="N125:N126" si="222">L125*M125</f>
        <v>9794.1377100000009</v>
      </c>
      <c r="O125" s="37">
        <v>6.4000000000000001E-2</v>
      </c>
      <c r="P125" s="26">
        <f t="shared" ref="P125:P126" si="223">L125*O125</f>
        <v>858.66412800000001</v>
      </c>
      <c r="Q125" s="40">
        <v>0.20599999999999999</v>
      </c>
      <c r="R125" s="26">
        <f t="shared" ref="R125:R126" si="224">L125*Q125</f>
        <v>2763.8251620000001</v>
      </c>
      <c r="S125" s="40">
        <v>0.21199999999999999</v>
      </c>
      <c r="T125" s="26">
        <f>L125*S125</f>
        <v>2844.324924</v>
      </c>
      <c r="U125" s="40">
        <v>0.51100000000000001</v>
      </c>
      <c r="V125" s="26">
        <f>L125*U125</f>
        <v>6855.8963970000004</v>
      </c>
      <c r="W125" s="40">
        <v>0.4</v>
      </c>
      <c r="X125" s="26">
        <f>W125*L125</f>
        <v>5366.6508000000003</v>
      </c>
      <c r="Y125" s="41">
        <v>3.5400000000000002E-3</v>
      </c>
      <c r="Z125" s="18">
        <f>L125*Y125</f>
        <v>47.494859580000004</v>
      </c>
      <c r="AA125" s="28">
        <f>IF(J125&gt;0,(AC125+AK125)/J125,0)</f>
        <v>3.0834150604880052E-3</v>
      </c>
      <c r="AB125" s="41">
        <v>2.5000000000000001E-4</v>
      </c>
      <c r="AC125" s="38">
        <f>AB125*L125</f>
        <v>3.35415675</v>
      </c>
      <c r="AD125" s="29">
        <v>0.22700000000000001</v>
      </c>
      <c r="AE125" s="42">
        <f>AH125*(1-AI125)*AD125</f>
        <v>44.192814000000006</v>
      </c>
      <c r="AF125" s="29">
        <f t="shared" si="221"/>
        <v>0.93040320420583167</v>
      </c>
      <c r="AG125" s="30">
        <f t="shared" ref="AG125:AG126" si="225">IF(AND(AA125&gt;0,AJ125&gt;0,AB125&gt;0),((AJ125*(AA125-AB125))/(AA125*(AJ125-AB125))),0)</f>
        <v>0.91999332129376132</v>
      </c>
      <c r="AH125" s="35">
        <v>213</v>
      </c>
      <c r="AI125" s="66">
        <v>8.5999999999999993E-2</v>
      </c>
      <c r="AJ125" s="67">
        <v>0.2145</v>
      </c>
      <c r="AK125" s="42">
        <f t="shared" si="206"/>
        <v>41.759289000000003</v>
      </c>
      <c r="AL125" s="18">
        <v>1.66</v>
      </c>
      <c r="AM125" s="18">
        <v>1263.18</v>
      </c>
      <c r="AN125" s="122">
        <f>AN124+AH125-AM125</f>
        <v>1458.3799999999999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47" t="s">
        <v>50</v>
      </c>
      <c r="D126" s="73">
        <v>21188</v>
      </c>
      <c r="E126" s="44">
        <v>2</v>
      </c>
      <c r="F126" s="44">
        <v>15459</v>
      </c>
      <c r="G126" s="149">
        <v>4</v>
      </c>
      <c r="H126" s="38">
        <v>5.8</v>
      </c>
      <c r="I126" s="44">
        <v>15489</v>
      </c>
      <c r="J126" s="44">
        <v>14553</v>
      </c>
      <c r="K126" s="66">
        <v>8.3000000000000004E-2</v>
      </c>
      <c r="L126" s="38">
        <f t="shared" si="204"/>
        <v>13345.101000000001</v>
      </c>
      <c r="M126" s="29">
        <v>0.73799999999999999</v>
      </c>
      <c r="N126" s="26">
        <f t="shared" si="222"/>
        <v>9848.6845379999995</v>
      </c>
      <c r="O126" s="40">
        <v>0.126</v>
      </c>
      <c r="P126" s="26">
        <f t="shared" si="223"/>
        <v>1681.4827260000002</v>
      </c>
      <c r="Q126" s="40">
        <v>0.13600000000000001</v>
      </c>
      <c r="R126" s="26">
        <f t="shared" si="224"/>
        <v>1814.9337360000002</v>
      </c>
      <c r="S126" s="40">
        <v>0.21099999999999999</v>
      </c>
      <c r="T126" s="26">
        <f>L126*S126</f>
        <v>2815.816311</v>
      </c>
      <c r="U126" s="40">
        <v>0.51600000000000001</v>
      </c>
      <c r="V126" s="26">
        <f>L126*U126</f>
        <v>6886.0721160000003</v>
      </c>
      <c r="W126" s="40">
        <v>0.4</v>
      </c>
      <c r="X126" s="26">
        <f>W126*L126</f>
        <v>5338.0404000000008</v>
      </c>
      <c r="Y126" s="48">
        <v>3.4299999999999999E-3</v>
      </c>
      <c r="Z126" s="18">
        <f>L126*Y126</f>
        <v>45.773696430000001</v>
      </c>
      <c r="AA126" s="28">
        <f>IF(J126&gt;0,(AC126+AK126)/J126,0)</f>
        <v>2.8431071895829037E-3</v>
      </c>
      <c r="AB126" s="48">
        <v>2.3000000000000001E-4</v>
      </c>
      <c r="AC126" s="38">
        <f>AB126*L126</f>
        <v>3.0693732300000001</v>
      </c>
      <c r="AD126" s="29">
        <v>0.2213</v>
      </c>
      <c r="AE126" s="42">
        <f>AH126*(1-AI126)*AD126</f>
        <v>40.119255700000004</v>
      </c>
      <c r="AF126" s="29">
        <f t="shared" si="221"/>
        <v>0.93391523680018496</v>
      </c>
      <c r="AG126" s="30">
        <f t="shared" si="225"/>
        <v>0.92010412593353152</v>
      </c>
      <c r="AH126" s="44">
        <v>199</v>
      </c>
      <c r="AI126" s="66">
        <v>8.8999999999999996E-2</v>
      </c>
      <c r="AJ126" s="67">
        <v>0.21129999999999999</v>
      </c>
      <c r="AK126" s="42">
        <f t="shared" si="206"/>
        <v>38.306365700000001</v>
      </c>
      <c r="AL126" s="18">
        <v>1.73</v>
      </c>
      <c r="AM126" s="154"/>
      <c r="AN126" s="122">
        <f>AN125+AH126-AM126</f>
        <v>1657.3799999999999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45690</v>
      </c>
      <c r="E127" s="68"/>
      <c r="F127" s="52">
        <f>SUM(F124:F126)</f>
        <v>41786</v>
      </c>
      <c r="G127" s="69"/>
      <c r="H127" s="69"/>
      <c r="I127" s="52">
        <f>SUM(I124:I126)</f>
        <v>41278</v>
      </c>
      <c r="J127" s="52">
        <f>SUM(J124:J126)</f>
        <v>43711</v>
      </c>
      <c r="K127" s="21">
        <f>IF(J127&gt;0,(J124*K124+J125*K125+J126*K126)/J127,0)</f>
        <v>8.1338290132918503E-2</v>
      </c>
      <c r="L127" s="53">
        <f t="shared" ref="L127" si="227">L124+L125+L126</f>
        <v>40155.622000000003</v>
      </c>
      <c r="M127" s="54">
        <f>IF(L127&gt;0,N127/L127,0)</f>
        <v>0.72565413366028797</v>
      </c>
      <c r="N127" s="55">
        <f>N124+N125+N126</f>
        <v>29139.093094000003</v>
      </c>
      <c r="O127" s="21">
        <f>IF(L127&gt;0,P127/L127,0)</f>
        <v>0.10328352363711363</v>
      </c>
      <c r="P127" s="55">
        <f>P124+P125+P126</f>
        <v>4147.4141340000006</v>
      </c>
      <c r="Q127" s="21">
        <f>IF(L127&gt;0,R127/L127,0)</f>
        <v>0.1710623427025984</v>
      </c>
      <c r="R127" s="55">
        <f>R124+R125+R126</f>
        <v>6869.1147719999999</v>
      </c>
      <c r="S127" s="21">
        <f>IF(L127&gt;0,T127/L127,0)</f>
        <v>0.21300186407273181</v>
      </c>
      <c r="T127" s="55">
        <f>T124+T125+T126</f>
        <v>8553.2223389999999</v>
      </c>
      <c r="U127" s="21">
        <f>IF(L127&gt;0,V127/L127,0)</f>
        <v>0.51266167280387287</v>
      </c>
      <c r="V127" s="55">
        <f>V124+V125+V126</f>
        <v>20586.248347000001</v>
      </c>
      <c r="W127" s="21">
        <f>IF(L127&gt;0,X127/L127,0)</f>
        <v>0.4</v>
      </c>
      <c r="X127" s="55">
        <f>X124+X125+X126</f>
        <v>16062.248800000001</v>
      </c>
      <c r="Y127" s="56">
        <f>IF(L127&gt;0,Z127/L127,0)</f>
        <v>3.4867657153959662E-3</v>
      </c>
      <c r="Z127" s="57">
        <f>SUM(Z124:Z126)</f>
        <v>140.01324607000001</v>
      </c>
      <c r="AA127" s="63">
        <f>IF(L127&gt;0,(AA124*L124+AA125*L125+AA126*L126)/L127,0)</f>
        <v>2.9282330100796343E-3</v>
      </c>
      <c r="AB127" s="56">
        <f>IF(J127&gt;0,(J124*AB124+J125*AB125+J126*AB126)/J127,0)</f>
        <v>2.4001784447850655E-4</v>
      </c>
      <c r="AC127" s="53">
        <f>SUM(AC124:AC126)</f>
        <v>9.6380645400000002</v>
      </c>
      <c r="AD127" s="54">
        <f>IF(J127&gt;0,(J124*AD124+J125*AD125+J126*AD126)/J127,0)</f>
        <v>0.22463698153782802</v>
      </c>
      <c r="AE127" s="59">
        <f>SUM(AE124:AE126)</f>
        <v>125.43534010000002</v>
      </c>
      <c r="AF127" s="54">
        <f>IF(AND(Z127&gt;0),((Z124*AF124+Z125*AF125+Z126*AF126)/Z127),0)</f>
        <v>0.93215920088737803</v>
      </c>
      <c r="AG127" s="58">
        <f>IF(AND(AA127&gt;0,AJ127&gt;0,AB127&gt;0),((AJ127*(AA127-AB127))/(AA127*(AJ127-AB127))),0)</f>
        <v>0.91907388972607451</v>
      </c>
      <c r="AH127" s="52">
        <f>SUM(AH124:AH126)</f>
        <v>611</v>
      </c>
      <c r="AI127" s="21">
        <f>IF(AH127&gt;0,(AI124*AH124+AI125*AH125+AI126*AH126)/AH127,0)</f>
        <v>8.632569558101473E-2</v>
      </c>
      <c r="AJ127" s="54">
        <f>IF(J127&gt;0,(AJ124*J124+AJ125*J125+AJ126*J126)/J127,0)</f>
        <v>0.2119722975909954</v>
      </c>
      <c r="AK127" s="59">
        <f>SUM(AK124:AK126)</f>
        <v>118.36352310000001</v>
      </c>
      <c r="AL127" s="70"/>
      <c r="AM127" s="57">
        <f>SUM(AM124:AM126)</f>
        <v>1263.18</v>
      </c>
      <c r="AN127" s="124"/>
      <c r="AO127" s="125">
        <f>AN126</f>
        <v>1657.3799999999999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1434200</v>
      </c>
      <c r="E128" s="86"/>
      <c r="F128" s="86">
        <f t="shared" ref="F128" si="228">SUM(F127,F123,F119,F115,F111,F107,F103,F99,F95,F91,F87,F83,F79,F75,F71,F67,F63,F59,F55,F51,F47,F43,F39,F35,F31,F27,F23,F19,F15,F11,F7)</f>
        <v>1318660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1275016</v>
      </c>
      <c r="J128" s="86">
        <f t="shared" si="229"/>
        <v>1363953</v>
      </c>
      <c r="K128" s="87">
        <f>1-L128/J128</f>
        <v>7.959857121176428E-2</v>
      </c>
      <c r="L128" s="86">
        <f>SUM(L127,L123,L119,L115,L111,L107,L103,L99,L95,L91,L87,L83,L79,L75,L71,L67,L63,L59,L55,L51,L47,L43,L39,L35,L31,L27,L23,L19,L15,L11,L7)</f>
        <v>1255384.2900000005</v>
      </c>
      <c r="M128" s="88">
        <f>IF(AND(L128&gt;0),(N128/L128),0)</f>
        <v>0.75949154572262467</v>
      </c>
      <c r="N128" s="86">
        <f>SUM(N127,N123,N119,N115,N111,N107,N103,N99,N95,N91,N87,N83,N79,N75,N71,N67,N63,N59,N55,N51,N47,N43,N39,N35,N31,N27,N23,N19,N15,N11,N7)</f>
        <v>953453.75488800008</v>
      </c>
      <c r="O128" s="88">
        <f>P128/L128</f>
        <v>0.12115457074263684</v>
      </c>
      <c r="P128" s="86">
        <f>SUM(P127,P123,P119,P115,P111,P107,P103,P99,P95,P91,P87,P83,P79,P75,P71,P67,P63,P59,P55,P51,P47,P43,P39,P35,P31,P27,P23,P19,P15,P11,P7)</f>
        <v>152095.54477199999</v>
      </c>
      <c r="Q128" s="88">
        <f>R128/L128</f>
        <v>0.11852884168560046</v>
      </c>
      <c r="R128" s="86">
        <f>SUM(R127,R123,R119,R115,R111,R107,R103,R99,R95,R91,R87,R83,R79,R75,R71,R67,R63,R59,R55,R51,R47,R43,R39,R35,R31,R27,R23,R19,R15,R11,R7)</f>
        <v>148799.24576399999</v>
      </c>
      <c r="S128" s="88">
        <f>T128/L128</f>
        <v>0.20328359175579602</v>
      </c>
      <c r="T128" s="86">
        <f>SUM(T127,T123,T119,T115,T111,T107,T103,T99,T95,T91,T87,T83,T79,T75,T71,T67,T63,T59,T55,T51,T47,T43,T39,T35,T31,T27,T23,T19,T15,T11,T7)</f>
        <v>255199.02750499995</v>
      </c>
      <c r="U128" s="88">
        <f>V128/L128</f>
        <v>0.51618864435765699</v>
      </c>
      <c r="V128" s="86">
        <f>SUM(V127,V123,V119,V115,V111,V107,V103,V99,V95,V91,V87,V83,V79,V75,V71,V67,V63,V59,V55,V51,V47,V43,V39,V35,V31,V27,V23,V19,V15,V11,V7)</f>
        <v>648015.114803</v>
      </c>
      <c r="W128" s="88">
        <f>IF(AND(L128&gt;0),(X128/L128),0)</f>
        <v>0.395351760774384</v>
      </c>
      <c r="X128" s="86">
        <f>SUM(X127,X123,X119,X115,X111,X107,X103,X99,X95,X91,X87,X83,X79,X75,X71,X67,X63,X59,X55,X51,X47,X43,X39,X35,X31,X27,X23,X19,X15,X11,X7)</f>
        <v>496318.38950000011</v>
      </c>
      <c r="Y128" s="89">
        <f>IF(AND(L128&gt;0),(Z128/L128),0)</f>
        <v>3.5487486708870621E-3</v>
      </c>
      <c r="Z128" s="86">
        <f>SUM(Z127,Z123,Z119,Z115,Z111,Z107,Z103,Z99,Z95,Z91,Z87,Z83,Z79,Z75,Z71,Z67,Z63,Z59,Z55,Z51,Z47,Z43,Z39,Z35,Z31,Z27,Z23,Z19,Z15,Z11,Z7)</f>
        <v>4455.0433305899996</v>
      </c>
      <c r="AA128" s="90">
        <f>(AC128+AK128)/J128</f>
        <v>3.1209455126532957E-3</v>
      </c>
      <c r="AB128" s="91">
        <f>AC128/(L128-AH128)</f>
        <v>2.5216291196956454E-4</v>
      </c>
      <c r="AC128" s="92">
        <f>SUM(AC127,AC123,AC119,AC115,AC111,AC107,AC103,AC99,AC95,AC91,AC87,AC83,AC79,AC75,AC71,AC67,AC63,AC59,AC55,AC51,AC47,AC43,AC39,AC35,AC31,AC27,AC23,AC19,AC15,AC11,AC7)</f>
        <v>311.62653002000002</v>
      </c>
      <c r="AD128" s="88">
        <f>AE128/AH128</f>
        <v>0.19780083961165049</v>
      </c>
      <c r="AE128" s="86">
        <f>SUM(AE127,AE123,AE119,AE115,AE111,AE107,AE103,AE99,AE95,AE91,AE87,AE83,AE79,AE75,AE71,AE67,AE63,AE59,AE55,AE51,AE47,AE43,AE39,AE35,AE31,AE27,AE23,AE19,AE15,AE11,AE7)</f>
        <v>3870.9624312000001</v>
      </c>
      <c r="AF128" s="93">
        <f>((Y128-AB128)*AJ128)/((AJ128-AB128)*Y128)</f>
        <v>0.93010656608115894</v>
      </c>
      <c r="AG128" s="94">
        <f>((AA128-AB128)*AJ128)/((AJ128-AB128)*AA128)</f>
        <v>0.9203542595589228</v>
      </c>
      <c r="AH128" s="86">
        <f t="shared" ref="AH128" si="230">SUM(AH127,AH123,AH119,AH115,AH111,AH107,AH103,AH99,AH95,AH91,AH87,AH83,AH79,AH75,AH71,AH67,AH63,AH59,AH55,AH51,AH47,AH43,AH39,AH35,AH31,AH27,AH23,AH19,AH15,AH11,AH7)</f>
        <v>19570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9.5182515311407243E-2</v>
      </c>
      <c r="AJ128" s="88">
        <f>AK128/AH128</f>
        <v>0.20159409631067962</v>
      </c>
      <c r="AK128" s="86">
        <f>SUM(AK127,AK123,AK119,AK115,AK111,AK107,AK103,AK99,AK95,AK91,AK87,AK83,AK79,AK75,AK71,AK67,AK63,AK59,AK55,AK51,AK47,AK43,AK39,AK35,AK31,AK27,AK23,AK19,AK15,AK11,AK7)</f>
        <v>3945.1964648000003</v>
      </c>
      <c r="AL128" s="86"/>
      <c r="AM128" s="128">
        <f>SUM(AM127,AM123,AM119,AM115,AM111,AM107,AM103,AM99,AM95,AM91,AM87,AM83,AM79,AM75,AM71,AM67,AM63,AM59,AM55,AM51,AM47,AM43,AM39,AM35,AM31,AM27,AM23,AM19,AM15,AM11,AM7)</f>
        <v>19664.28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"/>
    <protectedRange sqref="AF4:AF6" name="Range1_1"/>
    <protectedRange sqref="AF8:AF10" name="Range1_1_2"/>
    <protectedRange sqref="AF12:AF14" name="Range1_2"/>
    <protectedRange sqref="AF16:AF18" name="Range1_3"/>
    <protectedRange sqref="AF20:AF22" name="Range1_4"/>
    <protectedRange sqref="AF24:AF26" name="Range1_6"/>
    <protectedRange sqref="AF28:AF30" name="Range1_8"/>
    <protectedRange sqref="AF32:AF34" name="Range1_10"/>
    <protectedRange sqref="AF36:AF38" name="Range1_11"/>
    <protectedRange sqref="AF40:AF42" name="Range1_13"/>
    <protectedRange sqref="AF44:AF46" name="Range1_14"/>
    <protectedRange sqref="AF48:AF50" name="Range1_15"/>
    <protectedRange sqref="AF52:AF54" name="Range1_16"/>
    <protectedRange sqref="AF56:AF58" name="Range1_17"/>
    <protectedRange sqref="AF60:AF62" name="Range1_19"/>
    <protectedRange sqref="AF64:AF66" name="Range1_21"/>
    <protectedRange sqref="AF68:AF70" name="Range1_23"/>
    <protectedRange sqref="AF72:AF74" name="Range1_24"/>
    <protectedRange sqref="AF76:AF78" name="Range1_26"/>
    <protectedRange sqref="AF80:AF82" name="Range1_27"/>
    <protectedRange sqref="AF84:AF86" name="Range1_29"/>
    <protectedRange sqref="AF88:AF90" name="Range1_30"/>
    <protectedRange sqref="AF92:AF94" name="Range1_32"/>
    <protectedRange sqref="AF96:AF98" name="Range1_34"/>
    <protectedRange sqref="AF100:AF102" name="Range1_35"/>
    <protectedRange sqref="AF104:AF106" name="Range1_36"/>
    <protectedRange sqref="AF108:AF110" name="Range1_37"/>
    <protectedRange sqref="AF112:AF114" name="Range1_39"/>
    <protectedRange sqref="AF116:AF118" name="Range1_41"/>
    <protectedRange sqref="AF120:AF122" name="Range1_42"/>
    <protectedRange sqref="AF124:AF126" name="Range1_44"/>
  </protectedRanges>
  <mergeCells count="36">
    <mergeCell ref="A124:A127"/>
    <mergeCell ref="A80:A83"/>
    <mergeCell ref="A84:A87"/>
    <mergeCell ref="A88:A91"/>
    <mergeCell ref="A92:A95"/>
    <mergeCell ref="A96:A99"/>
    <mergeCell ref="A100:A103"/>
    <mergeCell ref="A104:A107"/>
    <mergeCell ref="A108:A111"/>
    <mergeCell ref="A112:A115"/>
    <mergeCell ref="A116:A119"/>
    <mergeCell ref="A120:A123"/>
    <mergeCell ref="A76:A79"/>
    <mergeCell ref="A32:A35"/>
    <mergeCell ref="A36:A39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T1:AU1"/>
    <mergeCell ref="A4:A7"/>
    <mergeCell ref="A28:A31"/>
    <mergeCell ref="A1:A2"/>
    <mergeCell ref="B1:B2"/>
    <mergeCell ref="C1:C2"/>
    <mergeCell ref="A8:A11"/>
    <mergeCell ref="A12:A15"/>
    <mergeCell ref="A16:A19"/>
    <mergeCell ref="A20:A23"/>
    <mergeCell ref="A24:A27"/>
    <mergeCell ref="AR1:AS1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3" activePane="bottomLeft" state="frozen"/>
      <selection pane="bottomLeft" activeCell="AO60" sqref="AO60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11.5703125" style="132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/>
      <c r="AO3" s="118">
        <v>1657.38</v>
      </c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49</v>
      </c>
      <c r="D4" s="12">
        <v>6146</v>
      </c>
      <c r="E4" s="12">
        <v>1</v>
      </c>
      <c r="F4" s="12">
        <v>10970</v>
      </c>
      <c r="G4" s="13">
        <v>1.7</v>
      </c>
      <c r="H4" s="13">
        <v>4.4000000000000004</v>
      </c>
      <c r="I4" s="12">
        <v>10747</v>
      </c>
      <c r="J4" s="12">
        <v>14920</v>
      </c>
      <c r="K4" s="14">
        <v>7.5999999999999998E-2</v>
      </c>
      <c r="L4" s="25">
        <f>J4*(1-K4)</f>
        <v>13786.08</v>
      </c>
      <c r="M4" s="15">
        <v>0.72499999999999998</v>
      </c>
      <c r="N4" s="26">
        <f>L4*M4</f>
        <v>9994.9079999999994</v>
      </c>
      <c r="O4" s="14">
        <v>0.14699999999999999</v>
      </c>
      <c r="P4" s="26">
        <f>L4*O4</f>
        <v>2026.5537599999998</v>
      </c>
      <c r="Q4" s="16">
        <v>0.129</v>
      </c>
      <c r="R4" s="26">
        <f>L4*Q4</f>
        <v>1778.4043200000001</v>
      </c>
      <c r="S4" s="27">
        <v>0.21299999999999999</v>
      </c>
      <c r="T4" s="26">
        <f>L4*S4</f>
        <v>2936.4350399999998</v>
      </c>
      <c r="U4" s="16">
        <v>0.51</v>
      </c>
      <c r="V4" s="26">
        <f>L4*U4</f>
        <v>7030.9008000000003</v>
      </c>
      <c r="W4" s="16">
        <v>0.4</v>
      </c>
      <c r="X4" s="26">
        <f>W4*L4</f>
        <v>5514.4320000000007</v>
      </c>
      <c r="Y4" s="17">
        <v>3.3800000000000002E-3</v>
      </c>
      <c r="Z4" s="18">
        <f>L4*Y4</f>
        <v>46.596950400000004</v>
      </c>
      <c r="AA4" s="28">
        <f>IF(J4&gt;0,(AC4+AK4)/J4,0)</f>
        <v>2.7688561930294909E-3</v>
      </c>
      <c r="AB4" s="17">
        <v>2.4000000000000001E-4</v>
      </c>
      <c r="AC4" s="25">
        <f>AB4*L4</f>
        <v>3.3086592000000001</v>
      </c>
      <c r="AD4" s="141">
        <v>0.23039999999999999</v>
      </c>
      <c r="AE4" s="31">
        <f>AH4*(1-AI4)*AD4</f>
        <v>41.184460800000004</v>
      </c>
      <c r="AF4" s="29">
        <f t="shared" ref="AF4:AF6" si="0">IF(AND(AD4&gt;0,AB4&gt;0,Y4&gt;0),((Y4-AB4)*AD4)/((AD4-AB4)*Y4),0)</f>
        <v>0.92996279408407412</v>
      </c>
      <c r="AG4" s="62">
        <f>IF(AND(AA4&gt;0,AJ4&gt;0,AB4&gt;0),((AJ4*(AA4-AB4))/(AA4*(AJ4-AB4))),0)</f>
        <v>0.91435380510486142</v>
      </c>
      <c r="AH4" s="12">
        <v>196</v>
      </c>
      <c r="AI4" s="14">
        <v>8.7999999999999995E-2</v>
      </c>
      <c r="AJ4" s="15">
        <v>0.21260000000000001</v>
      </c>
      <c r="AK4" s="31">
        <f t="shared" ref="AK4:AK6" si="1">AH4*(1-AI4)*AJ4</f>
        <v>38.002675200000006</v>
      </c>
      <c r="AL4" s="19">
        <v>1.75</v>
      </c>
      <c r="AM4" s="19"/>
      <c r="AN4" s="119">
        <v>1853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54</v>
      </c>
      <c r="D5" s="35">
        <v>17610</v>
      </c>
      <c r="E5" s="35">
        <v>5</v>
      </c>
      <c r="F5" s="35">
        <v>14840</v>
      </c>
      <c r="G5" s="36">
        <v>3.3</v>
      </c>
      <c r="H5" s="36">
        <v>5.7</v>
      </c>
      <c r="I5" s="35">
        <v>14139</v>
      </c>
      <c r="J5" s="35">
        <v>15025</v>
      </c>
      <c r="K5" s="37">
        <v>7.5999999999999998E-2</v>
      </c>
      <c r="L5" s="38">
        <f t="shared" ref="L5:L6" si="2">J5*(1-K5)</f>
        <v>13883.1</v>
      </c>
      <c r="M5" s="39">
        <v>0.72599999999999998</v>
      </c>
      <c r="N5" s="26">
        <f t="shared" ref="N5:N6" si="3">L5*M5</f>
        <v>10079.1306</v>
      </c>
      <c r="O5" s="37">
        <v>0.17100000000000001</v>
      </c>
      <c r="P5" s="26">
        <f t="shared" ref="P5:P6" si="4">L5*O5</f>
        <v>2374.0101000000004</v>
      </c>
      <c r="Q5" s="40">
        <v>0.10299999999999999</v>
      </c>
      <c r="R5" s="26">
        <f t="shared" ref="R5:R6" si="5">L5*Q5</f>
        <v>1429.9593</v>
      </c>
      <c r="S5" s="29">
        <v>0.20799999999999999</v>
      </c>
      <c r="T5" s="26">
        <f>L5*S5</f>
        <v>2887.6848</v>
      </c>
      <c r="U5" s="40">
        <v>0.49</v>
      </c>
      <c r="V5" s="26">
        <f>L5*U5</f>
        <v>6802.7190000000001</v>
      </c>
      <c r="W5" s="40">
        <v>0.39</v>
      </c>
      <c r="X5" s="26">
        <f>W5*L5</f>
        <v>5414.4090000000006</v>
      </c>
      <c r="Y5" s="41">
        <v>3.47E-3</v>
      </c>
      <c r="Z5" s="18">
        <f>L5*Y5</f>
        <v>48.174357000000001</v>
      </c>
      <c r="AA5" s="28">
        <f>IF(J5&gt;0,(AC5+AK5)/J5,0)</f>
        <v>2.9131568585690519E-3</v>
      </c>
      <c r="AB5" s="41">
        <v>2.3000000000000001E-4</v>
      </c>
      <c r="AC5" s="38">
        <f>AB5*L5</f>
        <v>3.1931130000000003</v>
      </c>
      <c r="AD5" s="29">
        <v>0.2258</v>
      </c>
      <c r="AE5" s="42">
        <f>AH5*(1-AI5)*AD5</f>
        <v>42.0096384</v>
      </c>
      <c r="AF5" s="29">
        <f t="shared" si="0"/>
        <v>0.93466963423687854</v>
      </c>
      <c r="AG5" s="30">
        <f t="shared" ref="AG5:AG6" si="6">IF(AND(AA5&gt;0,AJ5&gt;0,AB5&gt;0),((AJ5*(AA5-AB5))/(AA5*(AJ5-AB5))),0)</f>
        <v>0.92202017662233304</v>
      </c>
      <c r="AH5" s="35">
        <v>204</v>
      </c>
      <c r="AI5" s="37">
        <v>8.7999999999999995E-2</v>
      </c>
      <c r="AJ5" s="39">
        <v>0.21809999999999999</v>
      </c>
      <c r="AK5" s="42">
        <f t="shared" si="1"/>
        <v>40.577068799999999</v>
      </c>
      <c r="AL5" s="43">
        <v>1.8</v>
      </c>
      <c r="AM5" s="43">
        <v>998.72</v>
      </c>
      <c r="AN5" s="134">
        <f>AN4+AH5-AM5</f>
        <v>1058.28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52</v>
      </c>
      <c r="D6" s="44">
        <v>12144</v>
      </c>
      <c r="E6" s="44">
        <v>6</v>
      </c>
      <c r="F6" s="44">
        <v>15514</v>
      </c>
      <c r="G6" s="38">
        <v>4.5999999999999996</v>
      </c>
      <c r="H6" s="38">
        <v>5.4</v>
      </c>
      <c r="I6" s="44">
        <v>14836</v>
      </c>
      <c r="J6" s="44">
        <v>15245</v>
      </c>
      <c r="K6" s="40">
        <v>7.2999999999999995E-2</v>
      </c>
      <c r="L6" s="38">
        <f t="shared" si="2"/>
        <v>14132.115000000002</v>
      </c>
      <c r="M6" s="29">
        <v>0.70699999999999996</v>
      </c>
      <c r="N6" s="26">
        <f t="shared" si="3"/>
        <v>9991.4053050000002</v>
      </c>
      <c r="O6" s="40">
        <v>0.16200000000000001</v>
      </c>
      <c r="P6" s="26">
        <f t="shared" si="4"/>
        <v>2289.4026300000005</v>
      </c>
      <c r="Q6" s="40">
        <v>0.13100000000000001</v>
      </c>
      <c r="R6" s="26">
        <f t="shared" si="5"/>
        <v>1851.3070650000002</v>
      </c>
      <c r="S6" s="29">
        <v>0.20300000000000001</v>
      </c>
      <c r="T6" s="26">
        <f>L6*S6</f>
        <v>2868.8193450000003</v>
      </c>
      <c r="U6" s="40">
        <v>0.502</v>
      </c>
      <c r="V6" s="26">
        <f>L6*U6</f>
        <v>7094.3217300000006</v>
      </c>
      <c r="W6" s="40">
        <v>0.39</v>
      </c>
      <c r="X6" s="26">
        <f>W6*L6</f>
        <v>5511.5248500000007</v>
      </c>
      <c r="Y6" s="48">
        <v>3.4099999999999998E-3</v>
      </c>
      <c r="Z6" s="18">
        <f>L6*Y6</f>
        <v>48.190512150000004</v>
      </c>
      <c r="AA6" s="28">
        <f>IF(J6&gt;0,(AC6+AK6)/J6,0)</f>
        <v>2.8389669957363068E-3</v>
      </c>
      <c r="AB6" s="48">
        <v>2.3000000000000001E-4</v>
      </c>
      <c r="AC6" s="38">
        <f>AB6*L6</f>
        <v>3.2503864500000006</v>
      </c>
      <c r="AD6" s="29">
        <v>0.22750000000000001</v>
      </c>
      <c r="AE6" s="42">
        <f>AH6*(1-AI6)*AD6</f>
        <v>39.889395</v>
      </c>
      <c r="AF6" s="29">
        <f t="shared" si="0"/>
        <v>0.93349507290861677</v>
      </c>
      <c r="AG6" s="30">
        <f t="shared" si="6"/>
        <v>0.91991137781901766</v>
      </c>
      <c r="AH6" s="44">
        <v>191</v>
      </c>
      <c r="AI6" s="40">
        <v>8.2000000000000003E-2</v>
      </c>
      <c r="AJ6" s="29">
        <v>0.2283</v>
      </c>
      <c r="AK6" s="42">
        <f t="shared" si="1"/>
        <v>40.029665399999999</v>
      </c>
      <c r="AL6" s="18">
        <v>1.7</v>
      </c>
      <c r="AM6" s="18"/>
      <c r="AN6" s="134">
        <f>AN5+AH6-AM6</f>
        <v>1249.28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35900</v>
      </c>
      <c r="E7" s="52"/>
      <c r="F7" s="52">
        <f>SUM(F4:F6)</f>
        <v>41324</v>
      </c>
      <c r="G7" s="53"/>
      <c r="H7" s="53"/>
      <c r="I7" s="52">
        <f>SUM(I4:I6)</f>
        <v>39722</v>
      </c>
      <c r="J7" s="52">
        <f>SUM(J4:J6)</f>
        <v>45190</v>
      </c>
      <c r="K7" s="21">
        <f>IF(J7&gt;0,(J4*K4+J5*K5+J6*K6)/J7,0)</f>
        <v>7.4987939809692414E-2</v>
      </c>
      <c r="L7" s="53">
        <f>L4+L5+L6</f>
        <v>41801.294999999998</v>
      </c>
      <c r="M7" s="54">
        <f>IF(L7&gt;0,N7/L7,0)</f>
        <v>0.71924671006005914</v>
      </c>
      <c r="N7" s="55">
        <f>N4+N5+N6</f>
        <v>30065.443905</v>
      </c>
      <c r="O7" s="21">
        <f>IF(L7&gt;0,P7/L7,0)</f>
        <v>0.16004208697362129</v>
      </c>
      <c r="P7" s="55">
        <f>P4+P5+P6</f>
        <v>6689.9664900000007</v>
      </c>
      <c r="Q7" s="21">
        <f>IF(L7&gt;0,R7/L7,0)</f>
        <v>0.12104100327513777</v>
      </c>
      <c r="R7" s="55">
        <f>R4+R5+R6</f>
        <v>5059.670685</v>
      </c>
      <c r="S7" s="21">
        <f>IF(L7&gt;0,T7/L7,0)</f>
        <v>0.20795860953590073</v>
      </c>
      <c r="T7" s="55">
        <f>T4+T5+T6</f>
        <v>8692.9391849999993</v>
      </c>
      <c r="U7" s="21">
        <f>IF(L7&gt;0,V7/L7,0)</f>
        <v>0.50065294699602014</v>
      </c>
      <c r="V7" s="55">
        <f>V4+V5+V6</f>
        <v>20927.94153</v>
      </c>
      <c r="W7" s="21">
        <f>IF(L7&gt;0,X7/L7,0)</f>
        <v>0.39329800308818191</v>
      </c>
      <c r="X7" s="55">
        <f>X4+X5+X6</f>
        <v>16440.365850000002</v>
      </c>
      <c r="Y7" s="56">
        <f>IF(L7&gt;0,Z7/L7,0)</f>
        <v>3.420033268108082E-3</v>
      </c>
      <c r="Z7" s="57">
        <f>SUM(Z4:Z6)</f>
        <v>142.96181955000003</v>
      </c>
      <c r="AA7" s="56">
        <f>IF(L7&gt;0,(AA4*L4+AA5*L5+AA6*L6)/L7,0)</f>
        <v>2.8404844642671958E-3</v>
      </c>
      <c r="AB7" s="56">
        <f>IF(J7&gt;0,(J4*AB4+J5*AB5+J6*AB6)/J7,0)</f>
        <v>2.3330161540163752E-4</v>
      </c>
      <c r="AC7" s="53">
        <f>SUM(AC4:AC6)</f>
        <v>9.7521586500000019</v>
      </c>
      <c r="AD7" s="54">
        <f>IF(J7&gt;0,(J4*AD4+J5*AD5+J6*AD6)/J7,0)</f>
        <v>0.22789224385926088</v>
      </c>
      <c r="AE7" s="59">
        <f>SUM(AE4:AE6)</f>
        <v>123.08349420000002</v>
      </c>
      <c r="AF7" s="54">
        <f>IF(AND(Z7&gt;0),((Z4*AF4+Z5*AF5+Z6*AF6)/Z7),0)</f>
        <v>0.93273955871062941</v>
      </c>
      <c r="AG7" s="58">
        <f>IF(AND(AA7&gt;0,AJ7&gt;0,AB7&gt;0),((AJ7*(AA7-AB7))/(AA7*(AJ7-AB7))),0)</f>
        <v>0.91884116990550269</v>
      </c>
      <c r="AH7" s="52">
        <f>SUM(AH4:AH6)</f>
        <v>591</v>
      </c>
      <c r="AI7" s="21">
        <f>IF(AH7&gt;0,(AI4*AH4+AI5*AH5+AI6*AH6)/AH7,0)</f>
        <v>8.6060913705583747E-2</v>
      </c>
      <c r="AJ7" s="54">
        <f>IF(J7&gt;0,(AJ4*J4+AJ5*J5+AJ6*J6)/J7,0)</f>
        <v>0.21972511617614518</v>
      </c>
      <c r="AK7" s="59">
        <f>SUM(AK4:AK6)</f>
        <v>118.6094094</v>
      </c>
      <c r="AL7" s="57"/>
      <c r="AM7" s="57">
        <f>SUM(AM4:AM6)</f>
        <v>998.72</v>
      </c>
      <c r="AN7" s="124"/>
      <c r="AO7" s="125">
        <f>AN6</f>
        <v>1249.28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53</v>
      </c>
      <c r="D8" s="12">
        <v>20080</v>
      </c>
      <c r="E8" s="12">
        <v>3</v>
      </c>
      <c r="F8" s="12">
        <v>16268</v>
      </c>
      <c r="G8" s="13">
        <v>3.4</v>
      </c>
      <c r="H8" s="13">
        <v>3.3</v>
      </c>
      <c r="I8" s="12">
        <v>15688</v>
      </c>
      <c r="J8" s="12">
        <v>15281</v>
      </c>
      <c r="K8" s="14">
        <v>7.8E-2</v>
      </c>
      <c r="L8" s="25">
        <f>J8*(1-K8)</f>
        <v>14089.082</v>
      </c>
      <c r="M8" s="15">
        <v>0.64900000000000002</v>
      </c>
      <c r="N8" s="26">
        <f>L8*M8</f>
        <v>9143.8142180000013</v>
      </c>
      <c r="O8" s="14">
        <v>0.2</v>
      </c>
      <c r="P8" s="26">
        <f>L8*O8</f>
        <v>2817.8164000000002</v>
      </c>
      <c r="Q8" s="16">
        <v>0.151</v>
      </c>
      <c r="R8" s="26">
        <f>L8*Q8</f>
        <v>2127.4513820000002</v>
      </c>
      <c r="S8" s="16">
        <v>0.21199999999999999</v>
      </c>
      <c r="T8" s="26">
        <f>L8*S8</f>
        <v>2986.8853840000002</v>
      </c>
      <c r="U8" s="16">
        <v>0.51300000000000001</v>
      </c>
      <c r="V8" s="26">
        <f>L8*U8</f>
        <v>7227.6990660000001</v>
      </c>
      <c r="W8" s="16">
        <v>0.39</v>
      </c>
      <c r="X8" s="26">
        <f>W8*L8</f>
        <v>5494.7419800000007</v>
      </c>
      <c r="Y8" s="17">
        <v>3.5200000000000001E-3</v>
      </c>
      <c r="Z8" s="61">
        <f>L8*Y8</f>
        <v>49.593568640000001</v>
      </c>
      <c r="AA8" s="28">
        <f>IF(J8&gt;0,(AC8+AK8)/J8,0)</f>
        <v>2.8459771507100325E-3</v>
      </c>
      <c r="AB8" s="17">
        <v>2.2000000000000001E-4</v>
      </c>
      <c r="AC8" s="25">
        <f>AB8*L8</f>
        <v>3.0995980400000001</v>
      </c>
      <c r="AD8" s="141">
        <v>0.22059999999999999</v>
      </c>
      <c r="AE8" s="31">
        <f>AH8*(1-AI8)*AD8</f>
        <v>39.302978400000001</v>
      </c>
      <c r="AF8" s="29">
        <f t="shared" ref="AF8:AF10" si="7">IF(AND(AD8&gt;0,AB8&gt;0,Y8&gt;0),((Y8-AB8)*AD8)/((AD8-AB8)*Y8),0)</f>
        <v>0.93843588347399942</v>
      </c>
      <c r="AG8" s="62">
        <f>IF(AND(AA8&gt;0,AJ8&gt;0,AB8&gt;0),((AJ8*(AA8-AB8))/(AA8*(AJ8-AB8))),0)</f>
        <v>0.9235942014774432</v>
      </c>
      <c r="AH8" s="12">
        <v>196</v>
      </c>
      <c r="AI8" s="14">
        <v>9.0999999999999998E-2</v>
      </c>
      <c r="AJ8" s="15">
        <v>0.22670000000000001</v>
      </c>
      <c r="AK8" s="31">
        <f t="shared" ref="AK8:AK70" si="8">AH8*(1-AI8)*AJ8</f>
        <v>40.389778800000009</v>
      </c>
      <c r="AL8" s="19">
        <v>1.7</v>
      </c>
      <c r="AM8" s="19"/>
      <c r="AN8" s="119">
        <f>AN6+AH8-AM8</f>
        <v>1445.28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11" t="s">
        <v>54</v>
      </c>
      <c r="D9" s="35">
        <v>20844</v>
      </c>
      <c r="E9" s="44">
        <v>4</v>
      </c>
      <c r="F9" s="35">
        <v>15917</v>
      </c>
      <c r="G9" s="36">
        <v>3.9</v>
      </c>
      <c r="H9" s="38">
        <v>2.4</v>
      </c>
      <c r="I9" s="35">
        <v>15736</v>
      </c>
      <c r="J9" s="35">
        <v>15270</v>
      </c>
      <c r="K9" s="40">
        <v>7.9000000000000001E-2</v>
      </c>
      <c r="L9" s="38">
        <f t="shared" ref="L9:L10" si="9">J9*(1-K9)</f>
        <v>14063.67</v>
      </c>
      <c r="M9" s="39">
        <v>0.72099999999999997</v>
      </c>
      <c r="N9" s="26">
        <f t="shared" ref="N9:N10" si="10">L9*M9</f>
        <v>10139.906069999999</v>
      </c>
      <c r="O9" s="37">
        <v>0.113</v>
      </c>
      <c r="P9" s="26">
        <f t="shared" ref="P9:P10" si="11">L9*O9</f>
        <v>1589.19471</v>
      </c>
      <c r="Q9" s="40">
        <v>0.16600000000000001</v>
      </c>
      <c r="R9" s="26">
        <f t="shared" ref="R9:R10" si="12">L9*Q9</f>
        <v>2334.5692200000003</v>
      </c>
      <c r="S9" s="40">
        <v>0.20899999999999999</v>
      </c>
      <c r="T9" s="26">
        <f>L9*S9</f>
        <v>2939.3070299999999</v>
      </c>
      <c r="U9" s="40">
        <v>0.48899999999999999</v>
      </c>
      <c r="V9" s="26">
        <f>L9*U9</f>
        <v>6877.1346299999996</v>
      </c>
      <c r="W9" s="40">
        <v>0.38</v>
      </c>
      <c r="X9" s="26">
        <f>W9*L9</f>
        <v>5344.1945999999998</v>
      </c>
      <c r="Y9" s="41">
        <v>3.6700000000000001E-3</v>
      </c>
      <c r="Z9" s="18">
        <f>L9*Y9</f>
        <v>51.6136689</v>
      </c>
      <c r="AA9" s="28">
        <f>IF(J9&gt;0,(AC9+AK9)/J9,0)</f>
        <v>3.443416116568435E-3</v>
      </c>
      <c r="AB9" s="41">
        <v>2.1000000000000001E-4</v>
      </c>
      <c r="AC9" s="38">
        <f>AB9*L9</f>
        <v>2.9533707000000002</v>
      </c>
      <c r="AD9" s="29">
        <v>0.22589999999999999</v>
      </c>
      <c r="AE9" s="42">
        <f>AH9*(1-AI9)*AD9</f>
        <v>49.583694600000001</v>
      </c>
      <c r="AF9" s="29">
        <f t="shared" si="7"/>
        <v>0.94365652869800531</v>
      </c>
      <c r="AG9" s="30">
        <f t="shared" ref="AG9:AG10" si="13">IF(AND(AA9&gt;0,AJ9&gt;0,AB9&gt;0),((AJ9*(AA9-AB9))/(AA9*(AJ9-AB9))),0)</f>
        <v>0.9398870109765175</v>
      </c>
      <c r="AH9" s="35">
        <v>242</v>
      </c>
      <c r="AI9" s="40">
        <v>9.2999999999999999E-2</v>
      </c>
      <c r="AJ9" s="39">
        <v>0.2261</v>
      </c>
      <c r="AK9" s="42">
        <f t="shared" si="8"/>
        <v>49.627593400000002</v>
      </c>
      <c r="AL9" s="18">
        <v>1.75</v>
      </c>
      <c r="AM9" s="18"/>
      <c r="AN9" s="134">
        <f>AN8+AH9-AM9</f>
        <v>1687.28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52</v>
      </c>
      <c r="D10" s="44">
        <v>13776</v>
      </c>
      <c r="E10" s="44">
        <v>5</v>
      </c>
      <c r="F10" s="44">
        <v>15589</v>
      </c>
      <c r="G10" s="38">
        <v>3.3</v>
      </c>
      <c r="H10" s="38">
        <v>6.3</v>
      </c>
      <c r="I10" s="44">
        <v>15531</v>
      </c>
      <c r="J10" s="44">
        <v>15244</v>
      </c>
      <c r="K10" s="40">
        <v>7.5999999999999998E-2</v>
      </c>
      <c r="L10" s="38">
        <f t="shared" si="9"/>
        <v>14085.456</v>
      </c>
      <c r="M10" s="29">
        <v>0.746</v>
      </c>
      <c r="N10" s="26">
        <f t="shared" si="10"/>
        <v>10507.750176</v>
      </c>
      <c r="O10" s="40">
        <v>0.127</v>
      </c>
      <c r="P10" s="26">
        <f t="shared" si="11"/>
        <v>1788.8529120000001</v>
      </c>
      <c r="Q10" s="40">
        <v>0.127</v>
      </c>
      <c r="R10" s="26">
        <f t="shared" si="12"/>
        <v>1788.8529120000001</v>
      </c>
      <c r="S10" s="40">
        <v>0.20300000000000001</v>
      </c>
      <c r="T10" s="26">
        <f>L10*S10</f>
        <v>2859.3475680000001</v>
      </c>
      <c r="U10" s="40">
        <v>0.52300000000000002</v>
      </c>
      <c r="V10" s="26">
        <f>L10*U10</f>
        <v>7366.6934880000008</v>
      </c>
      <c r="W10" s="40">
        <v>0.39</v>
      </c>
      <c r="X10" s="26">
        <f>W10*L10</f>
        <v>5493.3278399999999</v>
      </c>
      <c r="Y10" s="48">
        <v>3.5100000000000001E-3</v>
      </c>
      <c r="Z10" s="18">
        <f>L10*Y10</f>
        <v>49.43995056</v>
      </c>
      <c r="AA10" s="28">
        <f>IF(J10&gt;0,(AC10+AK10)/J10,0)</f>
        <v>3.3118196182104435E-3</v>
      </c>
      <c r="AB10" s="48">
        <v>2.1000000000000001E-4</v>
      </c>
      <c r="AC10" s="38">
        <f>AB10*L10</f>
        <v>2.9579457600000003</v>
      </c>
      <c r="AD10" s="29">
        <v>0.2268</v>
      </c>
      <c r="AE10" s="42">
        <f>AH10*(1-AI10)*AD10</f>
        <v>45.771642</v>
      </c>
      <c r="AF10" s="29">
        <f t="shared" si="7"/>
        <v>0.94104227561132081</v>
      </c>
      <c r="AG10" s="30">
        <f t="shared" si="13"/>
        <v>0.93742667130665369</v>
      </c>
      <c r="AH10" s="44">
        <v>223</v>
      </c>
      <c r="AI10" s="40">
        <v>9.5000000000000001E-2</v>
      </c>
      <c r="AJ10" s="29">
        <v>0.23549999999999999</v>
      </c>
      <c r="AK10" s="42">
        <f t="shared" si="8"/>
        <v>47.527432499999996</v>
      </c>
      <c r="AL10" s="18">
        <v>1.7</v>
      </c>
      <c r="AM10" s="18"/>
      <c r="AN10" s="134">
        <f>AN9+AH10-AM10</f>
        <v>1910.28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54700</v>
      </c>
      <c r="E11" s="52"/>
      <c r="F11" s="52">
        <f t="shared" ref="F11:J11" si="14">SUM(F8:F10)</f>
        <v>47774</v>
      </c>
      <c r="G11" s="53"/>
      <c r="H11" s="53"/>
      <c r="I11" s="52">
        <f t="shared" si="14"/>
        <v>46955</v>
      </c>
      <c r="J11" s="52">
        <f t="shared" si="14"/>
        <v>45795</v>
      </c>
      <c r="K11" s="21">
        <f>IF(J11&gt;0,(J8*K8+J9*K9+J10*K10)/J11,0)</f>
        <v>7.7667692979582911E-2</v>
      </c>
      <c r="L11" s="53">
        <f>L8+L9+L10</f>
        <v>42238.207999999999</v>
      </c>
      <c r="M11" s="54">
        <f>IF(L11&gt;0,N11/L11,0)</f>
        <v>0.70532041662373557</v>
      </c>
      <c r="N11" s="55">
        <f>N8+N9+N10</f>
        <v>29791.470463999998</v>
      </c>
      <c r="O11" s="21">
        <f>IF(L11&gt;0,P11/L11,0)</f>
        <v>0.14668861003762282</v>
      </c>
      <c r="P11" s="55">
        <f>P8+P9+P10</f>
        <v>6195.8640220000007</v>
      </c>
      <c r="Q11" s="21">
        <f>IF(L11&gt;0,R11/L11,0)</f>
        <v>0.14799097333864167</v>
      </c>
      <c r="R11" s="55">
        <f>R8+R9+R10</f>
        <v>6250.8735140000008</v>
      </c>
      <c r="S11" s="21">
        <f>IF(L11&gt;0,T11/L11,0)</f>
        <v>0.20799982759685259</v>
      </c>
      <c r="T11" s="55">
        <f>T8+T9+T10</f>
        <v>8785.5399820000002</v>
      </c>
      <c r="U11" s="21">
        <f>IF(L11&gt;0,V11/L11,0)</f>
        <v>0.50834370586933986</v>
      </c>
      <c r="V11" s="55">
        <f>V8+V9+V10</f>
        <v>21471.527183999999</v>
      </c>
      <c r="W11" s="21">
        <v>0.39</v>
      </c>
      <c r="X11" s="55">
        <f>X8+X9+X10</f>
        <v>16332.264420000001</v>
      </c>
      <c r="Y11" s="56">
        <f>IF(L11&gt;0,Z11/L11,0)</f>
        <v>3.5666093623100675E-3</v>
      </c>
      <c r="Z11" s="57">
        <f>SUM(Z8:Z10)</f>
        <v>150.64718809999999</v>
      </c>
      <c r="AA11" s="63">
        <f>IF(L11&gt;0,(AA8*L8+AA9*L9+AA10*L10)/L11,0)</f>
        <v>3.2002485260458971E-3</v>
      </c>
      <c r="AB11" s="56">
        <f>IF(J11&gt;0,(J8*AB8+J9*AB9+J10*AB10)/J11,0)</f>
        <v>2.1333682716453763E-4</v>
      </c>
      <c r="AC11" s="53">
        <f>SUM(AC8:AC10)</f>
        <v>9.0109145000000019</v>
      </c>
      <c r="AD11" s="54">
        <f>IF(J11&gt;0,(J8*AD8+J9*AD9+J10*AD10)/J11,0)</f>
        <v>0.22443106889398404</v>
      </c>
      <c r="AE11" s="59">
        <f>SUM(AE8:AE10)</f>
        <v>134.65831500000002</v>
      </c>
      <c r="AF11" s="54">
        <f>IF(AND(Z11&gt;0),((Z8*AF8+Z9*AF9+Z10*AF10)/Z11),0)</f>
        <v>0.94107991923377055</v>
      </c>
      <c r="AG11" s="58">
        <f>IF(AND(AA11&gt;0,AJ11&gt;0,AB11&gt;0),((AJ11*(AA11-AB11))/(AA11*(AJ11-AB11))),0)</f>
        <v>0.93420609872985327</v>
      </c>
      <c r="AH11" s="52">
        <f t="shared" ref="AH11" si="15">SUM(AH8:AH10)</f>
        <v>661</v>
      </c>
      <c r="AI11" s="21">
        <f>IF(AH11&gt;0,(AI8*AH8+AI9*AH9+AI10*AH10)/AH11,0)</f>
        <v>9.3081694402420576E-2</v>
      </c>
      <c r="AJ11" s="54">
        <f>IF(J11&gt;0,(AJ8*J8+AJ9*J9+AJ10*J10)/J11,0)</f>
        <v>0.2294292324489573</v>
      </c>
      <c r="AK11" s="59">
        <f>SUM(AK8:AK10)</f>
        <v>137.54480470000001</v>
      </c>
      <c r="AL11" s="57"/>
      <c r="AM11" s="57">
        <f>SUM(AM8:AM10)</f>
        <v>0</v>
      </c>
      <c r="AN11" s="124"/>
      <c r="AO11" s="125">
        <f>AN10</f>
        <v>1910.28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53</v>
      </c>
      <c r="D12" s="12">
        <v>19426</v>
      </c>
      <c r="E12" s="12">
        <v>1</v>
      </c>
      <c r="F12" s="12">
        <v>15182</v>
      </c>
      <c r="G12" s="13">
        <v>3.7</v>
      </c>
      <c r="H12" s="13">
        <v>4.0999999999999996</v>
      </c>
      <c r="I12" s="12">
        <v>15330</v>
      </c>
      <c r="J12" s="12">
        <v>15222</v>
      </c>
      <c r="K12" s="14">
        <v>0.08</v>
      </c>
      <c r="L12" s="25">
        <f>J12*(1-K12)</f>
        <v>14004.24</v>
      </c>
      <c r="M12" s="15">
        <v>0.70399999999999996</v>
      </c>
      <c r="N12" s="26">
        <f>L12*M12</f>
        <v>9858.9849599999998</v>
      </c>
      <c r="O12" s="14">
        <v>8.7999999999999995E-2</v>
      </c>
      <c r="P12" s="26">
        <f>L12*O12</f>
        <v>1232.37312</v>
      </c>
      <c r="Q12" s="16">
        <v>0.20799999999999999</v>
      </c>
      <c r="R12" s="26">
        <f>L12*Q12</f>
        <v>2912.8819199999998</v>
      </c>
      <c r="S12" s="16">
        <v>0.224</v>
      </c>
      <c r="T12" s="26">
        <f>L12*S12</f>
        <v>3136.94976</v>
      </c>
      <c r="U12" s="16">
        <v>0.50600000000000001</v>
      </c>
      <c r="V12" s="26">
        <f>L12*U12</f>
        <v>7086.1454400000002</v>
      </c>
      <c r="W12" s="16">
        <v>0.39</v>
      </c>
      <c r="X12" s="26">
        <f>W12*L12</f>
        <v>5461.6536000000006</v>
      </c>
      <c r="Y12" s="17">
        <v>3.5599999999999998E-3</v>
      </c>
      <c r="Z12" s="61">
        <f>L12*Y12</f>
        <v>49.855094399999999</v>
      </c>
      <c r="AA12" s="28">
        <f>IF(J12&gt;0,(AC12+AK12)/J12,0)</f>
        <v>3.3098150571541194E-3</v>
      </c>
      <c r="AB12" s="17">
        <v>2.2000000000000001E-4</v>
      </c>
      <c r="AC12" s="25">
        <f>AB12*L12</f>
        <v>3.0809328000000002</v>
      </c>
      <c r="AD12" s="141">
        <v>0.23089999999999999</v>
      </c>
      <c r="AE12" s="31">
        <f>AH12*(1-AI12)*AD12</f>
        <v>46.436299000000005</v>
      </c>
      <c r="AF12" s="29">
        <f t="shared" ref="AF12:AF14" si="16">IF(AND(AD12&gt;0,AB12&gt;0,Y12&gt;0),((Y12-AB12)*AD12)/((AD12-AB12)*Y12),0)</f>
        <v>0.93909701264264123</v>
      </c>
      <c r="AG12" s="62">
        <f>IF(AND(AA12&gt;0,AJ12&gt;0,AB12&gt;0),((AJ12*(AA12-AB12))/(AA12*(AJ12-AB12))),0)</f>
        <v>0.93440504764391663</v>
      </c>
      <c r="AH12" s="12">
        <v>221</v>
      </c>
      <c r="AI12" s="14">
        <v>0.09</v>
      </c>
      <c r="AJ12" s="15">
        <v>0.23519999999999999</v>
      </c>
      <c r="AK12" s="31">
        <f t="shared" si="8"/>
        <v>47.301072000000005</v>
      </c>
      <c r="AL12" s="19">
        <v>1.65</v>
      </c>
      <c r="AM12" s="19"/>
      <c r="AN12" s="119">
        <f>AN10+AH12-AM12</f>
        <v>2131.2799999999997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47" t="s">
        <v>50</v>
      </c>
      <c r="D13" s="35">
        <v>20549</v>
      </c>
      <c r="E13" s="44">
        <v>2</v>
      </c>
      <c r="F13" s="35">
        <v>15927</v>
      </c>
      <c r="G13" s="36">
        <v>4.7</v>
      </c>
      <c r="H13" s="38">
        <v>5.6</v>
      </c>
      <c r="I13" s="35">
        <v>15519</v>
      </c>
      <c r="J13" s="35">
        <v>15130</v>
      </c>
      <c r="K13" s="40">
        <v>7.2999999999999995E-2</v>
      </c>
      <c r="L13" s="38">
        <f t="shared" ref="L13:L14" si="17">J13*(1-K13)</f>
        <v>14025.51</v>
      </c>
      <c r="M13" s="39">
        <v>0.68600000000000005</v>
      </c>
      <c r="N13" s="26">
        <f t="shared" ref="N13:N14" si="18">L13*M13</f>
        <v>9621.4998600000017</v>
      </c>
      <c r="O13" s="37">
        <v>0.17499999999999999</v>
      </c>
      <c r="P13" s="26">
        <f t="shared" ref="P13:P14" si="19">L13*O13</f>
        <v>2454.46425</v>
      </c>
      <c r="Q13" s="40">
        <v>0.13900000000000001</v>
      </c>
      <c r="R13" s="26">
        <f t="shared" ref="R13:R14" si="20">L13*Q13</f>
        <v>1949.5458900000001</v>
      </c>
      <c r="S13" s="40">
        <v>0.20799999999999999</v>
      </c>
      <c r="T13" s="26">
        <f>L13*S13</f>
        <v>2917.3060799999998</v>
      </c>
      <c r="U13" s="40">
        <v>0.48699999999999999</v>
      </c>
      <c r="V13" s="26">
        <f>L13*U13</f>
        <v>6830.4233699999995</v>
      </c>
      <c r="W13" s="40">
        <v>0.4</v>
      </c>
      <c r="X13" s="26">
        <f>W13*L13</f>
        <v>5610.2040000000006</v>
      </c>
      <c r="Y13" s="41">
        <v>3.48E-3</v>
      </c>
      <c r="Z13" s="18">
        <f>L13*Y13</f>
        <v>48.808774800000002</v>
      </c>
      <c r="AA13" s="28">
        <f>IF(J13&gt;0,(AC13+AK13)/J13,0)</f>
        <v>3.3643401454064772E-3</v>
      </c>
      <c r="AB13" s="41">
        <v>2.2000000000000001E-4</v>
      </c>
      <c r="AC13" s="38">
        <f>AB13*L13</f>
        <v>3.0856122000000004</v>
      </c>
      <c r="AD13" s="29">
        <v>0.22720000000000001</v>
      </c>
      <c r="AE13" s="42">
        <f>AH13*(1-AI13)*AD13</f>
        <v>45.228931200000005</v>
      </c>
      <c r="AF13" s="29">
        <f t="shared" si="16"/>
        <v>0.93768958326370344</v>
      </c>
      <c r="AG13" s="30">
        <f t="shared" ref="AG13:AG14" si="21">IF(AND(AA13&gt;0,AJ13&gt;0,AB13&gt;0),((AJ13*(AA13-AB13))/(AA13*(AJ13-AB13))),0)</f>
        <v>0.93546507231624043</v>
      </c>
      <c r="AH13" s="35">
        <v>219</v>
      </c>
      <c r="AI13" s="40">
        <v>9.0999999999999998E-2</v>
      </c>
      <c r="AJ13" s="39">
        <v>0.2402</v>
      </c>
      <c r="AK13" s="42">
        <f t="shared" si="8"/>
        <v>47.816854200000002</v>
      </c>
      <c r="AL13" s="18">
        <v>1.65</v>
      </c>
      <c r="AM13" s="18"/>
      <c r="AN13" s="134">
        <f>AN12+AH13-AM13</f>
        <v>2350.2799999999997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47" t="s">
        <v>52</v>
      </c>
      <c r="D14" s="44">
        <v>15800</v>
      </c>
      <c r="E14" s="44">
        <v>2</v>
      </c>
      <c r="F14" s="44">
        <v>15569</v>
      </c>
      <c r="G14" s="38">
        <v>2.9</v>
      </c>
      <c r="H14" s="38">
        <v>5</v>
      </c>
      <c r="I14" s="44">
        <v>15287</v>
      </c>
      <c r="J14" s="44">
        <v>15387</v>
      </c>
      <c r="K14" s="40">
        <v>7.3999999999999996E-2</v>
      </c>
      <c r="L14" s="38">
        <f t="shared" si="17"/>
        <v>14248.362000000001</v>
      </c>
      <c r="M14" s="29">
        <v>0.69699999999999995</v>
      </c>
      <c r="N14" s="26">
        <f t="shared" si="18"/>
        <v>9931.1083139999992</v>
      </c>
      <c r="O14" s="40">
        <v>0.15</v>
      </c>
      <c r="P14" s="26">
        <f t="shared" si="19"/>
        <v>2137.2543000000001</v>
      </c>
      <c r="Q14" s="40">
        <v>0.153</v>
      </c>
      <c r="R14" s="26">
        <f t="shared" si="20"/>
        <v>2179.999386</v>
      </c>
      <c r="S14" s="40">
        <v>0.21</v>
      </c>
      <c r="T14" s="26">
        <f>L14*S14</f>
        <v>2992.1560199999999</v>
      </c>
      <c r="U14" s="40">
        <v>0.48299999999999998</v>
      </c>
      <c r="V14" s="26">
        <f>L14*U14</f>
        <v>6881.9588460000004</v>
      </c>
      <c r="W14" s="40">
        <v>0.39</v>
      </c>
      <c r="X14" s="26">
        <f>W14*L14</f>
        <v>5556.8611800000008</v>
      </c>
      <c r="Y14" s="48">
        <v>3.4299999999999999E-3</v>
      </c>
      <c r="Z14" s="18">
        <f>L14*Y14</f>
        <v>48.87188166</v>
      </c>
      <c r="AA14" s="28">
        <f>IF(J14&gt;0,(AC14+AK14)/J14,0)</f>
        <v>3.4035961941899008E-3</v>
      </c>
      <c r="AB14" s="48">
        <v>2.2000000000000001E-4</v>
      </c>
      <c r="AC14" s="38">
        <f>AB14*L14</f>
        <v>3.1346396400000005</v>
      </c>
      <c r="AD14" s="29">
        <v>0.2276</v>
      </c>
      <c r="AE14" s="42">
        <f>AH14*(1-AI14)*AD14</f>
        <v>47.686069199999999</v>
      </c>
      <c r="AF14" s="29">
        <f t="shared" si="16"/>
        <v>0.93676554345649143</v>
      </c>
      <c r="AG14" s="30">
        <f t="shared" si="21"/>
        <v>0.93623896404659279</v>
      </c>
      <c r="AH14" s="44">
        <v>231</v>
      </c>
      <c r="AI14" s="40">
        <v>9.2999999999999999E-2</v>
      </c>
      <c r="AJ14" s="29">
        <v>0.23499999999999999</v>
      </c>
      <c r="AK14" s="42">
        <f t="shared" si="8"/>
        <v>49.236494999999998</v>
      </c>
      <c r="AL14" s="18">
        <v>1.75</v>
      </c>
      <c r="AM14" s="18"/>
      <c r="AN14" s="134">
        <f>AN13+AH14-AM14</f>
        <v>2581.2799999999997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55775</v>
      </c>
      <c r="E15" s="52"/>
      <c r="F15" s="52">
        <f t="shared" ref="F15:J15" si="22">SUM(F12:F14)</f>
        <v>46678</v>
      </c>
      <c r="G15" s="53"/>
      <c r="H15" s="53"/>
      <c r="I15" s="52">
        <f t="shared" si="22"/>
        <v>46136</v>
      </c>
      <c r="J15" s="52">
        <f t="shared" si="22"/>
        <v>45739</v>
      </c>
      <c r="K15" s="21">
        <f>IF(J15&gt;0,(J12*K12+J13*K13+J14*K14)/J15,0)</f>
        <v>7.5666018058986859E-2</v>
      </c>
      <c r="L15" s="53">
        <f>L12+L13+L14</f>
        <v>42278.112000000001</v>
      </c>
      <c r="M15" s="54">
        <f>IF(L15&gt;0,N15/L15,0)</f>
        <v>0.69566950231836278</v>
      </c>
      <c r="N15" s="55">
        <f>N12+N13+N14</f>
        <v>29411.593134000002</v>
      </c>
      <c r="O15" s="21">
        <f>IF(L15&gt;0,P15/L15,0)</f>
        <v>0.13775666401564951</v>
      </c>
      <c r="P15" s="55">
        <f>P12+P13+P14</f>
        <v>5824.0916699999998</v>
      </c>
      <c r="Q15" s="21">
        <f>IF(L15&gt;0,R15/L15,0)</f>
        <v>0.16657383366598774</v>
      </c>
      <c r="R15" s="55">
        <f>R12+R13+R14</f>
        <v>7042.4271960000005</v>
      </c>
      <c r="S15" s="21">
        <f>IF(L15&gt;0,T15/L15,0)</f>
        <v>0.2139738846427201</v>
      </c>
      <c r="T15" s="55">
        <f>T12+T13+T14</f>
        <v>9046.4118600000002</v>
      </c>
      <c r="U15" s="21">
        <f>IF(L15&gt;0,V15/L15,0)</f>
        <v>0.49194551677236681</v>
      </c>
      <c r="V15" s="55">
        <f>V12+V13+V14</f>
        <v>20798.527656000002</v>
      </c>
      <c r="W15" s="21">
        <f>IF(L15&gt;0,X15/L15,0)</f>
        <v>0.39331744000299734</v>
      </c>
      <c r="X15" s="55">
        <f>X12+X13+X14</f>
        <v>16628.718780000003</v>
      </c>
      <c r="Y15" s="56">
        <f>IF(L15&gt;0,Z15/L15,0)</f>
        <v>3.4896485174172394E-3</v>
      </c>
      <c r="Z15" s="57">
        <f>SUM(Z12:Z14)</f>
        <v>147.53575086000001</v>
      </c>
      <c r="AA15" s="63">
        <f>IF(L15&gt;0,(AA12*L12+AA13*L13+AA14*L14)/L15,0)</f>
        <v>3.3595090870055886E-3</v>
      </c>
      <c r="AB15" s="56">
        <f>IF(J15&gt;0,(J12*AB12+J13*AB13+J14*AB14)/J15,0)</f>
        <v>2.2000000000000001E-4</v>
      </c>
      <c r="AC15" s="53">
        <f>SUM(AC12:AC14)</f>
        <v>9.3011846400000024</v>
      </c>
      <c r="AD15" s="54">
        <f>IF(J15&gt;0,(J12*AD12+J13*AD13+J14*AD14)/J15,0)</f>
        <v>0.22856592841994797</v>
      </c>
      <c r="AE15" s="59">
        <f>SUM(AE12:AE14)</f>
        <v>139.35129940000002</v>
      </c>
      <c r="AF15" s="54">
        <f>IF(AND(Z15&gt;0),((Z12*AF12+Z13*AF13+Z14*AF14)/Z15),0)</f>
        <v>0.93785908767395854</v>
      </c>
      <c r="AG15" s="58">
        <f>IF(AND(AA15&gt;0,AJ15&gt;0,AB15&gt;0),((AJ15*(AA15-AB15))/(AA15*(AJ15-AB15))),0)</f>
        <v>0.93538331231158034</v>
      </c>
      <c r="AH15" s="52">
        <f t="shared" ref="AH15" si="23">SUM(AH12:AH14)</f>
        <v>671</v>
      </c>
      <c r="AI15" s="21">
        <f>IF(AH15&gt;0,(AI12*AH12+AI13*AH13+AI14*AH14)/AH15,0)</f>
        <v>9.1359165424739208E-2</v>
      </c>
      <c r="AJ15" s="54">
        <f>IF(J15&gt;0,(AJ12*J12+AJ13*J13+AJ14*J14)/J15,0)</f>
        <v>0.23678666783270294</v>
      </c>
      <c r="AK15" s="59">
        <f>SUM(AK12:AK14)</f>
        <v>144.35442119999999</v>
      </c>
      <c r="AL15" s="57"/>
      <c r="AM15" s="57">
        <f>SUM(AM12:AM14)</f>
        <v>0</v>
      </c>
      <c r="AN15" s="124"/>
      <c r="AO15" s="125">
        <f>AN14</f>
        <v>2581.2799999999997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53</v>
      </c>
      <c r="D16" s="12">
        <v>6641</v>
      </c>
      <c r="E16" s="12">
        <v>1</v>
      </c>
      <c r="F16" s="12">
        <v>10851</v>
      </c>
      <c r="G16" s="13">
        <v>1.8</v>
      </c>
      <c r="H16" s="13">
        <v>6.2</v>
      </c>
      <c r="I16" s="12">
        <v>10244</v>
      </c>
      <c r="J16" s="12">
        <v>14448</v>
      </c>
      <c r="K16" s="14">
        <v>7.8E-2</v>
      </c>
      <c r="L16" s="25">
        <f>J16*(1-K16)</f>
        <v>13321.056</v>
      </c>
      <c r="M16" s="15">
        <v>0.84</v>
      </c>
      <c r="N16" s="26">
        <f>L16*M16</f>
        <v>11189.687040000001</v>
      </c>
      <c r="O16" s="14">
        <v>8.5999999999999993E-2</v>
      </c>
      <c r="P16" s="26">
        <f>L16*O16</f>
        <v>1145.6108159999999</v>
      </c>
      <c r="Q16" s="16">
        <v>7.3999999999999996E-2</v>
      </c>
      <c r="R16" s="26">
        <f>L16*Q16</f>
        <v>985.75814400000002</v>
      </c>
      <c r="S16" s="16">
        <v>0.218</v>
      </c>
      <c r="T16" s="26">
        <f>L16*S16</f>
        <v>2903.9902080000002</v>
      </c>
      <c r="U16" s="16">
        <v>0.48599999999999999</v>
      </c>
      <c r="V16" s="26">
        <f>L16*U16</f>
        <v>6474.0332159999998</v>
      </c>
      <c r="W16" s="16">
        <v>0.39</v>
      </c>
      <c r="X16" s="26">
        <f>W16*L16</f>
        <v>5195.2118399999999</v>
      </c>
      <c r="Y16" s="17">
        <v>3.4499999999999999E-3</v>
      </c>
      <c r="Z16" s="61">
        <f>L16*Y16</f>
        <v>45.9576432</v>
      </c>
      <c r="AA16" s="28">
        <f>IF(J16&gt;0,(AC16+AK16)/J16,0)</f>
        <v>3.4106179651162793E-3</v>
      </c>
      <c r="AB16" s="17">
        <v>2.1000000000000001E-4</v>
      </c>
      <c r="AC16" s="25">
        <f>AB16*L16</f>
        <v>2.7974217600000002</v>
      </c>
      <c r="AD16" s="141">
        <v>0.2223</v>
      </c>
      <c r="AE16" s="31">
        <f>AH16*(1-AI16)*AD16</f>
        <v>44.042298299999999</v>
      </c>
      <c r="AF16" s="29">
        <f t="shared" ref="AF16:AF18" si="24">IF(AND(AD16&gt;0,AB16&gt;0,Y16&gt;0),((Y16-AB16)*AD16)/((AD16-AB16)*Y16),0)</f>
        <v>0.94001844140742008</v>
      </c>
      <c r="AG16" s="62">
        <f>IF(AND(AA16&gt;0,AJ16&gt;0,AB16&gt;0),((AJ16*(AA16-AB16))/(AA16*(AJ16-AB16))),0)</f>
        <v>0.93926835783242424</v>
      </c>
      <c r="AH16" s="12">
        <v>217</v>
      </c>
      <c r="AI16" s="14">
        <v>8.6999999999999994E-2</v>
      </c>
      <c r="AJ16" s="135">
        <v>0.2346</v>
      </c>
      <c r="AK16" s="31">
        <f t="shared" si="8"/>
        <v>46.479186600000006</v>
      </c>
      <c r="AL16" s="19">
        <v>1.7</v>
      </c>
      <c r="AM16" s="19"/>
      <c r="AN16" s="119">
        <f>AN14+AH16-AM16</f>
        <v>2798.2799999999997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47" t="s">
        <v>50</v>
      </c>
      <c r="D17" s="35">
        <v>20584</v>
      </c>
      <c r="E17" s="44">
        <v>6</v>
      </c>
      <c r="F17" s="35">
        <v>16053</v>
      </c>
      <c r="G17" s="36">
        <v>2.5</v>
      </c>
      <c r="H17" s="38">
        <v>4.2</v>
      </c>
      <c r="I17" s="35">
        <v>15663</v>
      </c>
      <c r="J17" s="35">
        <v>15131</v>
      </c>
      <c r="K17" s="40">
        <v>8.3000000000000004E-2</v>
      </c>
      <c r="L17" s="38">
        <f t="shared" ref="L17:L18" si="25">J17*(1-K17)</f>
        <v>13875.127</v>
      </c>
      <c r="M17" s="39">
        <v>0.745</v>
      </c>
      <c r="N17" s="26">
        <f t="shared" ref="N17:N18" si="26">L17*M17</f>
        <v>10336.969615</v>
      </c>
      <c r="O17" s="37">
        <v>9.1999999999999998E-2</v>
      </c>
      <c r="P17" s="26">
        <f t="shared" ref="P17:P18" si="27">L17*O17</f>
        <v>1276.5116840000001</v>
      </c>
      <c r="Q17" s="40">
        <v>0.16300000000000001</v>
      </c>
      <c r="R17" s="26">
        <f t="shared" ref="R17:R18" si="28">L17*Q17</f>
        <v>2261.6457010000004</v>
      </c>
      <c r="S17" s="40">
        <v>0.21</v>
      </c>
      <c r="T17" s="26">
        <f>L17*S17</f>
        <v>2913.7766700000002</v>
      </c>
      <c r="U17" s="40">
        <v>0.50700000000000001</v>
      </c>
      <c r="V17" s="26">
        <f>L17*U17</f>
        <v>7034.6893890000001</v>
      </c>
      <c r="W17" s="40">
        <v>0.4</v>
      </c>
      <c r="X17" s="26">
        <f>W17*L17</f>
        <v>5550.0508000000009</v>
      </c>
      <c r="Y17" s="41">
        <v>3.5200000000000001E-3</v>
      </c>
      <c r="Z17" s="18">
        <f>L17*Y17</f>
        <v>48.840447040000001</v>
      </c>
      <c r="AA17" s="28">
        <f>IF(J17&gt;0,(AC17+AK17)/J17,0)</f>
        <v>3.0147501691890821E-3</v>
      </c>
      <c r="AB17" s="41">
        <v>2.3000000000000001E-4</v>
      </c>
      <c r="AC17" s="38">
        <f>AB17*L17</f>
        <v>3.1912792100000003</v>
      </c>
      <c r="AD17" s="29">
        <v>0.23089999999999999</v>
      </c>
      <c r="AE17" s="42">
        <f>AH17*(1-AI17)*AD17</f>
        <v>41.228580399999998</v>
      </c>
      <c r="AF17" s="29">
        <f t="shared" si="24"/>
        <v>0.93559103520574449</v>
      </c>
      <c r="AG17" s="30">
        <f t="shared" ref="AG17:AG18" si="29">IF(AND(AA17&gt;0,AJ17&gt;0,AB17&gt;0),((AJ17*(AA17-AB17))/(AA17*(AJ17-AB17))),0)</f>
        <v>0.92460346642470581</v>
      </c>
      <c r="AH17" s="35">
        <v>196</v>
      </c>
      <c r="AI17" s="40">
        <v>8.8999999999999996E-2</v>
      </c>
      <c r="AJ17" s="136">
        <v>0.23760000000000001</v>
      </c>
      <c r="AK17" s="42">
        <f t="shared" si="8"/>
        <v>42.424905600000002</v>
      </c>
      <c r="AL17" s="18">
        <v>1.65</v>
      </c>
      <c r="AM17" s="18">
        <v>1011.22</v>
      </c>
      <c r="AN17" s="134">
        <f>AN16+AH17-AM17</f>
        <v>1983.0599999999997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49</v>
      </c>
      <c r="D18" s="44">
        <v>23000</v>
      </c>
      <c r="E18" s="44">
        <v>1</v>
      </c>
      <c r="F18" s="44">
        <v>16843</v>
      </c>
      <c r="G18" s="38">
        <v>2.7</v>
      </c>
      <c r="H18" s="38">
        <v>4.5999999999999996</v>
      </c>
      <c r="I18" s="44">
        <v>16268</v>
      </c>
      <c r="J18" s="44">
        <v>15210</v>
      </c>
      <c r="K18" s="40">
        <v>8.1000000000000003E-2</v>
      </c>
      <c r="L18" s="38">
        <f t="shared" si="25"/>
        <v>13977.99</v>
      </c>
      <c r="M18" s="29">
        <v>0.70799999999999996</v>
      </c>
      <c r="N18" s="26">
        <f t="shared" si="26"/>
        <v>9896.4169199999997</v>
      </c>
      <c r="O18" s="40">
        <v>0.122</v>
      </c>
      <c r="P18" s="26">
        <f t="shared" si="27"/>
        <v>1705.3147799999999</v>
      </c>
      <c r="Q18" s="40">
        <v>0.17</v>
      </c>
      <c r="R18" s="26">
        <f t="shared" si="28"/>
        <v>2376.2583</v>
      </c>
      <c r="S18" s="40">
        <v>0.19700000000000001</v>
      </c>
      <c r="T18" s="26">
        <f>L18*S18</f>
        <v>2753.6640299999999</v>
      </c>
      <c r="U18" s="40">
        <v>0.53800000000000003</v>
      </c>
      <c r="V18" s="26">
        <f>L18*U18</f>
        <v>7520.1586200000002</v>
      </c>
      <c r="W18" s="40">
        <v>0.4</v>
      </c>
      <c r="X18" s="26">
        <f>W18*L18</f>
        <v>5591.1959999999999</v>
      </c>
      <c r="Y18" s="48">
        <v>3.5899999999999999E-3</v>
      </c>
      <c r="Z18" s="18">
        <f>L18*Y18</f>
        <v>50.180984099999996</v>
      </c>
      <c r="AA18" s="28">
        <f>IF(J18&gt;0,(AC18+AK18)/J18,0)</f>
        <v>3.3648936094674555E-3</v>
      </c>
      <c r="AB18" s="48">
        <v>2.3000000000000001E-4</v>
      </c>
      <c r="AC18" s="38">
        <f>AB18*L18</f>
        <v>3.2149377000000001</v>
      </c>
      <c r="AD18" s="29">
        <v>0.2205</v>
      </c>
      <c r="AE18" s="42">
        <f>AH18*(1-AI18)*AD18</f>
        <v>43.685680500000004</v>
      </c>
      <c r="AF18" s="29">
        <f t="shared" si="24"/>
        <v>0.93691042381134426</v>
      </c>
      <c r="AG18" s="30">
        <f t="shared" si="29"/>
        <v>0.93253309595480738</v>
      </c>
      <c r="AH18" s="44">
        <v>217</v>
      </c>
      <c r="AI18" s="40">
        <v>8.6999999999999994E-2</v>
      </c>
      <c r="AJ18" s="137">
        <v>0.24210000000000001</v>
      </c>
      <c r="AK18" s="42">
        <f t="shared" si="8"/>
        <v>47.965094100000002</v>
      </c>
      <c r="AL18" s="18">
        <v>1.77</v>
      </c>
      <c r="AM18" s="18"/>
      <c r="AN18" s="134">
        <f>AN17+AH18-AM18</f>
        <v>2200.0599999999995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50225</v>
      </c>
      <c r="E19" s="52"/>
      <c r="F19" s="52">
        <f t="shared" ref="F19:J19" si="30">SUM(F16:F18)</f>
        <v>43747</v>
      </c>
      <c r="G19" s="53"/>
      <c r="H19" s="53"/>
      <c r="I19" s="52">
        <f t="shared" si="30"/>
        <v>42175</v>
      </c>
      <c r="J19" s="52">
        <f t="shared" si="30"/>
        <v>44789</v>
      </c>
      <c r="K19" s="21">
        <f>IF(J19&gt;0,(J16*K16+J17*K17+J18*K18)/J19,0)</f>
        <v>8.0707919355198832E-2</v>
      </c>
      <c r="L19" s="53">
        <f>L16+L17+L18</f>
        <v>41174.173000000003</v>
      </c>
      <c r="M19" s="54">
        <f>IF(L19&gt;0,N19/L19,0)</f>
        <v>0.76317437086107343</v>
      </c>
      <c r="N19" s="55">
        <f>N16+N17+N18</f>
        <v>31423.073574999999</v>
      </c>
      <c r="O19" s="21">
        <f>IF(L19&gt;0,P19/L19,0)</f>
        <v>0.10024335595034295</v>
      </c>
      <c r="P19" s="55">
        <f>P16+P17+P18</f>
        <v>4127.4372800000001</v>
      </c>
      <c r="Q19" s="21">
        <f>IF(L19&gt;0,R19/L19,0)</f>
        <v>0.13658227318858354</v>
      </c>
      <c r="R19" s="55">
        <f>R16+R17+R18</f>
        <v>5623.6621450000002</v>
      </c>
      <c r="S19" s="21">
        <f>IF(L19&gt;0,T19/L19,0)</f>
        <v>0.20817493791557148</v>
      </c>
      <c r="T19" s="55">
        <f>T16+T17+T18</f>
        <v>8571.4309080000003</v>
      </c>
      <c r="U19" s="21">
        <f>IF(L19&gt;0,V19/L19,0)</f>
        <v>0.51072989917733125</v>
      </c>
      <c r="V19" s="55">
        <f>V16+V17+V18</f>
        <v>21028.881224999997</v>
      </c>
      <c r="W19" s="21">
        <f>IF(L19&gt;0,X19/L19,0)</f>
        <v>0.39676470587520968</v>
      </c>
      <c r="X19" s="55">
        <f>X16+X17+X18</f>
        <v>16336.458640000001</v>
      </c>
      <c r="Y19" s="56">
        <f>IF(L19&gt;0,Z19/L19,0)</f>
        <v>3.5211168501186403E-3</v>
      </c>
      <c r="Z19" s="57">
        <f>SUM(Z16:Z18)</f>
        <v>144.97907433999998</v>
      </c>
      <c r="AA19" s="63">
        <f>IF(L19&gt;0,(AA16*L16+AA17*L17+AA18*L18)/L19,0)</f>
        <v>3.2616932853245166E-3</v>
      </c>
      <c r="AB19" s="56">
        <f>IF(J19&gt;0,(J16*AB16+J17*AB17+J18*AB18)/J19,0)</f>
        <v>2.2354841590569113E-4</v>
      </c>
      <c r="AC19" s="53">
        <f>SUM(AC16:AC18)</f>
        <v>9.2036386700000001</v>
      </c>
      <c r="AD19" s="54">
        <f>IF(J19&gt;0,(J16*AD16+J17*AD17+J18*AD18)/J19,0)</f>
        <v>0.22459405880908259</v>
      </c>
      <c r="AE19" s="59">
        <f>SUM(AE16:AE18)</f>
        <v>128.95655920000002</v>
      </c>
      <c r="AF19" s="54">
        <f>IF(AND(Z19&gt;0),((Z16*AF16+Z17*AF17+Z18*AF18)/Z19),0)</f>
        <v>0.93745117519067056</v>
      </c>
      <c r="AG19" s="58">
        <f>IF(AND(AA19&gt;0,AJ19&gt;0,AB19&gt;0),((AJ19*(AA19-AB19))/(AA19*(AJ19-AB19))),0)</f>
        <v>0.93233760083541872</v>
      </c>
      <c r="AH19" s="52">
        <f t="shared" ref="AH19" si="31">SUM(AH16:AH18)</f>
        <v>630</v>
      </c>
      <c r="AI19" s="21">
        <f>IF(AH19&gt;0,(AI16*AH16+AI17*AH17+AI18*AH18)/AH19,0)</f>
        <v>8.7622222222222212E-2</v>
      </c>
      <c r="AJ19" s="54">
        <f>IF(J19&gt;0,(AJ16*J16+AJ17*J17+AJ18*J18)/J19,0)</f>
        <v>0.2381604277836076</v>
      </c>
      <c r="AK19" s="59">
        <f>SUM(AK16:AK18)</f>
        <v>136.86918630000002</v>
      </c>
      <c r="AL19" s="57"/>
      <c r="AM19" s="57">
        <f>SUM(AM16:AM18)</f>
        <v>1011.22</v>
      </c>
      <c r="AN19" s="124"/>
      <c r="AO19" s="125">
        <f>AN18</f>
        <v>2200.0599999999995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51</v>
      </c>
      <c r="D20" s="12">
        <v>4875</v>
      </c>
      <c r="E20" s="12">
        <v>1</v>
      </c>
      <c r="F20" s="12">
        <v>12018</v>
      </c>
      <c r="G20" s="13">
        <v>2</v>
      </c>
      <c r="H20" s="13">
        <v>5.0999999999999996</v>
      </c>
      <c r="I20" s="12">
        <v>11743</v>
      </c>
      <c r="J20" s="12">
        <v>14877</v>
      </c>
      <c r="K20" s="14">
        <v>8.3000000000000004E-2</v>
      </c>
      <c r="L20" s="25">
        <f>J20*(1-K20)</f>
        <v>13642.209000000001</v>
      </c>
      <c r="M20" s="15">
        <v>0.86599999999999999</v>
      </c>
      <c r="N20" s="26">
        <f>L20*M20</f>
        <v>11814.152994</v>
      </c>
      <c r="O20" s="14">
        <v>0.1</v>
      </c>
      <c r="P20" s="26">
        <f>L20*O20</f>
        <v>1364.2209000000003</v>
      </c>
      <c r="Q20" s="16">
        <v>3.4000000000000002E-2</v>
      </c>
      <c r="R20" s="26">
        <f>L20*Q20</f>
        <v>463.83510600000005</v>
      </c>
      <c r="S20" s="16">
        <v>0.17799999999999999</v>
      </c>
      <c r="T20" s="26">
        <f>L20*S20</f>
        <v>2428.3132019999998</v>
      </c>
      <c r="U20" s="16">
        <v>0.54100000000000004</v>
      </c>
      <c r="V20" s="26">
        <f>L20*U20</f>
        <v>7380.435069000001</v>
      </c>
      <c r="W20" s="16">
        <v>0.39</v>
      </c>
      <c r="X20" s="26">
        <f>W20*L20</f>
        <v>5320.4615100000001</v>
      </c>
      <c r="Y20" s="17">
        <v>3.5200000000000001E-3</v>
      </c>
      <c r="Z20" s="61">
        <f>L20*Y20</f>
        <v>48.020575680000007</v>
      </c>
      <c r="AA20" s="28">
        <f>IF(J20&gt;0,(AC20+AK20)/J20,0)</f>
        <v>3.2720959649122808E-3</v>
      </c>
      <c r="AB20" s="17">
        <v>2.3000000000000001E-4</v>
      </c>
      <c r="AC20" s="25">
        <f>AB20*L20</f>
        <v>3.1377080700000004</v>
      </c>
      <c r="AD20" s="141">
        <v>0.23130000000000001</v>
      </c>
      <c r="AE20" s="31">
        <f>AH20*(1-AI20)*AD20</f>
        <v>42.681095100000007</v>
      </c>
      <c r="AF20" s="29">
        <f t="shared" ref="AF20:AF22" si="32">IF(AND(AD20&gt;0,AB20&gt;0,Y20&gt;0),((Y20-AB20)*AD20)/((AD20-AB20)*Y20),0)</f>
        <v>0.93558942193825556</v>
      </c>
      <c r="AG20" s="62">
        <f>IF(AND(AA20&gt;0,AJ20&gt;0,AB20&gt;0),((AJ20*(AA20-AB20))/(AA20*(AJ20-AB20))),0)</f>
        <v>0.93057589342142144</v>
      </c>
      <c r="AH20" s="12">
        <v>203</v>
      </c>
      <c r="AI20" s="14">
        <v>9.0999999999999998E-2</v>
      </c>
      <c r="AJ20" s="135">
        <v>0.24679999999999999</v>
      </c>
      <c r="AK20" s="31">
        <f t="shared" si="8"/>
        <v>45.541263600000001</v>
      </c>
      <c r="AL20" s="19">
        <v>1.75</v>
      </c>
      <c r="AM20" s="19"/>
      <c r="AN20" s="119">
        <f>AN18+AH20-AM20</f>
        <v>2403.0599999999995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47" t="s">
        <v>50</v>
      </c>
      <c r="D21" s="35">
        <v>22125</v>
      </c>
      <c r="E21" s="44">
        <v>6</v>
      </c>
      <c r="F21" s="35">
        <v>17319</v>
      </c>
      <c r="G21" s="36">
        <v>2.4</v>
      </c>
      <c r="H21" s="38">
        <v>4.3</v>
      </c>
      <c r="I21" s="35">
        <v>16794</v>
      </c>
      <c r="J21" s="35">
        <v>14426</v>
      </c>
      <c r="K21" s="40">
        <v>7.5999999999999998E-2</v>
      </c>
      <c r="L21" s="38">
        <f t="shared" ref="L21:L22" si="33">J21*(1-K21)</f>
        <v>13329.624</v>
      </c>
      <c r="M21" s="39">
        <v>0.84</v>
      </c>
      <c r="N21" s="26">
        <f t="shared" ref="N21:N22" si="34">L21*M21</f>
        <v>11196.88416</v>
      </c>
      <c r="O21" s="37">
        <v>5.8999999999999997E-2</v>
      </c>
      <c r="P21" s="26">
        <f t="shared" ref="P21:P22" si="35">L21*O21</f>
        <v>786.44781599999999</v>
      </c>
      <c r="Q21" s="40">
        <v>0.10100000000000001</v>
      </c>
      <c r="R21" s="26">
        <f t="shared" ref="R21:R22" si="36">L21*Q21</f>
        <v>1346.2920240000001</v>
      </c>
      <c r="S21" s="40">
        <v>0.19500000000000001</v>
      </c>
      <c r="T21" s="26">
        <f>L21*S21</f>
        <v>2599.2766799999999</v>
      </c>
      <c r="U21" s="40">
        <v>0.52700000000000002</v>
      </c>
      <c r="V21" s="26">
        <f>L21*U21</f>
        <v>7024.7118479999999</v>
      </c>
      <c r="W21" s="40">
        <v>0.4</v>
      </c>
      <c r="X21" s="26">
        <f>W21*L21</f>
        <v>5331.8496000000005</v>
      </c>
      <c r="Y21" s="41">
        <v>3.5799999999999998E-3</v>
      </c>
      <c r="Z21" s="18">
        <f>L21*Y21</f>
        <v>47.720053919999998</v>
      </c>
      <c r="AA21" s="28">
        <f>IF(J21&gt;0,(AC21+AK21)/J21,0)</f>
        <v>3.1227751337862195E-3</v>
      </c>
      <c r="AB21" s="41">
        <v>2.2000000000000001E-4</v>
      </c>
      <c r="AC21" s="38">
        <f>AB21*L21</f>
        <v>2.9325172799999999</v>
      </c>
      <c r="AD21" s="29">
        <v>0.22520000000000001</v>
      </c>
      <c r="AE21" s="42">
        <f>AH21*(1-AI21)*AD21</f>
        <v>39.901836799999998</v>
      </c>
      <c r="AF21" s="29">
        <f t="shared" si="32"/>
        <v>0.93946525848852613</v>
      </c>
      <c r="AG21" s="30">
        <f t="shared" ref="AG21:AG22" si="37">IF(AND(AA21&gt;0,AJ21&gt;0,AB21&gt;0),((AJ21*(AA21-AB21))/(AA21*(AJ21-AB21))),0)</f>
        <v>0.93041097171630438</v>
      </c>
      <c r="AH21" s="35">
        <v>196</v>
      </c>
      <c r="AI21" s="40">
        <v>9.6000000000000002E-2</v>
      </c>
      <c r="AJ21" s="39">
        <v>0.23769999999999999</v>
      </c>
      <c r="AK21" s="42">
        <f t="shared" si="8"/>
        <v>42.116636800000002</v>
      </c>
      <c r="AL21" s="18">
        <v>1.6</v>
      </c>
      <c r="AM21" s="18">
        <v>1001.54</v>
      </c>
      <c r="AN21" s="122">
        <f>AN20+AH21-AM21</f>
        <v>1597.5199999999995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49</v>
      </c>
      <c r="D22" s="44">
        <v>22800</v>
      </c>
      <c r="E22" s="44">
        <v>2</v>
      </c>
      <c r="F22" s="44">
        <v>18801</v>
      </c>
      <c r="G22" s="38">
        <v>1.6</v>
      </c>
      <c r="H22" s="38">
        <v>4.3</v>
      </c>
      <c r="I22" s="44">
        <v>18026</v>
      </c>
      <c r="J22" s="44">
        <v>15216</v>
      </c>
      <c r="K22" s="40">
        <v>8.1000000000000003E-2</v>
      </c>
      <c r="L22" s="38">
        <f t="shared" si="33"/>
        <v>13983.504000000001</v>
      </c>
      <c r="M22" s="29">
        <v>0.73299999999999998</v>
      </c>
      <c r="N22" s="26">
        <f t="shared" si="34"/>
        <v>10249.908432</v>
      </c>
      <c r="O22" s="40">
        <v>0.14099999999999999</v>
      </c>
      <c r="P22" s="26">
        <f t="shared" si="35"/>
        <v>1971.6740639999998</v>
      </c>
      <c r="Q22" s="40">
        <v>0.126</v>
      </c>
      <c r="R22" s="26">
        <f t="shared" si="36"/>
        <v>1761.9215040000001</v>
      </c>
      <c r="S22" s="40">
        <v>0.187</v>
      </c>
      <c r="T22" s="26">
        <f>L22*S22</f>
        <v>2614.9152480000002</v>
      </c>
      <c r="U22" s="40">
        <v>0.52900000000000003</v>
      </c>
      <c r="V22" s="26">
        <f>L22*U22</f>
        <v>7397.2736160000004</v>
      </c>
      <c r="W22" s="40">
        <v>0.39</v>
      </c>
      <c r="X22" s="26">
        <f>W22*L22</f>
        <v>5453.5665600000002</v>
      </c>
      <c r="Y22" s="48">
        <v>3.65E-3</v>
      </c>
      <c r="Z22" s="18">
        <f>L22*Y22</f>
        <v>51.039789600000006</v>
      </c>
      <c r="AA22" s="28">
        <f>IF(J22&gt;0,(AC22+AK22)/J22,0)</f>
        <v>3.0345521608832805E-3</v>
      </c>
      <c r="AB22" s="48">
        <v>2.2000000000000001E-4</v>
      </c>
      <c r="AC22" s="38">
        <f>AB22*L22</f>
        <v>3.0763708800000003</v>
      </c>
      <c r="AD22" s="29">
        <v>0.22819999999999999</v>
      </c>
      <c r="AE22" s="42">
        <f>AH22*(1-AI22)*AD22</f>
        <v>40.774547800000001</v>
      </c>
      <c r="AF22" s="29">
        <f t="shared" si="32"/>
        <v>0.9406328601283217</v>
      </c>
      <c r="AG22" s="30">
        <f t="shared" si="37"/>
        <v>0.9283484104055536</v>
      </c>
      <c r="AH22" s="44">
        <v>197</v>
      </c>
      <c r="AI22" s="40">
        <v>9.2999999999999999E-2</v>
      </c>
      <c r="AJ22" s="29">
        <v>0.2412</v>
      </c>
      <c r="AK22" s="42">
        <f t="shared" si="8"/>
        <v>43.097374799999997</v>
      </c>
      <c r="AL22" s="18">
        <v>1.65</v>
      </c>
      <c r="AM22" s="18"/>
      <c r="AN22" s="122">
        <f>AN21+AH22-AM22</f>
        <v>1794.5199999999995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49800</v>
      </c>
      <c r="E23" s="52"/>
      <c r="F23" s="52">
        <f>SUM(F20:F22)</f>
        <v>48138</v>
      </c>
      <c r="G23" s="53"/>
      <c r="H23" s="53"/>
      <c r="I23" s="52">
        <f>SUM(I20:I22)</f>
        <v>46563</v>
      </c>
      <c r="J23" s="52">
        <f>SUM(J20:J22)</f>
        <v>44519</v>
      </c>
      <c r="K23" s="21">
        <f>IF(J23&gt;0,(J20*K20+J21*K21+J22*K22)/J23,0)</f>
        <v>8.0048136750600879E-2</v>
      </c>
      <c r="L23" s="53">
        <f>L20+L21+L22</f>
        <v>40955.337</v>
      </c>
      <c r="M23" s="54">
        <f>IF(L23&gt;0,N23/L23,0)</f>
        <v>0.81212725916527073</v>
      </c>
      <c r="N23" s="55">
        <f>N20+N21+N22</f>
        <v>33260.945586000002</v>
      </c>
      <c r="O23" s="21">
        <f>IF(L23&gt;0,P23/L23,0)</f>
        <v>0.10065459307537868</v>
      </c>
      <c r="P23" s="55">
        <f>P20+P21+P22</f>
        <v>4122.3427799999999</v>
      </c>
      <c r="Q23" s="21">
        <f>IF(L23&gt;0,R23/L23,0)</f>
        <v>8.7218147759350634E-2</v>
      </c>
      <c r="R23" s="55">
        <f>R20+R21+R22</f>
        <v>3572.0486340000002</v>
      </c>
      <c r="S23" s="21">
        <f>IF(L23&gt;0,T23/L23,0)</f>
        <v>0.18660584162694108</v>
      </c>
      <c r="T23" s="55">
        <f>T20+T21+T22</f>
        <v>7642.5051300000005</v>
      </c>
      <c r="U23" s="21">
        <f>IF(L23&gt;0,V23/L23,0)</f>
        <v>0.53234626131876306</v>
      </c>
      <c r="V23" s="55">
        <f>V20+V21+V22</f>
        <v>21802.420533000004</v>
      </c>
      <c r="W23" s="21">
        <f>IF(L23&gt;0,X23/L23,0)</f>
        <v>0.39325467325540509</v>
      </c>
      <c r="X23" s="55">
        <f>X20+X21+X22</f>
        <v>16105.877670000002</v>
      </c>
      <c r="Y23" s="56">
        <f>IF(L23&gt;0,Z23/L23,0)</f>
        <v>3.5839143308721891E-3</v>
      </c>
      <c r="Z23" s="57">
        <f>SUM(Z20:Z22)</f>
        <v>146.78041920000001</v>
      </c>
      <c r="AA23" s="63">
        <f>IF(L23&gt;0,(AA20*L20+AA21*L21+AA22*L22)/L23,0)</f>
        <v>3.1423916172690757E-3</v>
      </c>
      <c r="AB23" s="56">
        <f>IF(J23&gt;0,(J20*AB20+J21*AB21+J22*AB22)/J23,0)</f>
        <v>2.233417192659314E-4</v>
      </c>
      <c r="AC23" s="53">
        <f>SUM(AC20:AC22)</f>
        <v>9.1465962300000001</v>
      </c>
      <c r="AD23" s="54">
        <f>IF(J23&gt;0,(J20*AD20+J21*AD21+J22*AD22)/J23,0)</f>
        <v>0.22826380871088747</v>
      </c>
      <c r="AE23" s="59">
        <f>SUM(AE20:AE22)</f>
        <v>123.3574797</v>
      </c>
      <c r="AF23" s="54">
        <f>IF(AND(Z23&gt;0),((Z20*AF20+Z21*AF21+Z22*AF22)/Z23),0)</f>
        <v>0.93860325140990197</v>
      </c>
      <c r="AG23" s="58">
        <f>IF(AND(AA23&gt;0,AJ23&gt;0,AB23&gt;0),((AJ23*(AA23-AB23))/(AA23*(AJ23-AB23))),0)</f>
        <v>0.92978451860676348</v>
      </c>
      <c r="AH23" s="52">
        <f>SUM(AH20:AH22)</f>
        <v>596</v>
      </c>
      <c r="AI23" s="21">
        <f>IF(AH23&gt;0,(AI20*AH20+AI21*AH21+AI22*AH22)/AH23,0)</f>
        <v>9.3305369127516774E-2</v>
      </c>
      <c r="AJ23" s="54">
        <f>IF(J23&gt;0,(AJ20*J20+AJ21*J21+AJ22*J22)/J23,0)</f>
        <v>0.2419372178171118</v>
      </c>
      <c r="AK23" s="59">
        <f>SUM(AK20:AK22)</f>
        <v>130.7552752</v>
      </c>
      <c r="AL23" s="57"/>
      <c r="AM23" s="57">
        <f>SUM(AM20:AM22)</f>
        <v>1001.54</v>
      </c>
      <c r="AN23" s="124"/>
      <c r="AO23" s="125">
        <f>AN22</f>
        <v>1794.5199999999995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55</v>
      </c>
      <c r="D24" s="12">
        <v>6885</v>
      </c>
      <c r="E24" s="12">
        <v>1</v>
      </c>
      <c r="F24" s="12">
        <v>9879</v>
      </c>
      <c r="G24" s="13">
        <v>1.8</v>
      </c>
      <c r="H24" s="13">
        <v>4</v>
      </c>
      <c r="I24" s="12">
        <v>10291</v>
      </c>
      <c r="J24" s="12">
        <v>15272</v>
      </c>
      <c r="K24" s="14">
        <v>0.08</v>
      </c>
      <c r="L24" s="25">
        <f>J24*(1-K24)</f>
        <v>14050.24</v>
      </c>
      <c r="M24" s="15">
        <v>0.81599999999999995</v>
      </c>
      <c r="N24" s="26">
        <f>L24*M24</f>
        <v>11464.99584</v>
      </c>
      <c r="O24" s="14">
        <v>0.107</v>
      </c>
      <c r="P24" s="26">
        <f>L24*O24</f>
        <v>1503.3756799999999</v>
      </c>
      <c r="Q24" s="16">
        <v>7.6999999999999999E-2</v>
      </c>
      <c r="R24" s="26">
        <f>L24*Q24</f>
        <v>1081.8684799999999</v>
      </c>
      <c r="S24" s="16">
        <v>0.19600000000000001</v>
      </c>
      <c r="T24" s="26">
        <f>L24*S24</f>
        <v>2753.8470400000001</v>
      </c>
      <c r="U24" s="16">
        <v>0.52</v>
      </c>
      <c r="V24" s="26">
        <f>L24*U24</f>
        <v>7306.1248000000005</v>
      </c>
      <c r="W24" s="16">
        <v>0.38</v>
      </c>
      <c r="X24" s="26">
        <f>W24*L24</f>
        <v>5339.0911999999998</v>
      </c>
      <c r="Y24" s="17">
        <v>3.5599999999999998E-3</v>
      </c>
      <c r="Z24" s="61">
        <f>L24*Y24</f>
        <v>50.018854399999995</v>
      </c>
      <c r="AA24" s="28">
        <f>IF(J24&gt;0,(AC24+AK24)/J24,0)</f>
        <v>2.8884899423782082E-3</v>
      </c>
      <c r="AB24" s="17">
        <v>2.2000000000000001E-4</v>
      </c>
      <c r="AC24" s="25">
        <f>AB24*L24</f>
        <v>3.0910527999999999</v>
      </c>
      <c r="AD24" s="141">
        <v>0.221</v>
      </c>
      <c r="AE24" s="31">
        <f>AH24*(1-AI24)*AD24</f>
        <v>37.648896999999998</v>
      </c>
      <c r="AF24" s="29">
        <f t="shared" ref="AF24:AF26" si="38">IF(AND(AD24&gt;0,AB24&gt;0,Y24&gt;0),((Y24-AB24)*AD24)/((AD24-AB24)*Y24),0)</f>
        <v>0.93913713483654992</v>
      </c>
      <c r="AG24" s="62">
        <f>IF(AND(AA24&gt;0,AJ24&gt;0,AB24&gt;0),((AJ24*(AA24-AB24))/(AA24*(AJ24-AB24))),0)</f>
        <v>0.92468044350008127</v>
      </c>
      <c r="AH24" s="12">
        <v>187</v>
      </c>
      <c r="AI24" s="14">
        <v>8.8999999999999996E-2</v>
      </c>
      <c r="AJ24" s="15">
        <v>0.24079999999999999</v>
      </c>
      <c r="AK24" s="31">
        <f t="shared" si="8"/>
        <v>41.021965599999994</v>
      </c>
      <c r="AL24" s="19">
        <v>1.75</v>
      </c>
      <c r="AM24" s="19"/>
      <c r="AN24" s="119">
        <f>AN22+AH24-AM24</f>
        <v>1981.5199999999995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47" t="s">
        <v>52</v>
      </c>
      <c r="D25" s="35">
        <v>23715</v>
      </c>
      <c r="E25" s="44">
        <v>4</v>
      </c>
      <c r="F25" s="35">
        <v>17153</v>
      </c>
      <c r="G25" s="36">
        <v>2.4</v>
      </c>
      <c r="H25" s="38">
        <v>5.3</v>
      </c>
      <c r="I25" s="35">
        <v>17581</v>
      </c>
      <c r="J25" s="35">
        <v>15271</v>
      </c>
      <c r="K25" s="40">
        <v>8.3000000000000004E-2</v>
      </c>
      <c r="L25" s="38">
        <f t="shared" ref="L25:L26" si="39">J25*(1-K25)</f>
        <v>14003.507000000001</v>
      </c>
      <c r="M25" s="39">
        <v>0.74</v>
      </c>
      <c r="N25" s="26">
        <f t="shared" ref="N25:N26" si="40">L25*M25</f>
        <v>10362.59518</v>
      </c>
      <c r="O25" s="37">
        <v>0.153</v>
      </c>
      <c r="P25" s="26">
        <f t="shared" ref="P25:P26" si="41">L25*O25</f>
        <v>2142.5365710000001</v>
      </c>
      <c r="Q25" s="40">
        <v>0.107</v>
      </c>
      <c r="R25" s="26">
        <f t="shared" ref="R25:R26" si="42">L25*Q25</f>
        <v>1498.3752490000002</v>
      </c>
      <c r="S25" s="40">
        <v>0.19900000000000001</v>
      </c>
      <c r="T25" s="26">
        <f>L25*S25</f>
        <v>2786.6978930000005</v>
      </c>
      <c r="U25" s="40">
        <v>0.51400000000000001</v>
      </c>
      <c r="V25" s="26">
        <f>L25*U25</f>
        <v>7197.8025980000011</v>
      </c>
      <c r="W25" s="40">
        <v>0.39</v>
      </c>
      <c r="X25" s="26">
        <f>W25*L25</f>
        <v>5461.3677300000008</v>
      </c>
      <c r="Y25" s="41">
        <v>3.48E-3</v>
      </c>
      <c r="Z25" s="18">
        <f>L25*Y25</f>
        <v>48.732204360000004</v>
      </c>
      <c r="AA25" s="28">
        <f>IF(J25&gt;0,(AC25+AK25)/J25,0)</f>
        <v>2.9385133003732569E-3</v>
      </c>
      <c r="AB25" s="41">
        <v>2.3000000000000001E-4</v>
      </c>
      <c r="AC25" s="38">
        <f>AB25*L25</f>
        <v>3.2208066100000003</v>
      </c>
      <c r="AD25" s="29">
        <v>0.21590000000000001</v>
      </c>
      <c r="AE25" s="42">
        <f>AH25*(1-AI25)*AD25</f>
        <v>39.099705900000004</v>
      </c>
      <c r="AF25" s="29">
        <f t="shared" si="38"/>
        <v>0.93490400670671292</v>
      </c>
      <c r="AG25" s="30">
        <f t="shared" ref="AG25:AG26" si="43">IF(AND(AA25&gt;0,AJ25&gt;0,AB25&gt;0),((AJ25*(AA25-AB25))/(AA25*(AJ25-AB25))),0)</f>
        <v>0.92265177923604058</v>
      </c>
      <c r="AH25" s="44">
        <v>201</v>
      </c>
      <c r="AI25" s="40">
        <v>9.9000000000000005E-2</v>
      </c>
      <c r="AJ25" s="39">
        <v>0.23</v>
      </c>
      <c r="AK25" s="42">
        <f t="shared" si="8"/>
        <v>41.653230000000001</v>
      </c>
      <c r="AL25" s="18">
        <v>1.71</v>
      </c>
      <c r="AM25" s="18">
        <v>1011.16</v>
      </c>
      <c r="AN25" s="122">
        <f>AN24+AH25-AM25</f>
        <v>1171.3599999999997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49</v>
      </c>
      <c r="D26" s="44">
        <v>19800</v>
      </c>
      <c r="E26" s="44">
        <v>0</v>
      </c>
      <c r="F26" s="44">
        <v>17162</v>
      </c>
      <c r="G26" s="38">
        <v>2.2999999999999998</v>
      </c>
      <c r="H26" s="38">
        <v>4.0999999999999996</v>
      </c>
      <c r="I26" s="44">
        <v>17072</v>
      </c>
      <c r="J26" s="44">
        <v>15323</v>
      </c>
      <c r="K26" s="40">
        <v>8.1000000000000003E-2</v>
      </c>
      <c r="L26" s="38">
        <f t="shared" si="39"/>
        <v>14081.837000000001</v>
      </c>
      <c r="M26" s="29">
        <v>0.78300000000000003</v>
      </c>
      <c r="N26" s="26">
        <f t="shared" si="40"/>
        <v>11026.078371000001</v>
      </c>
      <c r="O26" s="40">
        <v>0.11799999999999999</v>
      </c>
      <c r="P26" s="26">
        <f t="shared" si="41"/>
        <v>1661.6567660000001</v>
      </c>
      <c r="Q26" s="40">
        <v>9.9000000000000005E-2</v>
      </c>
      <c r="R26" s="26">
        <f t="shared" si="42"/>
        <v>1394.1018630000001</v>
      </c>
      <c r="S26" s="40">
        <v>0.188</v>
      </c>
      <c r="T26" s="26">
        <f>L26*S26</f>
        <v>2647.3853560000002</v>
      </c>
      <c r="U26" s="40">
        <v>0.54100000000000004</v>
      </c>
      <c r="V26" s="26">
        <f>L26*U26</f>
        <v>7618.2738170000011</v>
      </c>
      <c r="W26" s="40">
        <v>0.39</v>
      </c>
      <c r="X26" s="26">
        <f>W26*L26</f>
        <v>5491.9164300000011</v>
      </c>
      <c r="Y26" s="48">
        <v>3.49E-3</v>
      </c>
      <c r="Z26" s="18">
        <f>L26*Y26</f>
        <v>49.145611130000006</v>
      </c>
      <c r="AA26" s="28">
        <f>IF(J26&gt;0,(AC26+AK26)/J26,0)</f>
        <v>3.8724602323304837E-3</v>
      </c>
      <c r="AB26" s="48">
        <v>2.2000000000000001E-4</v>
      </c>
      <c r="AC26" s="38">
        <f>AB26*L26</f>
        <v>3.0980041400000005</v>
      </c>
      <c r="AD26" s="29">
        <v>0.2195</v>
      </c>
      <c r="AE26" s="42">
        <f>AH26*(1-AI26)*AD26</f>
        <v>55.606374000000002</v>
      </c>
      <c r="AF26" s="29">
        <f t="shared" si="38"/>
        <v>0.93790278995911602</v>
      </c>
      <c r="AG26" s="30">
        <f t="shared" si="43"/>
        <v>0.94412418944846022</v>
      </c>
      <c r="AH26" s="44">
        <v>279</v>
      </c>
      <c r="AI26" s="40">
        <v>9.1999999999999998E-2</v>
      </c>
      <c r="AJ26" s="29">
        <v>0.222</v>
      </c>
      <c r="AK26" s="42">
        <f t="shared" si="8"/>
        <v>56.239704000000003</v>
      </c>
      <c r="AL26" s="18">
        <v>1.7</v>
      </c>
      <c r="AM26" s="18"/>
      <c r="AN26" s="122">
        <f>AN25+AH26-AM26</f>
        <v>1450.3599999999997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50400</v>
      </c>
      <c r="E27" s="52"/>
      <c r="F27" s="52">
        <f>SUM(F24:F26)</f>
        <v>44194</v>
      </c>
      <c r="G27" s="53"/>
      <c r="H27" s="53"/>
      <c r="I27" s="52">
        <f>SUM(I24:I26)</f>
        <v>44944</v>
      </c>
      <c r="J27" s="52">
        <f>SUM(J24:J26)</f>
        <v>45866</v>
      </c>
      <c r="K27" s="21">
        <f>IF(J27&gt;0,(J24*K24+J25*K25+J26*K26)/J27,0)</f>
        <v>8.1332926350673712E-2</v>
      </c>
      <c r="L27" s="53">
        <f>L24+L25+L26</f>
        <v>42135.584000000003</v>
      </c>
      <c r="M27" s="54">
        <f>IF(L27&gt;0,N27/L27,0)</f>
        <v>0.77971316099475452</v>
      </c>
      <c r="N27" s="55">
        <f>N24+N25+N26</f>
        <v>32853.669391000003</v>
      </c>
      <c r="O27" s="21">
        <f>IF(L27&gt;0,P27/L27,0)</f>
        <v>0.12596405491852206</v>
      </c>
      <c r="P27" s="55">
        <f>P24+P25+P26</f>
        <v>5307.5690169999998</v>
      </c>
      <c r="Q27" s="21">
        <f>IF(L27&gt;0,R27/L27,0)</f>
        <v>9.4322784086723455E-2</v>
      </c>
      <c r="R27" s="55">
        <f>R24+R25+R26</f>
        <v>3974.3455919999997</v>
      </c>
      <c r="S27" s="21">
        <f>IF(L27&gt;0,T27/L27,0)</f>
        <v>0.19432340819104349</v>
      </c>
      <c r="T27" s="55">
        <f>T24+T25+T26</f>
        <v>8187.9302890000017</v>
      </c>
      <c r="U27" s="21">
        <f>IF(L27&gt;0,V27/L27,0)</f>
        <v>0.52502419843047621</v>
      </c>
      <c r="V27" s="55">
        <f>V24+V25+V26</f>
        <v>22122.201215000001</v>
      </c>
      <c r="W27" s="21">
        <f>IF(L27&gt;0,X27/L27,0)</f>
        <v>0.38666546926227485</v>
      </c>
      <c r="X27" s="55">
        <f>X24+X25+X26</f>
        <v>16292.375360000002</v>
      </c>
      <c r="Y27" s="56">
        <f>IF(L27&gt;0,Z27/L27,0)</f>
        <v>3.5100182755269274E-3</v>
      </c>
      <c r="Z27" s="57">
        <f>SUM(Z24:Z26)</f>
        <v>147.89666989</v>
      </c>
      <c r="AA27" s="63">
        <f>IF(L27&gt;0,(AA24*L24+AA25*L25+AA26*L26)/L27,0)</f>
        <v>3.233960689379077E-3</v>
      </c>
      <c r="AB27" s="56">
        <f>IF(J27&gt;0,(J24*AB24+J25*AB25+J26*AB26)/J27,0)</f>
        <v>2.2332948153316182E-4</v>
      </c>
      <c r="AC27" s="53">
        <f>SUM(AC24:AC26)</f>
        <v>9.4098635500000007</v>
      </c>
      <c r="AD27" s="54">
        <f>IF(J27&gt;0,(J24*AD24+J25*AD25+J26*AD26)/J27,0)</f>
        <v>0.21880084158199972</v>
      </c>
      <c r="AE27" s="59">
        <f>SUM(AE24:AE26)</f>
        <v>132.3549769</v>
      </c>
      <c r="AF27" s="54">
        <f>IF(AND(Z27&gt;0),((Z24*AF24+Z25*AF25+Z26*AF26)/Z27),0)</f>
        <v>0.93733214288743771</v>
      </c>
      <c r="AG27" s="58">
        <f>IF(AND(AA27&gt;0,AJ27&gt;0,AB27&gt;0),((AJ27*(AA27-AB27))/(AA27*(AJ27-AB27))),0)</f>
        <v>0.93184362526650455</v>
      </c>
      <c r="AH27" s="52">
        <f>SUM(AH24:AH26)</f>
        <v>667</v>
      </c>
      <c r="AI27" s="21">
        <f>IF(AH27&gt;0,(AI24*AH24+AI25*AH25+AI26*AH26)/AH27,0)</f>
        <v>9.3268365817091456E-2</v>
      </c>
      <c r="AJ27" s="54">
        <f>IF(J27&gt;0,(AJ24*J24+AJ25*J25+AJ26*J26)/J27,0)</f>
        <v>0.23092342039855229</v>
      </c>
      <c r="AK27" s="59">
        <f>SUM(AK24:AK26)</f>
        <v>138.91489960000001</v>
      </c>
      <c r="AL27" s="57"/>
      <c r="AM27" s="57">
        <f>SUM(AM24:AM26)</f>
        <v>1011.16</v>
      </c>
      <c r="AN27" s="124"/>
      <c r="AO27" s="125">
        <f>AN26</f>
        <v>1450.3599999999997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11" t="s">
        <v>55</v>
      </c>
      <c r="D28" s="12">
        <v>4737</v>
      </c>
      <c r="E28" s="12">
        <v>1</v>
      </c>
      <c r="F28" s="12">
        <v>12388</v>
      </c>
      <c r="G28" s="13">
        <v>2.9</v>
      </c>
      <c r="H28" s="13">
        <v>4</v>
      </c>
      <c r="I28" s="12">
        <v>12934</v>
      </c>
      <c r="J28" s="12">
        <v>15328</v>
      </c>
      <c r="K28" s="14">
        <v>8.1000000000000003E-2</v>
      </c>
      <c r="L28" s="25">
        <f>J28*(1-K28)</f>
        <v>14086.432000000001</v>
      </c>
      <c r="M28" s="15">
        <v>0.90400000000000003</v>
      </c>
      <c r="N28" s="26">
        <f>L28*M28</f>
        <v>12734.134528000001</v>
      </c>
      <c r="O28" s="14">
        <v>4.4999999999999998E-2</v>
      </c>
      <c r="P28" s="26">
        <f>L28*O28</f>
        <v>633.88944000000004</v>
      </c>
      <c r="Q28" s="16">
        <v>5.0999999999999997E-2</v>
      </c>
      <c r="R28" s="26">
        <f>L28*Q28</f>
        <v>718.40803199999993</v>
      </c>
      <c r="S28" s="16">
        <v>0.182</v>
      </c>
      <c r="T28" s="26">
        <f>L28*S28</f>
        <v>2563.7306240000003</v>
      </c>
      <c r="U28" s="16">
        <v>0.54400000000000004</v>
      </c>
      <c r="V28" s="26">
        <f>L28*U28</f>
        <v>7663.0190080000011</v>
      </c>
      <c r="W28" s="16">
        <v>0.39</v>
      </c>
      <c r="X28" s="26">
        <f>W28*L28</f>
        <v>5493.7084800000002</v>
      </c>
      <c r="Y28" s="17">
        <v>3.3400000000000001E-3</v>
      </c>
      <c r="Z28" s="61">
        <f>L28*Y28</f>
        <v>47.048682880000001</v>
      </c>
      <c r="AA28" s="28">
        <f>IF(J28&gt;0,(AC28+AK28)/J28,0)</f>
        <v>3.6477173877870563E-3</v>
      </c>
      <c r="AB28" s="17">
        <v>2.1000000000000001E-4</v>
      </c>
      <c r="AC28" s="25">
        <f>AB28*L28</f>
        <v>2.9581507200000003</v>
      </c>
      <c r="AD28" s="141">
        <v>0.2243</v>
      </c>
      <c r="AE28" s="31">
        <f>AH28*(1-AI28)*AD28</f>
        <v>52.719023400000005</v>
      </c>
      <c r="AF28" s="29">
        <f t="shared" ref="AF28:AF30" si="44">IF(AND(AD28&gt;0,AB28&gt;0,Y28&gt;0),((Y28-AB28)*AD28)/((AD28-AB28)*Y28),0)</f>
        <v>0.93800395104298073</v>
      </c>
      <c r="AG28" s="62">
        <f>IF(AND(AA28&gt;0,AJ28&gt;0,AB28&gt;0),((AJ28*(AA28-AB28))/(AA28*(AJ28-AB28))),0)</f>
        <v>0.94330899993374107</v>
      </c>
      <c r="AH28" s="12">
        <v>258</v>
      </c>
      <c r="AI28" s="14">
        <v>8.8999999999999996E-2</v>
      </c>
      <c r="AJ28" s="15">
        <v>0.2253</v>
      </c>
      <c r="AK28" s="31">
        <f t="shared" si="8"/>
        <v>52.954061400000001</v>
      </c>
      <c r="AL28" s="19">
        <v>1.78</v>
      </c>
      <c r="AM28" s="19"/>
      <c r="AN28" s="119">
        <f>AN26+AH28-AM28</f>
        <v>1708.3599999999997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47" t="s">
        <v>52</v>
      </c>
      <c r="D29" s="35">
        <v>19263</v>
      </c>
      <c r="E29" s="44">
        <v>5</v>
      </c>
      <c r="F29" s="35">
        <v>16977</v>
      </c>
      <c r="G29" s="38">
        <v>3.1</v>
      </c>
      <c r="H29" s="38">
        <v>4.2</v>
      </c>
      <c r="I29" s="35">
        <v>16598</v>
      </c>
      <c r="J29" s="35">
        <v>15382</v>
      </c>
      <c r="K29" s="40">
        <v>7.8E-2</v>
      </c>
      <c r="L29" s="38">
        <f t="shared" ref="L29:L30" si="45">J29*(1-K29)</f>
        <v>14182.204000000002</v>
      </c>
      <c r="M29" s="39">
        <v>0.82299999999999995</v>
      </c>
      <c r="N29" s="26">
        <f t="shared" ref="N29:N30" si="46">L29*M29</f>
        <v>11671.953892000001</v>
      </c>
      <c r="O29" s="37">
        <v>0.112</v>
      </c>
      <c r="P29" s="26">
        <f t="shared" ref="P29:P30" si="47">L29*O29</f>
        <v>1588.4068480000003</v>
      </c>
      <c r="Q29" s="40">
        <v>6.5000000000000002E-2</v>
      </c>
      <c r="R29" s="26">
        <f t="shared" ref="R29:R30" si="48">L29*Q29</f>
        <v>921.8432600000001</v>
      </c>
      <c r="S29" s="40">
        <v>0.19700000000000001</v>
      </c>
      <c r="T29" s="26">
        <f>L29*S29</f>
        <v>2793.8941880000002</v>
      </c>
      <c r="U29" s="40">
        <v>0.53700000000000003</v>
      </c>
      <c r="V29" s="26">
        <f>L29*U29</f>
        <v>7615.8435480000016</v>
      </c>
      <c r="W29" s="40">
        <v>0.39</v>
      </c>
      <c r="X29" s="26">
        <f>W29*L29</f>
        <v>5531.0595600000006</v>
      </c>
      <c r="Y29" s="41">
        <v>3.3600000000000001E-3</v>
      </c>
      <c r="Z29" s="18">
        <f>L29*Y29</f>
        <v>47.65220544000001</v>
      </c>
      <c r="AA29" s="28">
        <f>IF(J29&gt;0,(AC29+AK29)/J29,0)</f>
        <v>3.4594954388246003E-3</v>
      </c>
      <c r="AB29" s="41">
        <v>2.1000000000000001E-4</v>
      </c>
      <c r="AC29" s="38">
        <f>AB29*L29</f>
        <v>2.9782628400000006</v>
      </c>
      <c r="AD29" s="29">
        <v>0.22589999999999999</v>
      </c>
      <c r="AE29" s="42">
        <f>AH29*(1-AI29)*AD29</f>
        <v>48.957048</v>
      </c>
      <c r="AF29" s="29">
        <f t="shared" si="44"/>
        <v>0.93837232487039735</v>
      </c>
      <c r="AG29" s="30">
        <f t="shared" ref="AG29:AG30" si="49">IF(AND(AA29&gt;0,AJ29&gt;0,AB29&gt;0),((AJ29*(AA29-AB29))/(AA29*(AJ29-AB29))),0)</f>
        <v>0.94014923772930203</v>
      </c>
      <c r="AH29" s="35">
        <v>240</v>
      </c>
      <c r="AI29" s="40">
        <v>9.7000000000000003E-2</v>
      </c>
      <c r="AJ29" s="39">
        <v>0.23180000000000001</v>
      </c>
      <c r="AK29" s="42">
        <f t="shared" si="8"/>
        <v>50.235696000000004</v>
      </c>
      <c r="AL29" s="18">
        <v>1.7</v>
      </c>
      <c r="AM29" s="18">
        <v>1008.98</v>
      </c>
      <c r="AN29" s="122">
        <f>AN28+AH29-AM29</f>
        <v>939.37999999999965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53</v>
      </c>
      <c r="D30" s="44">
        <v>21340</v>
      </c>
      <c r="E30" s="44">
        <v>3</v>
      </c>
      <c r="F30" s="44">
        <v>17051</v>
      </c>
      <c r="G30" s="38">
        <v>2.7</v>
      </c>
      <c r="H30" s="38">
        <v>4.3</v>
      </c>
      <c r="I30" s="44">
        <v>19228</v>
      </c>
      <c r="J30" s="44">
        <v>15336</v>
      </c>
      <c r="K30" s="40">
        <v>7.9000000000000001E-2</v>
      </c>
      <c r="L30" s="38">
        <f t="shared" si="45"/>
        <v>14124.456</v>
      </c>
      <c r="M30" s="29">
        <v>0.80700000000000005</v>
      </c>
      <c r="N30" s="26">
        <f t="shared" si="46"/>
        <v>11398.435992000001</v>
      </c>
      <c r="O30" s="40">
        <v>0.11</v>
      </c>
      <c r="P30" s="26">
        <f t="shared" si="47"/>
        <v>1553.6901600000001</v>
      </c>
      <c r="Q30" s="40">
        <v>8.3000000000000004E-2</v>
      </c>
      <c r="R30" s="26">
        <f t="shared" si="48"/>
        <v>1172.3298480000001</v>
      </c>
      <c r="S30" s="40">
        <v>0.19700000000000001</v>
      </c>
      <c r="T30" s="26">
        <f>L30*S30</f>
        <v>2782.517832</v>
      </c>
      <c r="U30" s="40">
        <v>0.53100000000000003</v>
      </c>
      <c r="V30" s="26">
        <f>L30*U30</f>
        <v>7500.0861360000008</v>
      </c>
      <c r="W30" s="40">
        <v>0.4</v>
      </c>
      <c r="X30" s="26">
        <f>W30*L30</f>
        <v>5649.7824000000001</v>
      </c>
      <c r="Y30" s="48">
        <v>3.3800000000000002E-3</v>
      </c>
      <c r="Z30" s="18">
        <f>L30*Y30</f>
        <v>47.740661280000005</v>
      </c>
      <c r="AA30" s="28">
        <f>IF(J30&gt;0,(AC30+AK30)/J30,0)</f>
        <v>3.0145500339071466E-3</v>
      </c>
      <c r="AB30" s="48">
        <v>2.2000000000000001E-4</v>
      </c>
      <c r="AC30" s="38">
        <f>AB30*L30</f>
        <v>3.1073803200000003</v>
      </c>
      <c r="AD30" s="29">
        <v>0.22109999999999999</v>
      </c>
      <c r="AE30" s="42">
        <f>AH30*(1-AI30)*AD30</f>
        <v>41.563483500000004</v>
      </c>
      <c r="AF30" s="29">
        <f t="shared" si="44"/>
        <v>0.93584242910016735</v>
      </c>
      <c r="AG30" s="30">
        <f t="shared" si="49"/>
        <v>0.92791050551414278</v>
      </c>
      <c r="AH30" s="44">
        <v>205</v>
      </c>
      <c r="AI30" s="40">
        <v>8.3000000000000004E-2</v>
      </c>
      <c r="AJ30" s="29">
        <v>0.22939999999999999</v>
      </c>
      <c r="AK30" s="42">
        <f t="shared" si="8"/>
        <v>43.123759</v>
      </c>
      <c r="AL30" s="18">
        <v>1.6</v>
      </c>
      <c r="AM30" s="18"/>
      <c r="AN30" s="122">
        <f>AN29+AH30-AM30</f>
        <v>1144.3799999999997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45340</v>
      </c>
      <c r="E31" s="52"/>
      <c r="F31" s="52">
        <f>SUM(F28:F30)</f>
        <v>46416</v>
      </c>
      <c r="G31" s="53"/>
      <c r="H31" s="53"/>
      <c r="I31" s="52">
        <f>SUM(I28:I30)</f>
        <v>48760</v>
      </c>
      <c r="J31" s="52">
        <f>SUM(J28:J30)</f>
        <v>46046</v>
      </c>
      <c r="K31" s="21">
        <f>IF(J31&gt;0,(J28*K28+J29*K29+J30*K30)/J31,0)</f>
        <v>7.9331711766494381E-2</v>
      </c>
      <c r="L31" s="53">
        <f>L28+L29+L30</f>
        <v>42393.092000000004</v>
      </c>
      <c r="M31" s="54">
        <f>IF(L31&gt;0,N31/L31,0)</f>
        <v>0.84458393391074171</v>
      </c>
      <c r="N31" s="55">
        <f>N28+N29+N30</f>
        <v>35804.524411999999</v>
      </c>
      <c r="O31" s="21">
        <f>IF(L31&gt;0,P31/L31,0)</f>
        <v>8.9070795968362024E-2</v>
      </c>
      <c r="P31" s="55">
        <f>P28+P29+P30</f>
        <v>3775.9864480000006</v>
      </c>
      <c r="Q31" s="21">
        <f>IF(L31&gt;0,R31/L31,0)</f>
        <v>6.634527012089611E-2</v>
      </c>
      <c r="R31" s="55">
        <f>R28+R29+R30</f>
        <v>2812.5811400000002</v>
      </c>
      <c r="S31" s="21">
        <f>IF(L31&gt;0,T31/L31,0)</f>
        <v>0.19201578040120307</v>
      </c>
      <c r="T31" s="55">
        <f>T28+T29+T30</f>
        <v>8140.1426439999996</v>
      </c>
      <c r="U31" s="21">
        <f>IF(L31&gt;0,V31/L31,0)</f>
        <v>0.53732689967506975</v>
      </c>
      <c r="V31" s="55">
        <f>V28+V29+V30</f>
        <v>22778.948692000005</v>
      </c>
      <c r="W31" s="21">
        <f>IF(L31&gt;0,X31/L31,0)</f>
        <v>0.39333178245172579</v>
      </c>
      <c r="X31" s="55">
        <f>X28+X29+X30</f>
        <v>16674.550439999999</v>
      </c>
      <c r="Y31" s="56">
        <f>IF(L31&gt;0,Z31/L31,0)</f>
        <v>3.360017938771723E-3</v>
      </c>
      <c r="Z31" s="57">
        <f>SUM(Z28:Z30)</f>
        <v>142.44154960000003</v>
      </c>
      <c r="AA31" s="63">
        <f>IF(L31&gt;0,(AA28*L28+AA29*L29+AA30*L30)/L31,0)</f>
        <v>3.3737919447460922E-3</v>
      </c>
      <c r="AB31" s="56">
        <f>IF(J31&gt;0,(J28*AB28+J29*AB29+J30*AB30)/J31,0)</f>
        <v>2.1333058246101724E-4</v>
      </c>
      <c r="AC31" s="53">
        <f>SUM(AC28:AC30)</f>
        <v>9.0437938800000008</v>
      </c>
      <c r="AD31" s="54">
        <f>IF(J31&gt;0,(J28*AD28+J29*AD29+J30*AD30)/J31,0)</f>
        <v>0.22376870520783565</v>
      </c>
      <c r="AE31" s="59">
        <f>SUM(AE28:AE30)</f>
        <v>143.23955490000003</v>
      </c>
      <c r="AF31" s="54">
        <f>IF(AND(Z31&gt;0),((Z28*AF28+Z29*AF29+Z30*AF30)/Z31),0)</f>
        <v>0.93740273137176222</v>
      </c>
      <c r="AG31" s="58">
        <f>IF(AND(AA31&gt;0,AJ31&gt;0,AB31&gt;0),((AJ31*(AA31-AB31))/(AA31*(AJ31-AB31))),0)</f>
        <v>0.93764241160321893</v>
      </c>
      <c r="AH31" s="52">
        <f>SUM(AH28:AH30)</f>
        <v>703</v>
      </c>
      <c r="AI31" s="21">
        <f>IF(AH31&gt;0,(AI28*AH28+AI29*AH29+AI30*AH30)/AH31,0)</f>
        <v>8.9981507823613097E-2</v>
      </c>
      <c r="AJ31" s="54">
        <f>IF(J31&gt;0,(AJ28*J28+AJ29*J29+AJ30*J30)/J31,0)</f>
        <v>0.22883691091517178</v>
      </c>
      <c r="AK31" s="59">
        <f>SUM(AK28:AK30)</f>
        <v>146.3135164</v>
      </c>
      <c r="AL31" s="57"/>
      <c r="AM31" s="57">
        <f>SUM(AM28:AM30)</f>
        <v>1008.98</v>
      </c>
      <c r="AN31" s="124"/>
      <c r="AO31" s="125">
        <f>AN30</f>
        <v>1144.3799999999997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47" t="s">
        <v>50</v>
      </c>
      <c r="D32" s="12">
        <v>6589</v>
      </c>
      <c r="E32" s="12">
        <v>2</v>
      </c>
      <c r="F32" s="12">
        <v>4723</v>
      </c>
      <c r="G32" s="13">
        <v>3.7</v>
      </c>
      <c r="H32" s="13">
        <v>4.9000000000000004</v>
      </c>
      <c r="I32" s="12">
        <v>6040</v>
      </c>
      <c r="J32" s="12">
        <v>14961</v>
      </c>
      <c r="K32" s="14">
        <v>6.6000000000000003E-2</v>
      </c>
      <c r="L32" s="25">
        <f>J32*(1-K32)</f>
        <v>13973.573999999999</v>
      </c>
      <c r="M32" s="15">
        <v>0.80900000000000005</v>
      </c>
      <c r="N32" s="26">
        <f>L32*M32</f>
        <v>11304.621365999999</v>
      </c>
      <c r="O32" s="14">
        <v>6.2E-2</v>
      </c>
      <c r="P32" s="26">
        <f>L32*O32</f>
        <v>866.36158799999987</v>
      </c>
      <c r="Q32" s="16">
        <v>0.129</v>
      </c>
      <c r="R32" s="26">
        <f>L32*Q32</f>
        <v>1802.5910459999998</v>
      </c>
      <c r="S32" s="16">
        <v>0.20200000000000001</v>
      </c>
      <c r="T32" s="26">
        <f>L32*S32</f>
        <v>2822.6619479999999</v>
      </c>
      <c r="U32" s="16">
        <v>0.53500000000000003</v>
      </c>
      <c r="V32" s="26">
        <f>L32*U32</f>
        <v>7475.8620899999996</v>
      </c>
      <c r="W32" s="16">
        <v>0.4</v>
      </c>
      <c r="X32" s="26">
        <f>W32*L32</f>
        <v>5589.4295999999995</v>
      </c>
      <c r="Y32" s="17">
        <v>3.4199999999999999E-3</v>
      </c>
      <c r="Z32" s="61">
        <f>L32*Y32</f>
        <v>47.789623079999991</v>
      </c>
      <c r="AA32" s="28">
        <f>IF(J32&gt;0,(AC32+AK32)/J32,0)</f>
        <v>3.0409062736448098E-3</v>
      </c>
      <c r="AB32" s="17">
        <v>2.4000000000000001E-4</v>
      </c>
      <c r="AC32" s="25">
        <f>AB32*L32</f>
        <v>3.3536577599999999</v>
      </c>
      <c r="AD32" s="141">
        <v>0.21920000000000001</v>
      </c>
      <c r="AE32" s="31">
        <f>AH32*(1-AI32)*AD32</f>
        <v>40.426179200000007</v>
      </c>
      <c r="AF32" s="29">
        <f t="shared" ref="AF32:AF34" si="50">IF(AND(AD32&gt;0,AB32&gt;0,Y32&gt;0),((Y32-AB32)*AD32)/((AD32-AB32)*Y32),0)</f>
        <v>0.93084373337435655</v>
      </c>
      <c r="AG32" s="62">
        <f>IF(AND(AA32&gt;0,AJ32&gt;0,AB32&gt;0),((AJ32*(AA32-AB32))/(AA32*(AJ32-AB32))),0)</f>
        <v>0.92204460954498502</v>
      </c>
      <c r="AH32" s="12">
        <v>202</v>
      </c>
      <c r="AI32" s="14">
        <v>8.6999999999999994E-2</v>
      </c>
      <c r="AJ32" s="15">
        <v>0.22850000000000001</v>
      </c>
      <c r="AK32" s="31">
        <f t="shared" si="8"/>
        <v>42.141341000000004</v>
      </c>
      <c r="AL32" s="19">
        <v>1.65</v>
      </c>
      <c r="AM32" s="19"/>
      <c r="AN32" s="119">
        <f>AN30+AH32-AM32</f>
        <v>1346.3799999999997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52</v>
      </c>
      <c r="D33" s="35">
        <v>16600</v>
      </c>
      <c r="E33" s="44">
        <v>0</v>
      </c>
      <c r="F33" s="35">
        <v>7610</v>
      </c>
      <c r="G33" s="36">
        <v>3.7</v>
      </c>
      <c r="H33" s="38">
        <v>5.5</v>
      </c>
      <c r="I33" s="35">
        <v>7091</v>
      </c>
      <c r="J33" s="35">
        <v>13836</v>
      </c>
      <c r="K33" s="40">
        <v>7.0999999999999994E-2</v>
      </c>
      <c r="L33" s="38">
        <f t="shared" ref="L33:L34" si="51">J33*(1-K33)</f>
        <v>12853.644</v>
      </c>
      <c r="M33" s="39">
        <v>0.75700000000000001</v>
      </c>
      <c r="N33" s="26">
        <f t="shared" ref="N33:N34" si="52">L33*M33</f>
        <v>9730.2085079999997</v>
      </c>
      <c r="O33" s="37">
        <v>0.161</v>
      </c>
      <c r="P33" s="26">
        <f t="shared" ref="P33:P34" si="53">L33*O33</f>
        <v>2069.4366840000002</v>
      </c>
      <c r="Q33" s="40">
        <v>8.2000000000000003E-2</v>
      </c>
      <c r="R33" s="26">
        <f t="shared" ref="R33:R34" si="54">L33*Q33</f>
        <v>1053.9988080000001</v>
      </c>
      <c r="S33" s="40">
        <v>0.20899999999999999</v>
      </c>
      <c r="T33" s="26">
        <f>L33*S33</f>
        <v>2686.4115959999999</v>
      </c>
      <c r="U33" s="40">
        <v>0.51400000000000001</v>
      </c>
      <c r="V33" s="26">
        <f>L33*U33</f>
        <v>6606.7730160000001</v>
      </c>
      <c r="W33" s="40">
        <v>0.38</v>
      </c>
      <c r="X33" s="26">
        <f>W33*L33</f>
        <v>4884.38472</v>
      </c>
      <c r="Y33" s="41">
        <v>3.4099999999999998E-3</v>
      </c>
      <c r="Z33" s="18">
        <f>L33*Y33</f>
        <v>43.830926040000001</v>
      </c>
      <c r="AA33" s="28">
        <f>IF(J33&gt;0,(AC33+AK33)/J33,0)</f>
        <v>3.2223981352992198E-3</v>
      </c>
      <c r="AB33" s="41">
        <v>2.5000000000000001E-4</v>
      </c>
      <c r="AC33" s="38">
        <f>AB33*L33</f>
        <v>3.2134110000000002</v>
      </c>
      <c r="AD33" s="29">
        <v>0.21829999999999999</v>
      </c>
      <c r="AE33" s="42">
        <f>AH33*(1-AI33)*AD33</f>
        <v>40.792411199999997</v>
      </c>
      <c r="AF33" s="29">
        <f t="shared" si="50"/>
        <v>0.92774868687466416</v>
      </c>
      <c r="AG33" s="30">
        <f t="shared" ref="AG33:AG34" si="55">IF(AND(AA33&gt;0,AJ33&gt;0,AB33&gt;0),((AJ33*(AA33-AB33))/(AA33*(AJ33-AB33))),0)</f>
        <v>0.92346078014980693</v>
      </c>
      <c r="AH33" s="35">
        <v>204</v>
      </c>
      <c r="AI33" s="40">
        <v>8.4000000000000005E-2</v>
      </c>
      <c r="AJ33" s="39">
        <v>0.22140000000000001</v>
      </c>
      <c r="AK33" s="42">
        <f t="shared" si="8"/>
        <v>41.371689600000003</v>
      </c>
      <c r="AL33" s="18">
        <v>1.7</v>
      </c>
      <c r="AM33" s="18">
        <v>502.48</v>
      </c>
      <c r="AN33" s="122">
        <f>AN32+AH33-AM33</f>
        <v>1047.8999999999996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53</v>
      </c>
      <c r="D34" s="44">
        <v>0</v>
      </c>
      <c r="E34" s="44">
        <v>0</v>
      </c>
      <c r="F34" s="44">
        <v>770</v>
      </c>
      <c r="G34" s="38">
        <v>4.3</v>
      </c>
      <c r="H34" s="38">
        <v>5.3</v>
      </c>
      <c r="I34" s="44">
        <v>696</v>
      </c>
      <c r="J34" s="44">
        <v>11569</v>
      </c>
      <c r="K34" s="40">
        <v>7.8E-2</v>
      </c>
      <c r="L34" s="38">
        <f t="shared" si="51"/>
        <v>10666.618</v>
      </c>
      <c r="M34" s="29">
        <v>0.76500000000000001</v>
      </c>
      <c r="N34" s="26">
        <f t="shared" si="52"/>
        <v>8159.9627700000001</v>
      </c>
      <c r="O34" s="40">
        <v>0.11799999999999999</v>
      </c>
      <c r="P34" s="26">
        <f t="shared" si="53"/>
        <v>1258.660924</v>
      </c>
      <c r="Q34" s="40">
        <v>0.11700000000000001</v>
      </c>
      <c r="R34" s="26">
        <f t="shared" si="54"/>
        <v>1247.9943060000001</v>
      </c>
      <c r="S34" s="40">
        <v>0.16</v>
      </c>
      <c r="T34" s="26">
        <f>L34*S34</f>
        <v>1706.6588800000002</v>
      </c>
      <c r="U34" s="40">
        <v>0.54800000000000004</v>
      </c>
      <c r="V34" s="26">
        <f>L34*U34</f>
        <v>5845.3066640000006</v>
      </c>
      <c r="W34" s="40">
        <v>0.38</v>
      </c>
      <c r="X34" s="26">
        <f>W34*L34</f>
        <v>4053.31484</v>
      </c>
      <c r="Y34" s="48">
        <v>3.3400000000000001E-3</v>
      </c>
      <c r="Z34" s="18">
        <f>L34*Y34</f>
        <v>35.62650412</v>
      </c>
      <c r="AA34" s="28">
        <f>IF(J34&gt;0,(AC34+AK34)/J34,0)</f>
        <v>3.4728766634972773E-3</v>
      </c>
      <c r="AB34" s="48">
        <v>3.4000000000000002E-4</v>
      </c>
      <c r="AC34" s="38">
        <f>AB34*L34</f>
        <v>3.6266501200000003</v>
      </c>
      <c r="AD34" s="29">
        <v>0.20930000000000001</v>
      </c>
      <c r="AE34" s="42">
        <f>AH34*(1-AI34)*AD34</f>
        <v>36.187970000000007</v>
      </c>
      <c r="AF34" s="29">
        <f t="shared" si="50"/>
        <v>0.89966506496960141</v>
      </c>
      <c r="AG34" s="30">
        <f t="shared" si="55"/>
        <v>0.90355165751995314</v>
      </c>
      <c r="AH34" s="35">
        <v>190</v>
      </c>
      <c r="AI34" s="40">
        <v>0.09</v>
      </c>
      <c r="AJ34" s="29">
        <v>0.2114</v>
      </c>
      <c r="AK34" s="42">
        <f t="shared" si="8"/>
        <v>36.55106</v>
      </c>
      <c r="AL34" s="18">
        <v>1.58</v>
      </c>
      <c r="AM34" s="18"/>
      <c r="AN34" s="122">
        <f>AN33+AH34-AM34</f>
        <v>1237.8999999999996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23189</v>
      </c>
      <c r="E35" s="52"/>
      <c r="F35" s="52">
        <f t="shared" ref="F35:J35" si="56">SUM(F32:F34)</f>
        <v>13103</v>
      </c>
      <c r="G35" s="53"/>
      <c r="H35" s="53"/>
      <c r="I35" s="52">
        <f t="shared" si="56"/>
        <v>13827</v>
      </c>
      <c r="J35" s="52">
        <f t="shared" si="56"/>
        <v>40366</v>
      </c>
      <c r="K35" s="21">
        <f>IF(J35&gt;0,(J32*K32+J33*K33+J34*K34)/J35,0)</f>
        <v>7.1153049596194812E-2</v>
      </c>
      <c r="L35" s="53">
        <f>L32+L33+L34</f>
        <v>37493.836000000003</v>
      </c>
      <c r="M35" s="54">
        <f>IF(L35&gt;0,N35/L35,0)</f>
        <v>0.77865579408839358</v>
      </c>
      <c r="N35" s="55">
        <f>N32+N33+N34</f>
        <v>29194.792644000001</v>
      </c>
      <c r="O35" s="21">
        <f>IF(L35&gt;0,P35/L35,0)</f>
        <v>0.11187063377564246</v>
      </c>
      <c r="P35" s="55">
        <f>P32+P33+P34</f>
        <v>4194.4591959999998</v>
      </c>
      <c r="Q35" s="21">
        <f>IF(L35&gt;0,R35/L35,0)</f>
        <v>0.1094735721359639</v>
      </c>
      <c r="R35" s="55">
        <f>R32+R33+R34</f>
        <v>4104.5841600000003</v>
      </c>
      <c r="S35" s="21">
        <f>IF(L35&gt;0,T35/L35,0)</f>
        <v>0.1924511651461856</v>
      </c>
      <c r="T35" s="55">
        <f>T32+T33+T34</f>
        <v>7215.7324239999998</v>
      </c>
      <c r="U35" s="21">
        <f>IF(L35&gt;0,V35/L35,0)</f>
        <v>0.53149914481943106</v>
      </c>
      <c r="V35" s="55">
        <f>V32+V33+V34</f>
        <v>19927.941770000001</v>
      </c>
      <c r="W35" s="21">
        <f>IF(L35&gt;0,X35/L35,0)</f>
        <v>0.38745379800562418</v>
      </c>
      <c r="X35" s="55">
        <f>X32+X33+X34</f>
        <v>14527.12916</v>
      </c>
      <c r="Y35" s="56">
        <f>IF(L35&gt;0,Z35/L35,0)</f>
        <v>3.3938126053573172E-3</v>
      </c>
      <c r="Z35" s="57">
        <f>SUM(Z32:Z34)</f>
        <v>127.24705323999999</v>
      </c>
      <c r="AA35" s="63">
        <f>IF(L35&gt;0,(AA32*L32+AA33*L33+AA34*L34)/L35,0)</f>
        <v>3.2260165652263479E-3</v>
      </c>
      <c r="AB35" s="56">
        <f>IF(J35&gt;0,(J32*AB32+J33*AB33+J34*AB34)/J35,0)</f>
        <v>2.7208789575385224E-4</v>
      </c>
      <c r="AC35" s="53">
        <f>SUM(AC32:AC34)</f>
        <v>10.19371888</v>
      </c>
      <c r="AD35" s="54">
        <f>IF(J35&gt;0,(J32*AD32+J33*AD33+J34*AD34)/J35,0)</f>
        <v>0.21605414705445178</v>
      </c>
      <c r="AE35" s="59">
        <f>SUM(AE32:AE34)</f>
        <v>117.40656040000002</v>
      </c>
      <c r="AF35" s="54">
        <f>IF(AND(Z35&gt;0),((Z32*AF32+Z33*AF33+Z34*AF34)/Z35),0)</f>
        <v>0.92104825535848789</v>
      </c>
      <c r="AG35" s="58">
        <f>IF(AND(AA35&gt;0,AJ35&gt;0,AB35&gt;0),((AJ35*(AA35-AB35))/(AA35*(AJ35-AB35))),0)</f>
        <v>0.91678611821049905</v>
      </c>
      <c r="AH35" s="52">
        <f t="shared" ref="AH35" si="57">SUM(AH32:AH34)</f>
        <v>596</v>
      </c>
      <c r="AI35" s="21">
        <f>IF(AH35&gt;0,(AI32*AH32+AI33*AH33+AI34*AH34)/AH35,0)</f>
        <v>8.6929530201342281E-2</v>
      </c>
      <c r="AJ35" s="54">
        <f>IF(J35&gt;0,(AJ32*J32+AJ33*J33+AJ34*J34)/J35,0)</f>
        <v>0.22116547341822326</v>
      </c>
      <c r="AK35" s="59">
        <f>SUM(AK32:AK34)</f>
        <v>120.06409060000001</v>
      </c>
      <c r="AL35" s="57"/>
      <c r="AM35" s="57">
        <f>SUM(AM32:AM34)</f>
        <v>502.48</v>
      </c>
      <c r="AN35" s="124"/>
      <c r="AO35" s="125">
        <f>AN34</f>
        <v>1237.8999999999996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11" t="s">
        <v>49</v>
      </c>
      <c r="D36" s="12">
        <v>11921</v>
      </c>
      <c r="E36" s="12">
        <v>1</v>
      </c>
      <c r="F36" s="12">
        <v>17270</v>
      </c>
      <c r="G36" s="13">
        <v>1.9</v>
      </c>
      <c r="H36" s="13">
        <v>4.7</v>
      </c>
      <c r="I36" s="12">
        <v>16294</v>
      </c>
      <c r="J36" s="12">
        <v>13243</v>
      </c>
      <c r="K36" s="14">
        <v>8.1000000000000003E-2</v>
      </c>
      <c r="L36" s="25">
        <f>J36*(1-K36)</f>
        <v>12170.317000000001</v>
      </c>
      <c r="M36" s="15">
        <v>0.83699999999999997</v>
      </c>
      <c r="N36" s="26">
        <f>L36*M36</f>
        <v>10186.555329000001</v>
      </c>
      <c r="O36" s="14">
        <v>6.5000000000000002E-2</v>
      </c>
      <c r="P36" s="26">
        <f>L36*O36</f>
        <v>791.07060500000011</v>
      </c>
      <c r="Q36" s="16">
        <v>9.8000000000000004E-2</v>
      </c>
      <c r="R36" s="26">
        <f>L36*Q36</f>
        <v>1192.6910660000001</v>
      </c>
      <c r="S36" s="16">
        <v>0.17799999999999999</v>
      </c>
      <c r="T36" s="26">
        <f>L36*S36</f>
        <v>2166.3164259999999</v>
      </c>
      <c r="U36" s="16">
        <v>0.54600000000000004</v>
      </c>
      <c r="V36" s="26">
        <f>L36*U36</f>
        <v>6644.9930820000009</v>
      </c>
      <c r="W36" s="16">
        <v>0.4</v>
      </c>
      <c r="X36" s="26">
        <f>W36*L36</f>
        <v>4868.1268000000009</v>
      </c>
      <c r="Y36" s="17">
        <v>3.3300000000000001E-3</v>
      </c>
      <c r="Z36" s="61">
        <f>L36*Y36</f>
        <v>40.527155610000001</v>
      </c>
      <c r="AA36" s="28">
        <f>IF(J36&gt;0,(AC36+AK36)/J36,0)</f>
        <v>2.5869857894736843E-3</v>
      </c>
      <c r="AB36" s="17">
        <v>3.3E-4</v>
      </c>
      <c r="AC36" s="25">
        <f>AB36*L36</f>
        <v>4.01620461</v>
      </c>
      <c r="AD36" s="141">
        <v>0.2198</v>
      </c>
      <c r="AE36" s="31">
        <f>AH36*(1-AI36)*AD36</f>
        <v>32.316314800000001</v>
      </c>
      <c r="AF36" s="29">
        <f t="shared" ref="AF36:AF38" si="58">IF(AND(AD36&gt;0,AB36&gt;0,Y36&gt;0),((Y36-AB36)*AD36)/((AD36-AB36)*Y36),0)</f>
        <v>0.9022555156423111</v>
      </c>
      <c r="AG36" s="62">
        <f>IF(AND(AA36&gt;0,AJ36&gt;0,AB36&gt;0),((AJ36*(AA36-AB36))/(AA36*(AJ36-AB36))),0)</f>
        <v>0.87384030080334552</v>
      </c>
      <c r="AH36" s="12">
        <v>163</v>
      </c>
      <c r="AI36" s="14">
        <v>9.8000000000000004E-2</v>
      </c>
      <c r="AJ36" s="15">
        <v>0.20569999999999999</v>
      </c>
      <c r="AK36" s="31">
        <f t="shared" si="8"/>
        <v>30.2432482</v>
      </c>
      <c r="AL36" s="19">
        <v>1.55</v>
      </c>
      <c r="AM36" s="19"/>
      <c r="AN36" s="119">
        <f>AN34+AH36-AM36</f>
        <v>1400.8999999999996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47" t="s">
        <v>50</v>
      </c>
      <c r="D37" s="35">
        <v>19560</v>
      </c>
      <c r="E37" s="44">
        <v>5</v>
      </c>
      <c r="F37" s="35">
        <v>16588</v>
      </c>
      <c r="G37" s="36">
        <v>2.9</v>
      </c>
      <c r="H37" s="38">
        <v>5.5</v>
      </c>
      <c r="I37" s="35">
        <v>15345</v>
      </c>
      <c r="J37" s="35">
        <v>14523</v>
      </c>
      <c r="K37" s="40">
        <v>7.1999999999999995E-2</v>
      </c>
      <c r="L37" s="38">
        <f t="shared" ref="L37:L38" si="59">J37*(1-K37)</f>
        <v>13477.344000000001</v>
      </c>
      <c r="M37" s="39">
        <v>0.79600000000000004</v>
      </c>
      <c r="N37" s="26">
        <f t="shared" ref="N37:N38" si="60">L37*M37</f>
        <v>10727.965824000001</v>
      </c>
      <c r="O37" s="37">
        <v>8.7999999999999995E-2</v>
      </c>
      <c r="P37" s="26">
        <f t="shared" ref="P37:P38" si="61">L37*O37</f>
        <v>1186.0062720000001</v>
      </c>
      <c r="Q37" s="40">
        <v>0.11600000000000001</v>
      </c>
      <c r="R37" s="26">
        <f t="shared" ref="R37:R38" si="62">L37*Q37</f>
        <v>1563.3719040000001</v>
      </c>
      <c r="S37" s="40">
        <v>0.19800000000000001</v>
      </c>
      <c r="T37" s="26">
        <f>L37*S37</f>
        <v>2668.5141120000003</v>
      </c>
      <c r="U37" s="40">
        <v>0.51400000000000001</v>
      </c>
      <c r="V37" s="26">
        <f>L37*U37</f>
        <v>6927.3548160000009</v>
      </c>
      <c r="W37" s="40">
        <v>0.4</v>
      </c>
      <c r="X37" s="26">
        <f>W37*L37</f>
        <v>5390.9376000000011</v>
      </c>
      <c r="Y37" s="41">
        <v>3.47E-3</v>
      </c>
      <c r="Z37" s="18">
        <f>L37*Y37</f>
        <v>46.766383680000004</v>
      </c>
      <c r="AA37" s="28">
        <f>IF(J37&gt;0,(AC37+AK37)/J37,0)</f>
        <v>3.1881597163120569E-3</v>
      </c>
      <c r="AB37" s="41">
        <v>2.4000000000000001E-4</v>
      </c>
      <c r="AC37" s="38">
        <f>AB37*L37</f>
        <v>3.2345625600000005</v>
      </c>
      <c r="AD37" s="29">
        <v>0.22339999999999999</v>
      </c>
      <c r="AE37" s="42">
        <f>AH37*(1-AI37)*AD37</f>
        <v>41.740502800000002</v>
      </c>
      <c r="AF37" s="29">
        <f t="shared" si="58"/>
        <v>0.93183681291462983</v>
      </c>
      <c r="AG37" s="30">
        <f t="shared" ref="AG37:AG38" si="63">IF(AND(AA37&gt;0,AJ37&gt;0,AB37&gt;0),((AJ37*(AA37-AB37))/(AA37*(AJ37-AB37))),0)</f>
        <v>0.92568529992714754</v>
      </c>
      <c r="AH37" s="35">
        <v>206</v>
      </c>
      <c r="AI37" s="40">
        <v>9.2999999999999999E-2</v>
      </c>
      <c r="AJ37" s="39">
        <v>0.23050000000000001</v>
      </c>
      <c r="AK37" s="42">
        <f t="shared" si="8"/>
        <v>43.067081000000002</v>
      </c>
      <c r="AL37" s="18">
        <v>1.6</v>
      </c>
      <c r="AM37" s="18"/>
      <c r="AN37" s="122">
        <f>AN36+AH37-AM37</f>
        <v>1606.8999999999996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53</v>
      </c>
      <c r="D38" s="44">
        <v>16530</v>
      </c>
      <c r="E38" s="44">
        <v>4</v>
      </c>
      <c r="F38" s="44">
        <v>16451</v>
      </c>
      <c r="G38" s="38">
        <v>4.0999999999999996</v>
      </c>
      <c r="H38" s="38">
        <v>5.5</v>
      </c>
      <c r="I38" s="44">
        <v>15700</v>
      </c>
      <c r="J38" s="44">
        <v>14945</v>
      </c>
      <c r="K38" s="40">
        <v>6.7000000000000004E-2</v>
      </c>
      <c r="L38" s="38">
        <f t="shared" si="59"/>
        <v>13943.685000000001</v>
      </c>
      <c r="M38" s="29">
        <v>0.73499999999999999</v>
      </c>
      <c r="N38" s="26">
        <f t="shared" si="60"/>
        <v>10248.608475000001</v>
      </c>
      <c r="O38" s="40">
        <v>0.16300000000000001</v>
      </c>
      <c r="P38" s="26">
        <f t="shared" si="61"/>
        <v>2272.8206550000004</v>
      </c>
      <c r="Q38" s="40">
        <v>0.10199999999999999</v>
      </c>
      <c r="R38" s="26">
        <f t="shared" si="62"/>
        <v>1422.25587</v>
      </c>
      <c r="S38" s="40">
        <v>0.20799999999999999</v>
      </c>
      <c r="T38" s="26">
        <f>L38*S38</f>
        <v>2900.2864800000002</v>
      </c>
      <c r="U38" s="40">
        <v>0.49399999999999999</v>
      </c>
      <c r="V38" s="26">
        <f>L38*U38</f>
        <v>6888.1803900000004</v>
      </c>
      <c r="W38" s="40">
        <v>0.41</v>
      </c>
      <c r="X38" s="26">
        <f>W38*L38</f>
        <v>5716.9108500000002</v>
      </c>
      <c r="Y38" s="48">
        <v>3.5799999999999998E-3</v>
      </c>
      <c r="Z38" s="18">
        <f>L38*Y38</f>
        <v>49.918392300000001</v>
      </c>
      <c r="AA38" s="28">
        <f>IF(J38&gt;0,(AC38+AK38)/J38,0)</f>
        <v>3.4472470792907329E-3</v>
      </c>
      <c r="AB38" s="48">
        <v>2.4000000000000001E-4</v>
      </c>
      <c r="AC38" s="38">
        <f>AB38*L38</f>
        <v>3.3464844000000005</v>
      </c>
      <c r="AD38" s="29">
        <v>0.22670000000000001</v>
      </c>
      <c r="AE38" s="42">
        <f>AH38*(1-AI38)*AD38</f>
        <v>46.930527200000007</v>
      </c>
      <c r="AF38" s="29">
        <f t="shared" si="58"/>
        <v>0.93394963630164918</v>
      </c>
      <c r="AG38" s="30">
        <f t="shared" si="63"/>
        <v>0.93133978557050412</v>
      </c>
      <c r="AH38" s="44">
        <v>226</v>
      </c>
      <c r="AI38" s="40">
        <v>8.4000000000000005E-2</v>
      </c>
      <c r="AJ38" s="29">
        <v>0.23269999999999999</v>
      </c>
      <c r="AK38" s="42">
        <f t="shared" si="8"/>
        <v>48.172623200000004</v>
      </c>
      <c r="AL38" s="18">
        <v>1.6</v>
      </c>
      <c r="AM38" s="18"/>
      <c r="AN38" s="122">
        <f>AN37+AH38-AM38</f>
        <v>1832.8999999999996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48011</v>
      </c>
      <c r="E39" s="52"/>
      <c r="F39" s="52">
        <f t="shared" ref="F39:J39" si="64">SUM(F36:F38)</f>
        <v>50309</v>
      </c>
      <c r="G39" s="53"/>
      <c r="H39" s="53"/>
      <c r="I39" s="52">
        <f t="shared" si="64"/>
        <v>47339</v>
      </c>
      <c r="J39" s="52">
        <f t="shared" si="64"/>
        <v>42711</v>
      </c>
      <c r="K39" s="21">
        <f>IF(J39&gt;0,(J36*K36+J37*K37+J38*K38)/J39,0)</f>
        <v>7.3040996464610985E-2</v>
      </c>
      <c r="L39" s="53">
        <f>L36+L37+L38</f>
        <v>39591.346000000005</v>
      </c>
      <c r="M39" s="54">
        <f>IF(L39&gt;0,N39/L39,0)</f>
        <v>0.78711973136755686</v>
      </c>
      <c r="N39" s="55">
        <f>N36+N37+N38</f>
        <v>31163.129628000002</v>
      </c>
      <c r="O39" s="21">
        <f>IF(L39&gt;0,P39/L39,0)</f>
        <v>0.10734410322902385</v>
      </c>
      <c r="P39" s="55">
        <f>P36+P37+P38</f>
        <v>4249.8975320000009</v>
      </c>
      <c r="Q39" s="21">
        <f>IF(L39&gt;0,R39/L39,0)</f>
        <v>0.1055361654034192</v>
      </c>
      <c r="R39" s="55">
        <f>R36+R37+R38</f>
        <v>4178.3188399999999</v>
      </c>
      <c r="S39" s="21">
        <f>IF(L39&gt;0,T39/L39,0)</f>
        <v>0.19537393394000799</v>
      </c>
      <c r="T39" s="55">
        <f>T36+T37+T38</f>
        <v>7735.1170180000008</v>
      </c>
      <c r="U39" s="21">
        <f>IF(L39&gt;0,V39/L39,0)</f>
        <v>0.51679294480162408</v>
      </c>
      <c r="V39" s="55">
        <f>V36+V37+V38</f>
        <v>20460.528288000001</v>
      </c>
      <c r="W39" s="21">
        <f>IF(L39&gt;0,X39/L39,0)</f>
        <v>0.40352190223590784</v>
      </c>
      <c r="X39" s="55">
        <f>X36+X37+X38</f>
        <v>15975.975250000003</v>
      </c>
      <c r="Y39" s="56">
        <f>IF(L39&gt;0,Z39/L39,0)</f>
        <v>3.4657051465236872E-3</v>
      </c>
      <c r="Z39" s="57">
        <f>SUM(Z36:Z38)</f>
        <v>137.21193159000001</v>
      </c>
      <c r="AA39" s="63">
        <f>IF(L39&gt;0,(AA36*L36+AA37*L37+AA38*L38)/L39,0)</f>
        <v>3.0946078404828674E-3</v>
      </c>
      <c r="AB39" s="56">
        <f>IF(J39&gt;0,(J36*AB36+J37*AB37+J38*AB38)/J39,0)</f>
        <v>2.6790545761045162E-4</v>
      </c>
      <c r="AC39" s="53">
        <f>SUM(AC36:AC38)</f>
        <v>10.597251570000001</v>
      </c>
      <c r="AD39" s="54">
        <f>IF(J39&gt;0,(J36*AD36+J37*AD37+J38*AD38)/J39,0)</f>
        <v>0.2234384842312285</v>
      </c>
      <c r="AE39" s="59">
        <f>SUM(AE36:AE38)</f>
        <v>120.98734480000002</v>
      </c>
      <c r="AF39" s="54">
        <f>IF(AND(Z39&gt;0),((Z36*AF36+Z37*AF37+Z38*AF38)/Z39),0)</f>
        <v>0.92386828511725005</v>
      </c>
      <c r="AG39" s="58">
        <f>IF(AND(AA39&gt;0,AJ39&gt;0,AB39&gt;0),((AJ39*(AA39-AB39))/(AA39*(AJ39-AB39))),0)</f>
        <v>0.9145241313204171</v>
      </c>
      <c r="AH39" s="52">
        <f t="shared" ref="AH39" si="65">SUM(AH36:AH38)</f>
        <v>595</v>
      </c>
      <c r="AI39" s="21">
        <f>IF(AH39&gt;0,(AI36*AH36+AI37*AH37+AI38*AH38)/AH39,0)</f>
        <v>9.0951260504201686E-2</v>
      </c>
      <c r="AJ39" s="54">
        <f>IF(J39&gt;0,(AJ36*J36+AJ37*J37+AJ38*J38)/J39,0)</f>
        <v>0.223580297815551</v>
      </c>
      <c r="AK39" s="59">
        <f>SUM(AK36:AK38)</f>
        <v>121.4829524</v>
      </c>
      <c r="AL39" s="57"/>
      <c r="AM39" s="57">
        <f>SUM(AM36:AM38)</f>
        <v>0</v>
      </c>
      <c r="AN39" s="124"/>
      <c r="AO39" s="125">
        <f>AN38</f>
        <v>1832.8999999999996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47" t="s">
        <v>50</v>
      </c>
      <c r="D40" s="12">
        <v>17811</v>
      </c>
      <c r="E40" s="12">
        <v>0</v>
      </c>
      <c r="F40" s="12">
        <v>14704</v>
      </c>
      <c r="G40" s="13">
        <v>2.8</v>
      </c>
      <c r="H40" s="13">
        <v>5.3</v>
      </c>
      <c r="I40" s="12">
        <v>14091</v>
      </c>
      <c r="J40" s="12">
        <v>15025</v>
      </c>
      <c r="K40" s="14">
        <v>7.3999999999999996E-2</v>
      </c>
      <c r="L40" s="25">
        <f>J40*(1-K40)</f>
        <v>13913.150000000001</v>
      </c>
      <c r="M40" s="15">
        <v>0.78700000000000003</v>
      </c>
      <c r="N40" s="26">
        <f>L40*M40</f>
        <v>10949.649050000002</v>
      </c>
      <c r="O40" s="14">
        <v>0.105</v>
      </c>
      <c r="P40" s="26">
        <f>L40*O40</f>
        <v>1460.88075</v>
      </c>
      <c r="Q40" s="16">
        <v>0.108</v>
      </c>
      <c r="R40" s="26">
        <f>L40*Q40</f>
        <v>1502.6202000000001</v>
      </c>
      <c r="S40" s="16">
        <v>0.20599999999999999</v>
      </c>
      <c r="T40" s="26">
        <f>L40*S40</f>
        <v>2866.1089000000002</v>
      </c>
      <c r="U40" s="16">
        <v>0.51400000000000001</v>
      </c>
      <c r="V40" s="26">
        <f>L40*U40</f>
        <v>7151.3591000000006</v>
      </c>
      <c r="W40" s="16">
        <v>0.4</v>
      </c>
      <c r="X40" s="26">
        <f>W40*L40</f>
        <v>5565.2600000000011</v>
      </c>
      <c r="Y40" s="17">
        <v>3.5400000000000002E-3</v>
      </c>
      <c r="Z40" s="61">
        <f>L40*Y40</f>
        <v>49.252551000000011</v>
      </c>
      <c r="AA40" s="28">
        <f>IF(J40&gt;0,(AC40+AK40)/J40,0)</f>
        <v>2.6222238069883528E-3</v>
      </c>
      <c r="AB40" s="17">
        <v>2.4000000000000001E-4</v>
      </c>
      <c r="AC40" s="25">
        <f>AB40*L40</f>
        <v>3.3391560000000005</v>
      </c>
      <c r="AD40" s="141">
        <v>0.21909999999999999</v>
      </c>
      <c r="AE40" s="31">
        <f>AH40*(1-AI40)*AD40</f>
        <v>34.606625900000004</v>
      </c>
      <c r="AF40" s="29">
        <f t="shared" ref="AF40:AF42" si="66">IF(AND(AD40&gt;0,AB40&gt;0,Y40&gt;0),((Y40-AB40)*AD40)/((AD40-AB40)*Y40),0)</f>
        <v>0.9332256360772383</v>
      </c>
      <c r="AG40" s="62">
        <f>IF(AND(AA40&gt;0,AJ40&gt;0,AB40&gt;0),((AJ40*(AA40-AB40))/(AA40*(AJ40-AB40))),0)</f>
        <v>0.90943066908251924</v>
      </c>
      <c r="AH40" s="156">
        <v>173</v>
      </c>
      <c r="AI40" s="16">
        <v>8.6999999999999994E-2</v>
      </c>
      <c r="AJ40" s="15">
        <v>0.2283</v>
      </c>
      <c r="AK40" s="31">
        <f t="shared" si="8"/>
        <v>36.059756700000001</v>
      </c>
      <c r="AL40" s="19">
        <v>1.6</v>
      </c>
      <c r="AM40" s="19"/>
      <c r="AN40" s="119">
        <f>AN38+AH40-AM40</f>
        <v>2005.8999999999996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49</v>
      </c>
      <c r="D41" s="35">
        <v>20000</v>
      </c>
      <c r="E41" s="44">
        <v>3</v>
      </c>
      <c r="F41" s="35">
        <v>16832</v>
      </c>
      <c r="G41" s="36">
        <v>4.5</v>
      </c>
      <c r="H41" s="38">
        <v>4.8</v>
      </c>
      <c r="I41" s="35">
        <v>15639</v>
      </c>
      <c r="J41" s="35">
        <v>15140</v>
      </c>
      <c r="K41" s="40">
        <v>7.4999999999999997E-2</v>
      </c>
      <c r="L41" s="38">
        <f t="shared" ref="L41:L42" si="67">J41*(1-K41)</f>
        <v>14004.5</v>
      </c>
      <c r="M41" s="39">
        <v>0.67100000000000004</v>
      </c>
      <c r="N41" s="26">
        <f t="shared" ref="N41:N42" si="68">L41*M41</f>
        <v>9397.0195000000003</v>
      </c>
      <c r="O41" s="37">
        <v>0.19700000000000001</v>
      </c>
      <c r="P41" s="26">
        <f t="shared" ref="P41:P42" si="69">L41*O41</f>
        <v>2758.8865000000001</v>
      </c>
      <c r="Q41" s="40">
        <v>0.13200000000000001</v>
      </c>
      <c r="R41" s="26">
        <f t="shared" ref="R41:R42" si="70">L41*Q41</f>
        <v>1848.5940000000001</v>
      </c>
      <c r="S41" s="40">
        <v>0.19600000000000001</v>
      </c>
      <c r="T41" s="26">
        <f>L41*S41</f>
        <v>2744.8820000000001</v>
      </c>
      <c r="U41" s="40">
        <v>0.52600000000000002</v>
      </c>
      <c r="V41" s="26">
        <f>L41*U41</f>
        <v>7366.3670000000002</v>
      </c>
      <c r="W41" s="40">
        <v>0.4</v>
      </c>
      <c r="X41" s="26">
        <f>W41*L41</f>
        <v>5601.8</v>
      </c>
      <c r="Y41" s="41">
        <v>3.5400000000000002E-3</v>
      </c>
      <c r="Z41" s="18">
        <f>L41*Y41</f>
        <v>49.57593</v>
      </c>
      <c r="AA41" s="28">
        <f>IF(J41&gt;0,(AC41+AK41)/J41,0)</f>
        <v>3.3287810039630121E-3</v>
      </c>
      <c r="AB41" s="41">
        <v>2.4000000000000001E-4</v>
      </c>
      <c r="AC41" s="38">
        <f>AB41*L41</f>
        <v>3.3610800000000003</v>
      </c>
      <c r="AD41" s="29">
        <v>0.21959999999999999</v>
      </c>
      <c r="AE41" s="42">
        <f>AH41*(1-AI41)*AD41</f>
        <v>47.316772800000003</v>
      </c>
      <c r="AF41" s="29">
        <f t="shared" si="66"/>
        <v>0.93322330601194214</v>
      </c>
      <c r="AG41" s="30">
        <f t="shared" ref="AG41:AG42" si="71">IF(AND(AA41&gt;0,AJ41&gt;0,AB41&gt;0),((AJ41*(AA41-AB41))/(AA41*(AJ41-AB41))),0)</f>
        <v>0.92892279710564829</v>
      </c>
      <c r="AH41" s="44">
        <v>236</v>
      </c>
      <c r="AI41" s="40">
        <v>8.6999999999999994E-2</v>
      </c>
      <c r="AJ41" s="39">
        <v>0.21829999999999999</v>
      </c>
      <c r="AK41" s="42">
        <f t="shared" si="8"/>
        <v>47.036664399999999</v>
      </c>
      <c r="AL41" s="18">
        <v>1.7</v>
      </c>
      <c r="AM41" s="18"/>
      <c r="AN41" s="122">
        <f>AN40+AH41-AM41</f>
        <v>2241.8999999999996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55</v>
      </c>
      <c r="D42" s="44">
        <v>16189</v>
      </c>
      <c r="E42" s="44">
        <v>2</v>
      </c>
      <c r="F42" s="44">
        <v>16309</v>
      </c>
      <c r="G42" s="38">
        <v>4.9000000000000004</v>
      </c>
      <c r="H42" s="38">
        <v>4.8</v>
      </c>
      <c r="I42" s="44">
        <v>15587</v>
      </c>
      <c r="J42" s="44">
        <v>15086</v>
      </c>
      <c r="K42" s="40">
        <v>7.8E-2</v>
      </c>
      <c r="L42" s="38">
        <f t="shared" si="67"/>
        <v>13909.292000000001</v>
      </c>
      <c r="M42" s="29">
        <v>0.86399999999999999</v>
      </c>
      <c r="N42" s="26">
        <f t="shared" si="68"/>
        <v>12017.628288000002</v>
      </c>
      <c r="O42" s="40">
        <v>6.0999999999999999E-2</v>
      </c>
      <c r="P42" s="26">
        <f t="shared" si="69"/>
        <v>848.466812</v>
      </c>
      <c r="Q42" s="40">
        <v>7.4999999999999997E-2</v>
      </c>
      <c r="R42" s="26">
        <f t="shared" si="70"/>
        <v>1043.1969000000001</v>
      </c>
      <c r="S42" s="40">
        <v>0.217</v>
      </c>
      <c r="T42" s="26">
        <f>L42*S42</f>
        <v>3018.3163640000002</v>
      </c>
      <c r="U42" s="40">
        <v>0.501</v>
      </c>
      <c r="V42" s="26">
        <f>L42*U42</f>
        <v>6968.5552920000009</v>
      </c>
      <c r="W42" s="40">
        <v>0.4</v>
      </c>
      <c r="X42" s="26">
        <f>W42*L42</f>
        <v>5563.7168000000011</v>
      </c>
      <c r="Y42" s="48">
        <v>3.49E-3</v>
      </c>
      <c r="Z42" s="18">
        <f>L42*Y42</f>
        <v>48.543429080000003</v>
      </c>
      <c r="AA42" s="28">
        <f>IF(J42&gt;0,(AC42+AK42)/J42,0)</f>
        <v>3.1698005939281453E-3</v>
      </c>
      <c r="AB42" s="48">
        <v>2.3000000000000001E-4</v>
      </c>
      <c r="AC42" s="38">
        <f>AB42*L42</f>
        <v>3.1991371600000003</v>
      </c>
      <c r="AD42" s="29">
        <v>0.21829999999999999</v>
      </c>
      <c r="AE42" s="42">
        <f>AH42*(1-AI42)*AD42</f>
        <v>44.095290200000001</v>
      </c>
      <c r="AF42" s="29">
        <f t="shared" si="66"/>
        <v>0.93508262048292112</v>
      </c>
      <c r="AG42" s="30">
        <f t="shared" si="71"/>
        <v>0.9284068833518615</v>
      </c>
      <c r="AH42" s="44">
        <v>221</v>
      </c>
      <c r="AI42" s="40">
        <v>8.5999999999999993E-2</v>
      </c>
      <c r="AJ42" s="29">
        <v>0.22090000000000001</v>
      </c>
      <c r="AK42" s="42">
        <f t="shared" si="8"/>
        <v>44.620474600000001</v>
      </c>
      <c r="AL42" s="18">
        <v>1.72</v>
      </c>
      <c r="AM42" s="18"/>
      <c r="AN42" s="122">
        <f>AN41+AH42-AM42</f>
        <v>2462.8999999999996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54000</v>
      </c>
      <c r="E43" s="52"/>
      <c r="F43" s="52">
        <f t="shared" ref="F43:J43" si="72">SUM(F40:F42)</f>
        <v>47845</v>
      </c>
      <c r="G43" s="53"/>
      <c r="H43" s="53"/>
      <c r="I43" s="52">
        <f t="shared" si="72"/>
        <v>45317</v>
      </c>
      <c r="J43" s="52">
        <f t="shared" si="72"/>
        <v>45251</v>
      </c>
      <c r="K43" s="21">
        <f>IF(J43&gt;0,(J40*K40+J41*K41+J42*K42)/J43,0)</f>
        <v>7.5668117831650131E-2</v>
      </c>
      <c r="L43" s="53">
        <f>L40+L41+L42</f>
        <v>41826.942000000003</v>
      </c>
      <c r="M43" s="54">
        <f>IF(L43&gt;0,N43/L43,0)</f>
        <v>0.77376674675380286</v>
      </c>
      <c r="N43" s="55">
        <f>N40+N41+N42</f>
        <v>32364.296838000002</v>
      </c>
      <c r="O43" s="21">
        <f>IF(L43&gt;0,P43/L43,0)</f>
        <v>0.12117151815688557</v>
      </c>
      <c r="P43" s="55">
        <f>P40+P41+P42</f>
        <v>5068.2340619999995</v>
      </c>
      <c r="Q43" s="21">
        <f>IF(L43&gt;0,R43/L43,0)</f>
        <v>0.10506173508931158</v>
      </c>
      <c r="R43" s="55">
        <f>R40+R41+R42</f>
        <v>4394.4111000000003</v>
      </c>
      <c r="S43" s="21">
        <f>IF(L43&gt;0,T43/L43,0)</f>
        <v>0.20630978148008047</v>
      </c>
      <c r="T43" s="55">
        <f>T40+T41+T42</f>
        <v>8629.3072640000009</v>
      </c>
      <c r="U43" s="21">
        <f>IF(L43&gt;0,V43/L43,0)</f>
        <v>0.51369477099234262</v>
      </c>
      <c r="V43" s="55">
        <f>V40+V41+V42</f>
        <v>21486.281392000001</v>
      </c>
      <c r="W43" s="21">
        <f>IF(L43&gt;0,X43/L43,0)</f>
        <v>0.40000000000000008</v>
      </c>
      <c r="X43" s="55">
        <f>X40+X41+X42</f>
        <v>16730.776800000003</v>
      </c>
      <c r="Y43" s="56">
        <f>IF(L43&gt;0,Z43/L43,0)</f>
        <v>3.5233728078901873E-3</v>
      </c>
      <c r="Z43" s="57">
        <f>SUM(Z40:Z42)</f>
        <v>147.37191008000002</v>
      </c>
      <c r="AA43" s="63">
        <f>IF(L43&gt;0,(AA40*L40+AA41*L41+AA42*L42)/L43,0)</f>
        <v>3.0408866317054688E-3</v>
      </c>
      <c r="AB43" s="56">
        <f>IF(J43&gt;0,(J40*AB40+J41*AB41+J42*AB42)/J43,0)</f>
        <v>2.3666615102428673E-4</v>
      </c>
      <c r="AC43" s="53">
        <f>SUM(AC40:AC42)</f>
        <v>9.8993731599999997</v>
      </c>
      <c r="AD43" s="54">
        <f>IF(J43&gt;0,(J40*AD40+J41*AD41+J42*AD42)/J43,0)</f>
        <v>0.21900058120262533</v>
      </c>
      <c r="AE43" s="59">
        <f>SUM(AE40:AE42)</f>
        <v>126.0186889</v>
      </c>
      <c r="AF43" s="54">
        <f>IF(AND(Z43&gt;0),((Z40*AF40+Z41*AF41+Z42*AF42)/Z43),0)</f>
        <v>0.93383653184154669</v>
      </c>
      <c r="AG43" s="58">
        <f>IF(AND(AA43&gt;0,AJ43&gt;0,AB43&gt;0),((AJ43*(AA43-AB43))/(AA43*(AJ43-AB43))),0)</f>
        <v>0.92315397742618943</v>
      </c>
      <c r="AH43" s="52">
        <f t="shared" ref="AH43" si="73">SUM(AH40:AH42)</f>
        <v>630</v>
      </c>
      <c r="AI43" s="21">
        <f>IF(AH43&gt;0,(AI40*AH40+AI41*AH41+AI42*AH42)/AH43,0)</f>
        <v>8.6649206349206351E-2</v>
      </c>
      <c r="AJ43" s="54">
        <f>IF(J43&gt;0,(AJ40*J40+AJ41*J41+AJ42*J42)/J43,0)</f>
        <v>0.22248716934432389</v>
      </c>
      <c r="AK43" s="59">
        <f>SUM(AK40:AK42)</f>
        <v>127.71689570000001</v>
      </c>
      <c r="AL43" s="57"/>
      <c r="AM43" s="57">
        <f>SUM(AM40:AM42)</f>
        <v>0</v>
      </c>
      <c r="AN43" s="124"/>
      <c r="AO43" s="125">
        <f>AN42</f>
        <v>2462.8999999999996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47" t="s">
        <v>52</v>
      </c>
      <c r="D44" s="12">
        <v>5820</v>
      </c>
      <c r="E44" s="12">
        <v>1</v>
      </c>
      <c r="F44" s="12">
        <v>13418</v>
      </c>
      <c r="G44" s="13">
        <v>5.6</v>
      </c>
      <c r="H44" s="13">
        <v>4.8</v>
      </c>
      <c r="I44" s="12">
        <v>12708</v>
      </c>
      <c r="J44" s="12">
        <v>14930</v>
      </c>
      <c r="K44" s="14">
        <v>7.5999999999999998E-2</v>
      </c>
      <c r="L44" s="25">
        <f>J44*(1-K44)</f>
        <v>13795.320000000002</v>
      </c>
      <c r="M44" s="15">
        <v>0.745</v>
      </c>
      <c r="N44" s="26">
        <f>L44*M44</f>
        <v>10277.513400000002</v>
      </c>
      <c r="O44" s="14">
        <v>0.14499999999999999</v>
      </c>
      <c r="P44" s="26">
        <f>L44*O44</f>
        <v>2000.3214</v>
      </c>
      <c r="Q44" s="16">
        <v>0.11</v>
      </c>
      <c r="R44" s="26">
        <f>L44*Q44</f>
        <v>1517.4852000000001</v>
      </c>
      <c r="S44" s="16">
        <v>0.20200000000000001</v>
      </c>
      <c r="T44" s="26">
        <f>L44*S44</f>
        <v>2786.6546400000007</v>
      </c>
      <c r="U44" s="16">
        <v>0.51800000000000002</v>
      </c>
      <c r="V44" s="26">
        <f>L44*U44</f>
        <v>7145.9757600000012</v>
      </c>
      <c r="W44" s="16">
        <v>0.41</v>
      </c>
      <c r="X44" s="26">
        <f>W44*L44</f>
        <v>5656.0812000000005</v>
      </c>
      <c r="Y44" s="17">
        <v>3.5599999999999998E-3</v>
      </c>
      <c r="Z44" s="61">
        <f>L44*Y44</f>
        <v>49.111339200000003</v>
      </c>
      <c r="AA44" s="28">
        <f>IF(J44&gt;0,(AC44+AK44)/J44,0)</f>
        <v>2.9572830274614873E-3</v>
      </c>
      <c r="AB44" s="17">
        <v>2.4000000000000001E-4</v>
      </c>
      <c r="AC44" s="25">
        <f>AB44*L44</f>
        <v>3.3108768000000004</v>
      </c>
      <c r="AD44" s="141">
        <v>0.22309999999999999</v>
      </c>
      <c r="AE44" s="31">
        <f>AH44*(1-AI44)*AD44</f>
        <v>42.617900599999999</v>
      </c>
      <c r="AF44" s="29">
        <f t="shared" ref="AF44:AF46" si="74">IF(AND(AD44&gt;0,AB44&gt;0,Y44&gt;0),((Y44-AB44)*AD44)/((AD44-AB44)*Y44),0)</f>
        <v>0.93358857830834485</v>
      </c>
      <c r="AG44" s="62">
        <f>IF(AND(AA44&gt;0,AJ44&gt;0,AB44&gt;0),((AJ44*(AA44-AB44))/(AA44*(AJ44-AB44))),0)</f>
        <v>0.91987702937160931</v>
      </c>
      <c r="AH44" s="12">
        <v>209</v>
      </c>
      <c r="AI44" s="14">
        <v>8.5999999999999993E-2</v>
      </c>
      <c r="AJ44" s="15">
        <v>0.21379999999999999</v>
      </c>
      <c r="AK44" s="31">
        <f t="shared" si="8"/>
        <v>40.841358800000002</v>
      </c>
      <c r="AL44" s="19">
        <v>1.7</v>
      </c>
      <c r="AM44" s="19"/>
      <c r="AN44" s="119">
        <f>AN42+AH44-AM44</f>
        <v>2671.8999999999996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49</v>
      </c>
      <c r="D45" s="35">
        <v>16900</v>
      </c>
      <c r="E45" s="44">
        <v>5</v>
      </c>
      <c r="F45" s="35">
        <v>16142</v>
      </c>
      <c r="G45" s="36">
        <v>6.2</v>
      </c>
      <c r="H45" s="38">
        <v>3.9</v>
      </c>
      <c r="I45" s="65">
        <v>14860</v>
      </c>
      <c r="J45" s="35">
        <v>15184</v>
      </c>
      <c r="K45" s="40">
        <v>7.9000000000000001E-2</v>
      </c>
      <c r="L45" s="38">
        <f>J45*(1-K45)</f>
        <v>13984.464</v>
      </c>
      <c r="M45" s="39">
        <v>0.76100000000000001</v>
      </c>
      <c r="N45" s="26">
        <f t="shared" ref="N45:N46" si="75">L45*M45</f>
        <v>10642.177104</v>
      </c>
      <c r="O45" s="37">
        <v>0.08</v>
      </c>
      <c r="P45" s="26">
        <f t="shared" ref="P45:P46" si="76">L45*O45</f>
        <v>1118.75712</v>
      </c>
      <c r="Q45" s="40">
        <v>0.159</v>
      </c>
      <c r="R45" s="26">
        <f t="shared" ref="R45:R46" si="77">L45*Q45</f>
        <v>2223.5297759999999</v>
      </c>
      <c r="S45" s="40">
        <v>0.17</v>
      </c>
      <c r="T45" s="26">
        <f>L45*S45</f>
        <v>2377.3588800000002</v>
      </c>
      <c r="U45" s="40">
        <v>0.55400000000000005</v>
      </c>
      <c r="V45" s="26">
        <f>L45*U45</f>
        <v>7747.3930560000008</v>
      </c>
      <c r="W45" s="40">
        <v>0.4</v>
      </c>
      <c r="X45" s="26">
        <f>W45*L45</f>
        <v>5593.7856000000002</v>
      </c>
      <c r="Y45" s="41">
        <v>3.5799999999999998E-3</v>
      </c>
      <c r="Z45" s="18">
        <f>L45*Y45</f>
        <v>50.06438112</v>
      </c>
      <c r="AA45" s="28">
        <f>IF(J45&gt;0,(AC45+AK45)/J45,0)</f>
        <v>3.3481588751317179E-3</v>
      </c>
      <c r="AB45" s="41">
        <v>2.4000000000000001E-4</v>
      </c>
      <c r="AC45" s="38">
        <f>AB45*L45</f>
        <v>3.35627136</v>
      </c>
      <c r="AD45" s="29">
        <v>0.222</v>
      </c>
      <c r="AE45" s="42">
        <f>AH45*(1-AI45)*AD45</f>
        <v>47.892060000000008</v>
      </c>
      <c r="AF45" s="29">
        <f t="shared" si="74"/>
        <v>0.93397059179182085</v>
      </c>
      <c r="AG45" s="30">
        <f t="shared" ref="AG45:AG46" si="78">IF(AND(AA45&gt;0,AJ45&gt;0,AB45&gt;0),((AJ45*(AA45-AB45))/(AA45*(AJ45-AB45))),0)</f>
        <v>0.92933217002322888</v>
      </c>
      <c r="AH45" s="35">
        <v>235</v>
      </c>
      <c r="AI45" s="40">
        <v>8.2000000000000003E-2</v>
      </c>
      <c r="AJ45" s="29">
        <v>0.22009999999999999</v>
      </c>
      <c r="AK45" s="42">
        <f t="shared" si="8"/>
        <v>47.482173000000003</v>
      </c>
      <c r="AL45" s="18">
        <v>1.7</v>
      </c>
      <c r="AM45" s="18">
        <v>1154.3599999999999</v>
      </c>
      <c r="AN45" s="122">
        <f>AN44+AH45-AM45</f>
        <v>1752.5399999999997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55</v>
      </c>
      <c r="D46" s="44">
        <v>24428</v>
      </c>
      <c r="E46" s="44">
        <v>2</v>
      </c>
      <c r="F46" s="44">
        <v>17763</v>
      </c>
      <c r="G46" s="38">
        <v>1.8</v>
      </c>
      <c r="H46" s="38">
        <v>3.6</v>
      </c>
      <c r="I46" s="44">
        <v>16356</v>
      </c>
      <c r="J46" s="44">
        <v>15203</v>
      </c>
      <c r="K46" s="40">
        <v>0.08</v>
      </c>
      <c r="L46" s="38">
        <f t="shared" ref="L46" si="79">J46*(1-K46)</f>
        <v>13986.76</v>
      </c>
      <c r="M46" s="29">
        <v>0.81</v>
      </c>
      <c r="N46" s="26">
        <f t="shared" si="75"/>
        <v>11329.275600000001</v>
      </c>
      <c r="O46" s="40">
        <v>5.0999999999999997E-2</v>
      </c>
      <c r="P46" s="26">
        <f t="shared" si="76"/>
        <v>713.32475999999997</v>
      </c>
      <c r="Q46" s="40">
        <v>0.13900000000000001</v>
      </c>
      <c r="R46" s="26">
        <f t="shared" si="77"/>
        <v>1944.1596400000003</v>
      </c>
      <c r="S46" s="40">
        <v>0.20499999999999999</v>
      </c>
      <c r="T46" s="26">
        <f>L46*S46</f>
        <v>2867.2857999999997</v>
      </c>
      <c r="U46" s="40">
        <v>0.49299999999999999</v>
      </c>
      <c r="V46" s="26">
        <f>L46*U46</f>
        <v>6895.4726799999999</v>
      </c>
      <c r="W46" s="40">
        <v>0.4</v>
      </c>
      <c r="X46" s="26">
        <f>W46*L46</f>
        <v>5594.7040000000006</v>
      </c>
      <c r="Y46" s="48">
        <v>3.5100000000000001E-3</v>
      </c>
      <c r="Z46" s="18">
        <f>L46*Y46</f>
        <v>49.093527600000002</v>
      </c>
      <c r="AA46" s="28">
        <f>IF(J46&gt;0,(AC46+AK46)/J46,0)</f>
        <v>3.2007658488456226E-3</v>
      </c>
      <c r="AB46" s="48">
        <v>2.4000000000000001E-4</v>
      </c>
      <c r="AC46" s="38">
        <f>AB46*L46</f>
        <v>3.3568224</v>
      </c>
      <c r="AD46" s="29">
        <v>0.21890000000000001</v>
      </c>
      <c r="AE46" s="42">
        <f>AH46*(1-AI46)*AD46</f>
        <v>45.617008800000001</v>
      </c>
      <c r="AF46" s="29">
        <f t="shared" si="74"/>
        <v>0.93264647687038604</v>
      </c>
      <c r="AG46" s="30">
        <f t="shared" si="78"/>
        <v>0.92604025283434077</v>
      </c>
      <c r="AH46" s="44">
        <v>228</v>
      </c>
      <c r="AI46" s="40">
        <v>8.5999999999999993E-2</v>
      </c>
      <c r="AJ46" s="29">
        <v>0.21740000000000001</v>
      </c>
      <c r="AK46" s="42">
        <f t="shared" si="8"/>
        <v>45.304420800000003</v>
      </c>
      <c r="AL46" s="18">
        <v>1.71</v>
      </c>
      <c r="AM46" s="18"/>
      <c r="AN46" s="122">
        <f>AN45+AH46-AM46</f>
        <v>1980.5399999999997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47148</v>
      </c>
      <c r="E47" s="52"/>
      <c r="F47" s="52">
        <f>SUM(F44:F46)</f>
        <v>47323</v>
      </c>
      <c r="G47" s="53"/>
      <c r="H47" s="53"/>
      <c r="I47" s="52">
        <f>SUM(I44:I46)</f>
        <v>43924</v>
      </c>
      <c r="J47" s="52">
        <f>SUM(J44:J46)</f>
        <v>45317</v>
      </c>
      <c r="K47" s="21">
        <f>IF(J47&gt;0,(J44*K44+J45*K45+J46*K46)/J47,0)</f>
        <v>7.8347110355937069E-2</v>
      </c>
      <c r="L47" s="53">
        <f>L44+L45+L46</f>
        <v>41766.544000000002</v>
      </c>
      <c r="M47" s="54">
        <f>IF(L47&gt;0,N47/L47,0)</f>
        <v>0.77212436116332728</v>
      </c>
      <c r="N47" s="55">
        <f>N44+N45+N46</f>
        <v>32248.966104000003</v>
      </c>
      <c r="O47" s="21">
        <f>IF(L47&gt;0,P47/L47,0)</f>
        <v>9.175773030203313E-2</v>
      </c>
      <c r="P47" s="55">
        <f>P44+P45+P46</f>
        <v>3832.40328</v>
      </c>
      <c r="Q47" s="21">
        <f>IF(L47&gt;0,R47/L47,0)</f>
        <v>0.13611790853463959</v>
      </c>
      <c r="R47" s="55">
        <f>R44+R45+R46</f>
        <v>5685.1746160000002</v>
      </c>
      <c r="S47" s="21">
        <f>IF(L47&gt;0,T47/L47,0)</f>
        <v>0.19229025317488563</v>
      </c>
      <c r="T47" s="55">
        <f>T44+T45+T46</f>
        <v>8031.2993200000001</v>
      </c>
      <c r="U47" s="21">
        <f>IF(L47&gt;0,V47/L47,0)</f>
        <v>0.5216816956653153</v>
      </c>
      <c r="V47" s="55">
        <f>V44+V45+V46</f>
        <v>21788.841496000001</v>
      </c>
      <c r="W47" s="21">
        <f>IF(L47&gt;0,X47/L47,0)</f>
        <v>0.40330295942130145</v>
      </c>
      <c r="X47" s="55">
        <f>X44+X45+X46</f>
        <v>16844.570800000001</v>
      </c>
      <c r="Y47" s="56">
        <f>IF(L47&gt;0,Z47/L47,0)</f>
        <v>3.5499525151039546E-3</v>
      </c>
      <c r="Z47" s="57">
        <f>SUM(Z44:Z46)</f>
        <v>148.26924792</v>
      </c>
      <c r="AA47" s="63">
        <f>IF(L47&gt;0,(AA44*L44+AA45*L45+AA46*L46)/L47,0)</f>
        <v>3.1696952636052433E-3</v>
      </c>
      <c r="AB47" s="56">
        <f>IF(J47&gt;0,(J44*AB44+J45*AB45+J46*AB46)/J47,0)</f>
        <v>2.4000000000000003E-4</v>
      </c>
      <c r="AC47" s="53">
        <f>SUM(AC44:AC46)</f>
        <v>10.02397056</v>
      </c>
      <c r="AD47" s="54">
        <f>IF(J47&gt;0,(J44*AD44+J45*AD45+J46*AD46)/J47,0)</f>
        <v>0.22132241101573361</v>
      </c>
      <c r="AE47" s="59">
        <f>SUM(AE44:AE46)</f>
        <v>136.12696940000001</v>
      </c>
      <c r="AF47" s="54">
        <f>IF(AND(Z47&gt;0),((Z44*AF44+Z45*AF45+Z46*AF46)/Z47),0)</f>
        <v>0.93340562860908327</v>
      </c>
      <c r="AG47" s="58">
        <f>IF(AND(AA47&gt;0,AJ47&gt;0,AB47&gt;0),((AJ47*(AA47-AB47))/(AA47*(AJ47-AB47))),0)</f>
        <v>0.92530576256145336</v>
      </c>
      <c r="AH47" s="52">
        <f>SUM(AH44:AH46)</f>
        <v>672</v>
      </c>
      <c r="AI47" s="21">
        <f>IF(AH47&gt;0,(AI44*AH44+AI45*AH45+AI46*AH46)/AH47,0)</f>
        <v>8.4601190476190469E-2</v>
      </c>
      <c r="AJ47" s="54">
        <f>IF(J47&gt;0,(AJ44*J44+AJ45*J45+AJ46*J46)/J47,0)</f>
        <v>0.2171186221506278</v>
      </c>
      <c r="AK47" s="59">
        <f>SUM(AK44:AK46)</f>
        <v>133.62795260000001</v>
      </c>
      <c r="AL47" s="57"/>
      <c r="AM47" s="57">
        <f>SUM(AM44:AM46)</f>
        <v>1154.3599999999999</v>
      </c>
      <c r="AN47" s="124"/>
      <c r="AO47" s="125">
        <f>AN46</f>
        <v>1980.5399999999997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47" t="s">
        <v>52</v>
      </c>
      <c r="D48" s="12">
        <v>6602</v>
      </c>
      <c r="E48" s="12">
        <v>2</v>
      </c>
      <c r="F48" s="12">
        <v>15668</v>
      </c>
      <c r="G48" s="13">
        <v>2</v>
      </c>
      <c r="H48" s="13">
        <v>3.4</v>
      </c>
      <c r="I48" s="12">
        <v>14943</v>
      </c>
      <c r="J48" s="12">
        <v>15192</v>
      </c>
      <c r="K48" s="14">
        <v>0.08</v>
      </c>
      <c r="L48" s="25">
        <f>J48*(1-K48)</f>
        <v>13976.640000000001</v>
      </c>
      <c r="M48" s="15">
        <v>0.82099999999999995</v>
      </c>
      <c r="N48" s="26">
        <f>L48*M48</f>
        <v>11474.82144</v>
      </c>
      <c r="O48" s="14">
        <v>5.3999999999999999E-2</v>
      </c>
      <c r="P48" s="26">
        <f>L48*O48</f>
        <v>754.73856000000001</v>
      </c>
      <c r="Q48" s="16">
        <v>0.125</v>
      </c>
      <c r="R48" s="26">
        <f>L48*Q48</f>
        <v>1747.0800000000002</v>
      </c>
      <c r="S48" s="16">
        <v>0.20499999999999999</v>
      </c>
      <c r="T48" s="26">
        <f>L48*S48</f>
        <v>2865.2112000000002</v>
      </c>
      <c r="U48" s="16">
        <v>0.49399999999999999</v>
      </c>
      <c r="V48" s="26">
        <f>L48*U48</f>
        <v>6904.4601600000005</v>
      </c>
      <c r="W48" s="16">
        <v>0.38</v>
      </c>
      <c r="X48" s="26">
        <f>W48*L48</f>
        <v>5311.1232000000009</v>
      </c>
      <c r="Y48" s="17">
        <v>3.5100000000000001E-3</v>
      </c>
      <c r="Z48" s="61">
        <f>L48*Y48</f>
        <v>49.058006400000004</v>
      </c>
      <c r="AA48" s="28">
        <f>IF(J48&gt;0,(AC48+AK48)/J48,0)</f>
        <v>2.997962322274882E-3</v>
      </c>
      <c r="AB48" s="17">
        <v>2.4000000000000001E-4</v>
      </c>
      <c r="AC48" s="25">
        <f>AB48*L48</f>
        <v>3.3543936000000003</v>
      </c>
      <c r="AD48" s="141">
        <v>0.21820000000000001</v>
      </c>
      <c r="AE48" s="31">
        <f>AH48*(1-AI48)*AD48</f>
        <v>42.326436000000008</v>
      </c>
      <c r="AF48" s="29">
        <f t="shared" ref="AF48:AF50" si="80">IF(AND(AD48&gt;0,AB48&gt;0,Y48&gt;0),((Y48-AB48)*AD48)/((AD48-AB48)*Y48),0)</f>
        <v>0.93264976087512308</v>
      </c>
      <c r="AG48" s="62">
        <f>IF(AND(AA48&gt;0,AJ48&gt;0,AB48&gt;0),((AJ48*(AA48-AB48))/(AA48*(AJ48-AB48))),0)</f>
        <v>0.92096185876961167</v>
      </c>
      <c r="AH48" s="12">
        <v>212</v>
      </c>
      <c r="AI48" s="14">
        <v>8.5000000000000006E-2</v>
      </c>
      <c r="AJ48" s="15">
        <v>0.2175</v>
      </c>
      <c r="AK48" s="31">
        <f t="shared" si="8"/>
        <v>42.190650000000005</v>
      </c>
      <c r="AL48" s="19">
        <v>1.7</v>
      </c>
      <c r="AM48" s="19"/>
      <c r="AN48" s="119">
        <f>AN46+AH48-AM48</f>
        <v>2192.54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53</v>
      </c>
      <c r="D49" s="35">
        <v>22809</v>
      </c>
      <c r="E49" s="44">
        <v>5</v>
      </c>
      <c r="F49" s="35">
        <v>16837</v>
      </c>
      <c r="G49" s="36">
        <v>2.2000000000000002</v>
      </c>
      <c r="H49" s="38">
        <v>3.7</v>
      </c>
      <c r="I49" s="35">
        <v>15734</v>
      </c>
      <c r="J49" s="35">
        <v>15193</v>
      </c>
      <c r="K49" s="66">
        <v>8.5999999999999993E-2</v>
      </c>
      <c r="L49" s="38">
        <f t="shared" ref="L49:L50" si="81">J49*(1-K49)</f>
        <v>13886.402</v>
      </c>
      <c r="M49" s="39">
        <v>0.81499999999999995</v>
      </c>
      <c r="N49" s="26">
        <f t="shared" ref="N49:N50" si="82">L49*M49</f>
        <v>11317.41763</v>
      </c>
      <c r="O49" s="37">
        <v>0.126</v>
      </c>
      <c r="P49" s="26">
        <f t="shared" ref="P49:P50" si="83">L49*O49</f>
        <v>1749.6866520000001</v>
      </c>
      <c r="Q49" s="40">
        <v>5.8999999999999997E-2</v>
      </c>
      <c r="R49" s="26">
        <f t="shared" ref="R49:R50" si="84">L49*Q49</f>
        <v>819.29771799999992</v>
      </c>
      <c r="S49" s="40">
        <v>0.19900000000000001</v>
      </c>
      <c r="T49" s="26">
        <f>L49*S49</f>
        <v>2763.393998</v>
      </c>
      <c r="U49" s="40">
        <v>0.51900000000000002</v>
      </c>
      <c r="V49" s="26">
        <f>L49*U49</f>
        <v>7207.0426379999999</v>
      </c>
      <c r="W49" s="40">
        <v>0.39</v>
      </c>
      <c r="X49" s="26">
        <f>W49*L49</f>
        <v>5415.6967800000002</v>
      </c>
      <c r="Y49" s="41">
        <v>3.5300000000000002E-3</v>
      </c>
      <c r="Z49" s="18">
        <f>L49*Y49</f>
        <v>49.018999059999999</v>
      </c>
      <c r="AA49" s="28">
        <f>IF(J49&gt;0,(AC49+AK49)/J49,0)</f>
        <v>3.0982617981965377E-3</v>
      </c>
      <c r="AB49" s="41">
        <v>2.5000000000000001E-4</v>
      </c>
      <c r="AC49" s="38">
        <f>AB49*L49</f>
        <v>3.4716005000000001</v>
      </c>
      <c r="AD49" s="29">
        <v>0.22539999999999999</v>
      </c>
      <c r="AE49" s="42">
        <f>AH49*(1-AI49)*AD49</f>
        <v>44.0695318</v>
      </c>
      <c r="AF49" s="29">
        <f t="shared" si="80"/>
        <v>0.93021020295566259</v>
      </c>
      <c r="AG49" s="30">
        <f t="shared" ref="AG49:AG50" si="85">IF(AND(AA49&gt;0,AJ49&gt;0,AB49&gt;0),((AJ49*(AA49-AB49))/(AA49*(AJ49-AB49))),0)</f>
        <v>0.92034136760528662</v>
      </c>
      <c r="AH49" s="35">
        <v>217</v>
      </c>
      <c r="AI49" s="66">
        <v>9.9000000000000005E-2</v>
      </c>
      <c r="AJ49" s="67">
        <v>0.223</v>
      </c>
      <c r="AK49" s="42">
        <f t="shared" si="8"/>
        <v>43.600290999999999</v>
      </c>
      <c r="AL49" s="18">
        <v>1.63</v>
      </c>
      <c r="AM49" s="18">
        <v>1016.2</v>
      </c>
      <c r="AN49" s="122">
        <f>AN48+AH49-AM49</f>
        <v>1393.34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11" t="s">
        <v>55</v>
      </c>
      <c r="D50" s="44">
        <v>23296</v>
      </c>
      <c r="E50" s="44">
        <v>3</v>
      </c>
      <c r="F50" s="44">
        <v>18391</v>
      </c>
      <c r="G50" s="38">
        <v>1.5</v>
      </c>
      <c r="H50" s="38">
        <v>4.2</v>
      </c>
      <c r="I50" s="44">
        <v>17096</v>
      </c>
      <c r="J50" s="44">
        <v>15260</v>
      </c>
      <c r="K50" s="66">
        <v>7.9000000000000001E-2</v>
      </c>
      <c r="L50" s="38">
        <f t="shared" si="81"/>
        <v>14054.460000000001</v>
      </c>
      <c r="M50" s="29">
        <v>0.80300000000000005</v>
      </c>
      <c r="N50" s="26">
        <f t="shared" si="82"/>
        <v>11285.731380000001</v>
      </c>
      <c r="O50" s="40">
        <v>8.3000000000000004E-2</v>
      </c>
      <c r="P50" s="26">
        <f t="shared" si="83"/>
        <v>1166.5201800000002</v>
      </c>
      <c r="Q50" s="40">
        <v>0.114</v>
      </c>
      <c r="R50" s="26">
        <f t="shared" si="84"/>
        <v>1602.2084400000001</v>
      </c>
      <c r="S50" s="40">
        <v>0.189</v>
      </c>
      <c r="T50" s="26">
        <f>L50*S50</f>
        <v>2656.2929400000003</v>
      </c>
      <c r="U50" s="40">
        <v>0.51200000000000001</v>
      </c>
      <c r="V50" s="26">
        <f>L50*U50</f>
        <v>7195.8835200000003</v>
      </c>
      <c r="W50" s="40">
        <v>0.39</v>
      </c>
      <c r="X50" s="26">
        <f>W50*L50</f>
        <v>5481.2394000000004</v>
      </c>
      <c r="Y50" s="48">
        <v>3.5599999999999998E-3</v>
      </c>
      <c r="Z50" s="18">
        <f>L50*Y50</f>
        <v>50.033877600000004</v>
      </c>
      <c r="AA50" s="28">
        <f>IF(J50&gt;0,(AC50+AK50)/J50,0)</f>
        <v>3.0345023853211011E-3</v>
      </c>
      <c r="AB50" s="48">
        <v>2.4000000000000001E-4</v>
      </c>
      <c r="AC50" s="38">
        <f>AB50*L50</f>
        <v>3.3730704000000005</v>
      </c>
      <c r="AD50" s="29">
        <v>0.21909999999999999</v>
      </c>
      <c r="AE50" s="42">
        <f>AH50*(1-AI50)*AD50</f>
        <v>42.069391000000003</v>
      </c>
      <c r="AF50" s="29">
        <f t="shared" si="80"/>
        <v>0.93360693357921065</v>
      </c>
      <c r="AG50" s="30">
        <f t="shared" si="85"/>
        <v>0.92189911850556028</v>
      </c>
      <c r="AH50" s="44">
        <v>211</v>
      </c>
      <c r="AI50" s="66">
        <v>0.09</v>
      </c>
      <c r="AJ50" s="67">
        <v>0.22359999999999999</v>
      </c>
      <c r="AK50" s="42">
        <f t="shared" si="8"/>
        <v>42.933436</v>
      </c>
      <c r="AL50" s="18">
        <v>1.64</v>
      </c>
      <c r="AM50" s="18"/>
      <c r="AN50" s="122">
        <f>AN49+AH50-AM50</f>
        <v>1604.34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52707</v>
      </c>
      <c r="E51" s="68"/>
      <c r="F51" s="52">
        <f>SUM(F48:F50)</f>
        <v>50896</v>
      </c>
      <c r="G51" s="53"/>
      <c r="H51" s="69"/>
      <c r="I51" s="52">
        <f>SUM(I48:I50)</f>
        <v>47773</v>
      </c>
      <c r="J51" s="52">
        <f>SUM(J48:J50)</f>
        <v>45645</v>
      </c>
      <c r="K51" s="21">
        <f>IF(J51&gt;0,(J48*K48+J49*K49+J50*K50)/J51,0)</f>
        <v>8.1662788914448461E-2</v>
      </c>
      <c r="L51" s="53">
        <f>L48+L49+L50</f>
        <v>41917.502</v>
      </c>
      <c r="M51" s="54">
        <f>IF(L51&gt;0,N51/L51,0)</f>
        <v>0.81297712945776202</v>
      </c>
      <c r="N51" s="55">
        <f>N48+N49+N50</f>
        <v>34077.970450000001</v>
      </c>
      <c r="O51" s="21">
        <f>IF(L51&gt;0,P51/L51,0)</f>
        <v>8.7575480809901324E-2</v>
      </c>
      <c r="P51" s="55">
        <f>P48+P49+P50</f>
        <v>3670.9453920000005</v>
      </c>
      <c r="Q51" s="21">
        <f>IF(L51&gt;0,R51/L51,0)</f>
        <v>9.9447389732336633E-2</v>
      </c>
      <c r="R51" s="55">
        <f>R48+R49+R50</f>
        <v>4168.5861580000001</v>
      </c>
      <c r="S51" s="21">
        <f>IF(L51&gt;0,T51/L51,0)</f>
        <v>0.19764770663099152</v>
      </c>
      <c r="T51" s="55">
        <f>T48+T49+T50</f>
        <v>8284.8981380000005</v>
      </c>
      <c r="U51" s="21">
        <f>IF(L51&gt;0,V51/L51,0)</f>
        <v>0.50831717782228536</v>
      </c>
      <c r="V51" s="55">
        <f>V48+V49+V50</f>
        <v>21307.386318000001</v>
      </c>
      <c r="W51" s="21">
        <f>IF(L51&gt;0,X51/L51,0)</f>
        <v>0.38666567917143535</v>
      </c>
      <c r="X51" s="55">
        <f>X48+X49+X50</f>
        <v>16208.059380000001</v>
      </c>
      <c r="Y51" s="56">
        <f>IF(L51&gt;0,Z51/L51,0)</f>
        <v>3.5333900159413129E-3</v>
      </c>
      <c r="Z51" s="57">
        <f>SUM(Z48:Z50)</f>
        <v>148.11088306000002</v>
      </c>
      <c r="AA51" s="63">
        <f>IF(L51&gt;0,(AA48*L48+AA49*L49+AA50*L50)/L51,0)</f>
        <v>3.0434409316041785E-3</v>
      </c>
      <c r="AB51" s="56">
        <f>IF(J51&gt;0,(J48*AB48+J49*AB49+J50*AB50)/J51,0)</f>
        <v>2.4332851352831632E-4</v>
      </c>
      <c r="AC51" s="53">
        <f>SUM(AC48:AC50)</f>
        <v>10.199064500000002</v>
      </c>
      <c r="AD51" s="54">
        <f>IF(J51&gt;0,(J48*AD48+J49*AD49+J50*AD50)/J51,0)</f>
        <v>0.22089741702267501</v>
      </c>
      <c r="AE51" s="59">
        <f>SUM(AE48:AE50)</f>
        <v>128.46535880000002</v>
      </c>
      <c r="AF51" s="54">
        <f>IF(AND(Z51&gt;0),((Z48*AF48+Z49*AF49+Z50*AF50)/Z51),0)</f>
        <v>0.93216570714482794</v>
      </c>
      <c r="AG51" s="58">
        <f>IF(AND(AA51&gt;0,AJ51&gt;0,AB51&gt;0),((AJ51*(AA51-AB51))/(AA51*(AJ51-AB51))),0)</f>
        <v>0.92106064600434112</v>
      </c>
      <c r="AH51" s="52">
        <f>SUM(AH48:AH50)</f>
        <v>640</v>
      </c>
      <c r="AI51" s="21">
        <f>IF(AH51&gt;0,(AI48*AH48+AI49*AH49+AI50*AH50)/AH51,0)</f>
        <v>9.1395312499999992E-2</v>
      </c>
      <c r="AJ51" s="54">
        <f>IF(J51&gt;0,(AJ48*J48+AJ49*J49+AJ50*J50)/J51,0)</f>
        <v>0.22137002957607624</v>
      </c>
      <c r="AK51" s="59">
        <f>SUM(AK48:AK50)</f>
        <v>128.724377</v>
      </c>
      <c r="AL51" s="70"/>
      <c r="AM51" s="57">
        <f>SUM(AM48:AM50)</f>
        <v>1016.2</v>
      </c>
      <c r="AN51" s="124"/>
      <c r="AO51" s="125">
        <f>AN50</f>
        <v>1604.34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11" t="s">
        <v>52</v>
      </c>
      <c r="D52" s="12">
        <v>6100</v>
      </c>
      <c r="E52" s="12">
        <v>3</v>
      </c>
      <c r="F52" s="12">
        <v>8381</v>
      </c>
      <c r="G52" s="13">
        <v>1</v>
      </c>
      <c r="H52" s="13">
        <v>3.4</v>
      </c>
      <c r="I52" s="12">
        <v>8167</v>
      </c>
      <c r="J52" s="12">
        <v>15239</v>
      </c>
      <c r="K52" s="14">
        <v>7.3999999999999996E-2</v>
      </c>
      <c r="L52" s="25">
        <f>J52*(1-K52)</f>
        <v>14111.314</v>
      </c>
      <c r="M52" s="15">
        <v>0.81899999999999995</v>
      </c>
      <c r="N52" s="26">
        <f>L52*M52</f>
        <v>11557.166165999999</v>
      </c>
      <c r="O52" s="14">
        <v>0.113</v>
      </c>
      <c r="P52" s="26">
        <f>L52*O52</f>
        <v>1594.5784820000001</v>
      </c>
      <c r="Q52" s="16">
        <v>6.8000000000000005E-2</v>
      </c>
      <c r="R52" s="26">
        <f>L52*Q52</f>
        <v>959.56935200000009</v>
      </c>
      <c r="S52" s="16">
        <v>0.19</v>
      </c>
      <c r="T52" s="26">
        <f>L52*S52</f>
        <v>2681.14966</v>
      </c>
      <c r="U52" s="16">
        <v>0.52400000000000002</v>
      </c>
      <c r="V52" s="26">
        <f>L52*U52</f>
        <v>7394.3285360000009</v>
      </c>
      <c r="W52" s="16">
        <v>0.39</v>
      </c>
      <c r="X52" s="26">
        <f>W52*L52</f>
        <v>5503.4124600000005</v>
      </c>
      <c r="Y52" s="17">
        <v>3.5599999999999998E-3</v>
      </c>
      <c r="Z52" s="61">
        <f>L52*Y52</f>
        <v>50.23627784</v>
      </c>
      <c r="AA52" s="28">
        <f>IF(J52&gt;0,(AC52+AK52)/J52,0)</f>
        <v>3.2359560994815934E-3</v>
      </c>
      <c r="AB52" s="17">
        <v>2.5000000000000001E-4</v>
      </c>
      <c r="AC52" s="25">
        <f>AB52*L52</f>
        <v>3.5278285</v>
      </c>
      <c r="AD52" s="141">
        <v>0.2235</v>
      </c>
      <c r="AE52" s="31">
        <f>AH52*(1-AI52)*AD52</f>
        <v>44.394475500000006</v>
      </c>
      <c r="AF52" s="29">
        <f t="shared" ref="AF52:AF54" si="86">IF(AND(AD52&gt;0,AB52&gt;0,Y52&gt;0),((Y52-AB52)*AD52)/((AD52-AB52)*Y52),0)</f>
        <v>0.93081646262440709</v>
      </c>
      <c r="AG52" s="62">
        <f>IF(AND(AA52&gt;0,AJ52&gt;0,AB52&gt;0),((AJ52*(AA52-AB52))/(AA52*(AJ52-AB52))),0)</f>
        <v>0.92374497305940961</v>
      </c>
      <c r="AH52" s="12">
        <v>219</v>
      </c>
      <c r="AI52" s="14">
        <v>9.2999999999999999E-2</v>
      </c>
      <c r="AJ52" s="15">
        <v>0.23050000000000001</v>
      </c>
      <c r="AK52" s="31">
        <f t="shared" si="8"/>
        <v>45.784906500000005</v>
      </c>
      <c r="AL52" s="19">
        <v>1.85</v>
      </c>
      <c r="AM52" s="19"/>
      <c r="AN52" s="119">
        <f>AN50+AH52-AM52</f>
        <v>1823.34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24" t="s">
        <v>53</v>
      </c>
      <c r="D53" s="35">
        <v>24745</v>
      </c>
      <c r="E53" s="44">
        <v>7</v>
      </c>
      <c r="F53" s="35">
        <v>17675</v>
      </c>
      <c r="G53" s="36">
        <v>1.6</v>
      </c>
      <c r="H53" s="38">
        <v>5</v>
      </c>
      <c r="I53" s="35">
        <v>16072</v>
      </c>
      <c r="J53" s="35">
        <v>15320</v>
      </c>
      <c r="K53" s="66">
        <v>0.08</v>
      </c>
      <c r="L53" s="38">
        <f t="shared" ref="L53:L54" si="87">J53*(1-K53)</f>
        <v>14094.400000000001</v>
      </c>
      <c r="M53" s="39">
        <v>0.77500000000000002</v>
      </c>
      <c r="N53" s="26">
        <f t="shared" ref="N53:N54" si="88">L53*M53</f>
        <v>10923.160000000002</v>
      </c>
      <c r="O53" s="37">
        <v>9.0999999999999998E-2</v>
      </c>
      <c r="P53" s="26">
        <f t="shared" ref="P53:P54" si="89">L53*O53</f>
        <v>1282.5904</v>
      </c>
      <c r="Q53" s="40">
        <v>0.13400000000000001</v>
      </c>
      <c r="R53" s="26">
        <f t="shared" ref="R53:R54" si="90">L53*Q53</f>
        <v>1888.6496000000004</v>
      </c>
      <c r="S53" s="40">
        <v>0.2</v>
      </c>
      <c r="T53" s="26">
        <f>L53*S53</f>
        <v>2818.8800000000006</v>
      </c>
      <c r="U53" s="40">
        <v>0.505</v>
      </c>
      <c r="V53" s="26">
        <f>L53*U53</f>
        <v>7117.6720000000005</v>
      </c>
      <c r="W53" s="40">
        <v>0.4</v>
      </c>
      <c r="X53" s="26">
        <f>W53*L53</f>
        <v>5637.7600000000011</v>
      </c>
      <c r="Y53" s="41">
        <v>3.5400000000000002E-3</v>
      </c>
      <c r="Z53" s="18">
        <f>L53*Y53</f>
        <v>49.894176000000009</v>
      </c>
      <c r="AA53" s="28">
        <f>IF(J53&gt;0,(AC53+AK53)/J53,0)</f>
        <v>3.2849506005221932E-3</v>
      </c>
      <c r="AB53" s="41">
        <v>2.5000000000000001E-4</v>
      </c>
      <c r="AC53" s="38">
        <f>AB53*L53</f>
        <v>3.5236000000000005</v>
      </c>
      <c r="AD53" s="29">
        <v>0.22170000000000001</v>
      </c>
      <c r="AE53" s="42">
        <f>AH53*(1-AI53)*AD53</f>
        <v>45.588614400000004</v>
      </c>
      <c r="AF53" s="29">
        <f t="shared" si="86"/>
        <v>0.9304277278798061</v>
      </c>
      <c r="AG53" s="30">
        <f t="shared" ref="AG53:AG54" si="91">IF(AND(AA53&gt;0,AJ53&gt;0,AB53&gt;0),((AJ53*(AA53-AB53))/(AA53*(AJ53-AB53))),0)</f>
        <v>0.92491129425631358</v>
      </c>
      <c r="AH53" s="35">
        <v>224</v>
      </c>
      <c r="AI53" s="66">
        <v>8.2000000000000003E-2</v>
      </c>
      <c r="AJ53" s="67">
        <v>0.2276</v>
      </c>
      <c r="AK53" s="42">
        <f t="shared" si="8"/>
        <v>46.8018432</v>
      </c>
      <c r="AL53" s="18">
        <v>1.88</v>
      </c>
      <c r="AM53" s="18">
        <v>503.86</v>
      </c>
      <c r="AN53" s="122">
        <f>AN52+AH53-AM53</f>
        <v>1543.48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47" t="s">
        <v>50</v>
      </c>
      <c r="D54" s="44">
        <v>21360</v>
      </c>
      <c r="E54" s="44">
        <v>0</v>
      </c>
      <c r="F54" s="44">
        <v>16514</v>
      </c>
      <c r="G54" s="38">
        <v>1.4</v>
      </c>
      <c r="H54" s="38">
        <v>3.5</v>
      </c>
      <c r="I54" s="44">
        <v>15492</v>
      </c>
      <c r="J54" s="44">
        <v>15226</v>
      </c>
      <c r="K54" s="66">
        <v>8.2000000000000003E-2</v>
      </c>
      <c r="L54" s="38">
        <f t="shared" si="87"/>
        <v>13977.468000000001</v>
      </c>
      <c r="M54" s="29">
        <v>0.76200000000000001</v>
      </c>
      <c r="N54" s="26">
        <f t="shared" si="88"/>
        <v>10650.830616000001</v>
      </c>
      <c r="O54" s="40">
        <v>8.1000000000000003E-2</v>
      </c>
      <c r="P54" s="26">
        <f t="shared" si="89"/>
        <v>1132.1749080000002</v>
      </c>
      <c r="Q54" s="40">
        <v>0.157</v>
      </c>
      <c r="R54" s="26">
        <f t="shared" si="90"/>
        <v>2194.4624760000002</v>
      </c>
      <c r="S54" s="40">
        <v>0.191</v>
      </c>
      <c r="T54" s="26">
        <f>L54*S54</f>
        <v>2669.6963880000003</v>
      </c>
      <c r="U54" s="40">
        <v>0.50600000000000001</v>
      </c>
      <c r="V54" s="26">
        <f>L54*U54</f>
        <v>7072.5988080000006</v>
      </c>
      <c r="W54" s="40">
        <v>0.41</v>
      </c>
      <c r="X54" s="26">
        <f>W54*L54</f>
        <v>5730.76188</v>
      </c>
      <c r="Y54" s="48">
        <v>3.4399999999999999E-3</v>
      </c>
      <c r="Z54" s="18">
        <f>L54*Y54</f>
        <v>48.08248992</v>
      </c>
      <c r="AA54" s="28">
        <f>IF(J54&gt;0,(AC54+AK54)/J54,0)</f>
        <v>3.6755519716274799E-3</v>
      </c>
      <c r="AB54" s="48">
        <v>2.4000000000000001E-4</v>
      </c>
      <c r="AC54" s="38">
        <f>AB54*L54</f>
        <v>3.3545923200000001</v>
      </c>
      <c r="AD54" s="29">
        <v>0.21870000000000001</v>
      </c>
      <c r="AE54" s="42">
        <f>AH54*(1-AI54)*AD54</f>
        <v>52.369902000000003</v>
      </c>
      <c r="AF54" s="29">
        <f t="shared" si="86"/>
        <v>0.93125451096363754</v>
      </c>
      <c r="AG54" s="30">
        <f t="shared" si="91"/>
        <v>0.93572587056842038</v>
      </c>
      <c r="AH54" s="44">
        <v>260</v>
      </c>
      <c r="AI54" s="66">
        <v>7.9000000000000001E-2</v>
      </c>
      <c r="AJ54" s="67">
        <v>0.21970000000000001</v>
      </c>
      <c r="AK54" s="42">
        <f t="shared" si="8"/>
        <v>52.609362000000004</v>
      </c>
      <c r="AL54" s="18">
        <v>1.9</v>
      </c>
      <c r="AM54" s="18"/>
      <c r="AN54" s="122">
        <f>AN53+AH54-AM54</f>
        <v>1803.48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52205</v>
      </c>
      <c r="E55" s="68"/>
      <c r="F55" s="52">
        <f>SUM(F52:F54)</f>
        <v>42570</v>
      </c>
      <c r="G55" s="53"/>
      <c r="H55" s="69"/>
      <c r="I55" s="52">
        <f>SUM(I52:I54)</f>
        <v>39731</v>
      </c>
      <c r="J55" s="52">
        <f>SUM(J52:J54)</f>
        <v>45785</v>
      </c>
      <c r="K55" s="21">
        <f>IF(J55&gt;0,(J52*K52+J53*K53+J54*K54)/J55,0)</f>
        <v>7.8668079065196031E-2</v>
      </c>
      <c r="L55" s="53">
        <f>L52+L53+L54</f>
        <v>42183.182000000001</v>
      </c>
      <c r="M55" s="54">
        <f>IF(L55&gt;0,N55/L55,0)</f>
        <v>0.7854115126260508</v>
      </c>
      <c r="N55" s="55">
        <f>N52+N53+N54</f>
        <v>33131.156781999998</v>
      </c>
      <c r="O55" s="21">
        <f>IF(L55&gt;0,P55/L55,0)</f>
        <v>9.5046025451565028E-2</v>
      </c>
      <c r="P55" s="55">
        <f>P52+P53+P54</f>
        <v>4009.3437899999999</v>
      </c>
      <c r="Q55" s="21">
        <f>IF(L55&gt;0,R55/L55,0)</f>
        <v>0.11954246192238416</v>
      </c>
      <c r="R55" s="55">
        <f>R52+R53+R54</f>
        <v>5042.6814280000008</v>
      </c>
      <c r="S55" s="21">
        <f>IF(L55&gt;0,T55/L55,0)</f>
        <v>0.19367258847376664</v>
      </c>
      <c r="T55" s="55">
        <f>T52+T53+T54</f>
        <v>8169.7260480000004</v>
      </c>
      <c r="U55" s="21">
        <f>IF(L55&gt;0,V55/L55,0)</f>
        <v>0.51168731993712568</v>
      </c>
      <c r="V55" s="55">
        <f>V52+V53+V54</f>
        <v>21584.599344000002</v>
      </c>
      <c r="W55" s="21">
        <f>IF(L55&gt;0,X55/L55,0)</f>
        <v>0.39996827029312298</v>
      </c>
      <c r="X55" s="55">
        <f>X52+X53+X54</f>
        <v>16871.93434</v>
      </c>
      <c r="Y55" s="56">
        <f>IF(L55&gt;0,Z55/L55,0)</f>
        <v>3.5135553254375166E-3</v>
      </c>
      <c r="Z55" s="57">
        <f>SUM(Z52:Z54)</f>
        <v>148.21294376</v>
      </c>
      <c r="AA55" s="63">
        <f>IF(L55&gt;0,(AA52*L52+AA53*L53+AA54*L54)/L55,0)</f>
        <v>3.3979871508925054E-3</v>
      </c>
      <c r="AB55" s="56">
        <f>IF(J55&gt;0,(J52*AB52+J53*AB53+J54*AB54)/J55,0)</f>
        <v>2.4667445669979252E-4</v>
      </c>
      <c r="AC55" s="53">
        <f>SUM(AC52:AC54)</f>
        <v>10.40602082</v>
      </c>
      <c r="AD55" s="54">
        <f>IF(J55&gt;0,(J52*AD52+J53*AD53+J54*AD54)/J55,0)</f>
        <v>0.2213014458883914</v>
      </c>
      <c r="AE55" s="59">
        <f>SUM(AE52:AE54)</f>
        <v>142.35299190000001</v>
      </c>
      <c r="AF55" s="54">
        <f>IF(AND(Z55&gt;0),((Z52*AF52+Z53*AF53+Z54*AF54)/Z55),0)</f>
        <v>0.93082770897745026</v>
      </c>
      <c r="AG55" s="58">
        <f>IF(AND(AA55&gt;0,AJ55&gt;0,AB55&gt;0),((AJ55*(AA55-AB55))/(AA55*(AJ55-AB55))),0)</f>
        <v>0.92841934122900505</v>
      </c>
      <c r="AH55" s="52">
        <f>SUM(AH52:AH54)</f>
        <v>703</v>
      </c>
      <c r="AI55" s="21">
        <f>IF(J55&gt;0,(AI52*J52+AI53*J53+AI54*J54)/J55,0)</f>
        <v>8.4663557933821118E-2</v>
      </c>
      <c r="AJ55" s="54">
        <f>IF(J55&gt;0,(AJ52*J52+AJ53*J53+AJ54*J54)/J55,0)</f>
        <v>0.22593805176367807</v>
      </c>
      <c r="AK55" s="59">
        <f>SUM(AK52:AK54)</f>
        <v>145.19611170000002</v>
      </c>
      <c r="AL55" s="70"/>
      <c r="AM55" s="57">
        <f>SUM(AM52:AM54)</f>
        <v>503.86</v>
      </c>
      <c r="AN55" s="124"/>
      <c r="AO55" s="125">
        <f>AN54</f>
        <v>1803.48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49</v>
      </c>
      <c r="D56" s="12">
        <v>4700</v>
      </c>
      <c r="E56" s="12">
        <v>1</v>
      </c>
      <c r="F56" s="12">
        <v>11395</v>
      </c>
      <c r="G56" s="13">
        <v>1.2</v>
      </c>
      <c r="H56" s="13">
        <v>3.8</v>
      </c>
      <c r="I56" s="12">
        <v>10737</v>
      </c>
      <c r="J56" s="12">
        <v>15127</v>
      </c>
      <c r="K56" s="14">
        <v>6.3E-2</v>
      </c>
      <c r="L56" s="25">
        <f>J56*(1-K56)</f>
        <v>14173.999000000002</v>
      </c>
      <c r="M56" s="15">
        <v>0.81599999999999995</v>
      </c>
      <c r="N56" s="26">
        <f>L56*M56</f>
        <v>11565.983184000001</v>
      </c>
      <c r="O56" s="14">
        <v>9.8000000000000004E-2</v>
      </c>
      <c r="P56" s="26">
        <f>L56*O56</f>
        <v>1389.0519020000002</v>
      </c>
      <c r="Q56" s="16">
        <v>8.5999999999999993E-2</v>
      </c>
      <c r="R56" s="26">
        <f>L56*Q56</f>
        <v>1218.9639139999999</v>
      </c>
      <c r="S56" s="16">
        <v>0.21</v>
      </c>
      <c r="T56" s="26">
        <f>L56*S56</f>
        <v>2976.5397900000003</v>
      </c>
      <c r="U56" s="16">
        <v>0.52900000000000003</v>
      </c>
      <c r="V56" s="26">
        <f>L56*U56</f>
        <v>7498.0454710000013</v>
      </c>
      <c r="W56" s="16">
        <v>0.4</v>
      </c>
      <c r="X56" s="26">
        <f>W56*L56</f>
        <v>5669.5996000000014</v>
      </c>
      <c r="Y56" s="17">
        <v>3.3600000000000001E-3</v>
      </c>
      <c r="Z56" s="61">
        <f>L56*Y56</f>
        <v>47.624636640000006</v>
      </c>
      <c r="AA56" s="28">
        <f>IF(J56&gt;0,(AC56+AK56)/J56,0)</f>
        <v>3.1289795372512722E-3</v>
      </c>
      <c r="AB56" s="17">
        <v>2.4000000000000001E-4</v>
      </c>
      <c r="AC56" s="25">
        <f>AB56*L56</f>
        <v>3.4017597600000005</v>
      </c>
      <c r="AD56" s="141">
        <v>0.22</v>
      </c>
      <c r="AE56" s="31">
        <f>AH56*(1-AI56)*AD56</f>
        <v>44.681780000000003</v>
      </c>
      <c r="AF56" s="29">
        <f t="shared" ref="AF56:AF58" si="92">IF(AND(AD56&gt;0,AB56&gt;0,Y56&gt;0),((Y56-AB56)*AD56)/((AD56-AB56)*Y56),0)</f>
        <v>0.9295855218680118</v>
      </c>
      <c r="AG56" s="62">
        <f>IF(AND(AA56&gt;0,AJ56&gt;0,AB56&gt;0),((AJ56*(AA56-AB56))/(AA56*(AJ56-AB56))),0)</f>
        <v>0.92432327813906423</v>
      </c>
      <c r="AH56" s="12">
        <v>221</v>
      </c>
      <c r="AI56" s="14">
        <v>8.1000000000000003E-2</v>
      </c>
      <c r="AJ56" s="15">
        <v>0.21629999999999999</v>
      </c>
      <c r="AK56" s="31">
        <f t="shared" si="8"/>
        <v>43.930313699999999</v>
      </c>
      <c r="AL56" s="19">
        <v>1.7</v>
      </c>
      <c r="AM56" s="19"/>
      <c r="AN56" s="119">
        <f>AN54+AH56-AM56</f>
        <v>2024.48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24" t="s">
        <v>53</v>
      </c>
      <c r="D57" s="35">
        <v>20640</v>
      </c>
      <c r="E57" s="44">
        <v>7</v>
      </c>
      <c r="F57" s="35">
        <v>14847</v>
      </c>
      <c r="G57" s="36">
        <v>1.4</v>
      </c>
      <c r="H57" s="38">
        <v>3.8</v>
      </c>
      <c r="I57" s="35">
        <v>13736</v>
      </c>
      <c r="J57" s="35">
        <v>15133</v>
      </c>
      <c r="K57" s="66">
        <v>6.5000000000000002E-2</v>
      </c>
      <c r="L57" s="38">
        <f t="shared" ref="L57:L58" si="93">J57*(1-K57)</f>
        <v>14149.355000000001</v>
      </c>
      <c r="M57" s="39">
        <v>0.78300000000000003</v>
      </c>
      <c r="N57" s="26">
        <f t="shared" ref="N57:N58" si="94">L57*M57</f>
        <v>11078.944965000001</v>
      </c>
      <c r="O57" s="37">
        <v>0.11600000000000001</v>
      </c>
      <c r="P57" s="26">
        <f t="shared" ref="P57:P58" si="95">L57*O57</f>
        <v>1641.3251800000003</v>
      </c>
      <c r="Q57" s="40">
        <v>0.10100000000000001</v>
      </c>
      <c r="R57" s="26">
        <f t="shared" ref="R57:R58" si="96">L57*Q57</f>
        <v>1429.0848550000003</v>
      </c>
      <c r="S57" s="40">
        <v>0.20699999999999999</v>
      </c>
      <c r="T57" s="26">
        <f>L57*S57</f>
        <v>2928.9164850000002</v>
      </c>
      <c r="U57" s="40">
        <v>0.49</v>
      </c>
      <c r="V57" s="26">
        <f>L57*U57</f>
        <v>6933.1839500000006</v>
      </c>
      <c r="W57" s="40">
        <v>0.4</v>
      </c>
      <c r="X57" s="26">
        <f>W57*L57</f>
        <v>5659.7420000000011</v>
      </c>
      <c r="Y57" s="41">
        <v>3.3600000000000001E-3</v>
      </c>
      <c r="Z57" s="18">
        <f>L57*Y57</f>
        <v>47.541832800000009</v>
      </c>
      <c r="AA57" s="28">
        <f>IF(J57&gt;0,(AC57+AK57)/J57,0)</f>
        <v>2.9669965538888527E-3</v>
      </c>
      <c r="AB57" s="41">
        <v>2.3000000000000001E-4</v>
      </c>
      <c r="AC57" s="38">
        <f>AB57*L57</f>
        <v>3.2543516500000003</v>
      </c>
      <c r="AD57" s="29">
        <v>0.2157</v>
      </c>
      <c r="AE57" s="42">
        <f>AH57*(1-AI57)*AD57</f>
        <v>40.701727200000001</v>
      </c>
      <c r="AF57" s="29">
        <f t="shared" si="92"/>
        <v>0.93254198463160265</v>
      </c>
      <c r="AG57" s="30">
        <f t="shared" ref="AG57:AG58" si="97">IF(AND(AA57&gt;0,AJ57&gt;0,AB57&gt;0),((AJ57*(AA57-AB57))/(AA57*(AJ57-AB57))),0)</f>
        <v>0.92344288563968779</v>
      </c>
      <c r="AH57" s="35">
        <v>206</v>
      </c>
      <c r="AI57" s="66">
        <v>8.4000000000000005E-2</v>
      </c>
      <c r="AJ57" s="67">
        <v>0.22070000000000001</v>
      </c>
      <c r="AK57" s="42">
        <f t="shared" si="8"/>
        <v>41.645207200000002</v>
      </c>
      <c r="AL57" s="18">
        <v>1.75</v>
      </c>
      <c r="AM57" s="18">
        <v>1201.28</v>
      </c>
      <c r="AN57" s="122">
        <f>AN56+AH57-AM57</f>
        <v>1029.2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47" t="s">
        <v>50</v>
      </c>
      <c r="D58" s="44">
        <v>19384</v>
      </c>
      <c r="E58" s="44">
        <v>1</v>
      </c>
      <c r="F58" s="44">
        <v>14529</v>
      </c>
      <c r="G58" s="38">
        <v>2.1</v>
      </c>
      <c r="H58" s="38">
        <v>3.2</v>
      </c>
      <c r="I58" s="44">
        <v>13643</v>
      </c>
      <c r="J58" s="44">
        <v>15346</v>
      </c>
      <c r="K58" s="66">
        <v>8.1000000000000003E-2</v>
      </c>
      <c r="L58" s="38">
        <f t="shared" si="93"/>
        <v>14102.974</v>
      </c>
      <c r="M58" s="29">
        <v>0.85399999999999998</v>
      </c>
      <c r="N58" s="26">
        <f t="shared" si="94"/>
        <v>12043.939796000001</v>
      </c>
      <c r="O58" s="40">
        <v>5.7000000000000002E-2</v>
      </c>
      <c r="P58" s="26">
        <f t="shared" si="95"/>
        <v>803.86951800000008</v>
      </c>
      <c r="Q58" s="40">
        <v>8.8999999999999996E-2</v>
      </c>
      <c r="R58" s="26">
        <f t="shared" si="96"/>
        <v>1255.1646859999998</v>
      </c>
      <c r="S58" s="40">
        <v>0.217</v>
      </c>
      <c r="T58" s="26">
        <f>L58*S58</f>
        <v>3060.345358</v>
      </c>
      <c r="U58" s="40">
        <v>0.48899999999999999</v>
      </c>
      <c r="V58" s="26">
        <f>L58*U58</f>
        <v>6896.3542859999998</v>
      </c>
      <c r="W58" s="40">
        <v>0.41</v>
      </c>
      <c r="X58" s="26">
        <f>W58*L58</f>
        <v>5782.2193399999996</v>
      </c>
      <c r="Y58" s="48">
        <v>3.3E-3</v>
      </c>
      <c r="Z58" s="18">
        <f>L58*Y58</f>
        <v>46.539814200000002</v>
      </c>
      <c r="AA58" s="28">
        <f>IF(J58&gt;0,(AC58+AK58)/J58,0)</f>
        <v>2.8484091763325949E-3</v>
      </c>
      <c r="AB58" s="48">
        <v>2.3000000000000001E-4</v>
      </c>
      <c r="AC58" s="38">
        <f>AB58*L58</f>
        <v>3.2436840200000003</v>
      </c>
      <c r="AD58" s="29">
        <v>0.2228</v>
      </c>
      <c r="AE58" s="42">
        <f>AH58*(1-AI58)*AD58</f>
        <v>40.834561199999996</v>
      </c>
      <c r="AF58" s="29">
        <f t="shared" si="92"/>
        <v>0.93126438941238787</v>
      </c>
      <c r="AG58" s="30">
        <f t="shared" si="97"/>
        <v>0.92021172793175654</v>
      </c>
      <c r="AH58" s="44">
        <v>199</v>
      </c>
      <c r="AI58" s="66">
        <v>7.9000000000000001E-2</v>
      </c>
      <c r="AJ58" s="67">
        <v>0.2208</v>
      </c>
      <c r="AK58" s="42">
        <f t="shared" si="8"/>
        <v>40.468003199999998</v>
      </c>
      <c r="AL58" s="18">
        <v>1.6</v>
      </c>
      <c r="AM58" s="18"/>
      <c r="AN58" s="122">
        <f>AN57+AH58-AM58</f>
        <v>1228.2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44724</v>
      </c>
      <c r="E59" s="68"/>
      <c r="F59" s="52">
        <f t="shared" ref="F59:J59" si="98">SUM(F56:F58)</f>
        <v>40771</v>
      </c>
      <c r="G59" s="53"/>
      <c r="H59" s="69"/>
      <c r="I59" s="52">
        <f t="shared" si="98"/>
        <v>38116</v>
      </c>
      <c r="J59" s="52">
        <f t="shared" si="98"/>
        <v>45606</v>
      </c>
      <c r="K59" s="21">
        <f>IF(J59&gt;0,(J56*K56+J57*K57+J58*K58)/J59,0)</f>
        <v>6.9720475376047017E-2</v>
      </c>
      <c r="L59" s="53">
        <f>L56+L57+L58</f>
        <v>42426.328000000001</v>
      </c>
      <c r="M59" s="54">
        <f>IF(L59&gt;0,N59/L59,0)</f>
        <v>0.81762597849618279</v>
      </c>
      <c r="N59" s="55">
        <f>N56+N57+N58</f>
        <v>34688.867944999998</v>
      </c>
      <c r="O59" s="21">
        <f>IF(L59&gt;0,P59/L59,0)</f>
        <v>9.0374227060140588E-2</v>
      </c>
      <c r="P59" s="55">
        <f>P56+P57+P58</f>
        <v>3834.2466000000004</v>
      </c>
      <c r="Q59" s="21">
        <f>IF(L59&gt;0,R59/L59,0)</f>
        <v>9.1999794443676577E-2</v>
      </c>
      <c r="R59" s="55">
        <f>R56+R57+R58</f>
        <v>3903.2134550000001</v>
      </c>
      <c r="S59" s="21">
        <f>IF(L59&gt;0,T59/L59,0)</f>
        <v>0.21132636397380419</v>
      </c>
      <c r="T59" s="55">
        <f>T56+T57+T58</f>
        <v>8965.8016330000009</v>
      </c>
      <c r="U59" s="21">
        <f>IF(L59&gt;0,V59/L59,0)</f>
        <v>0.50269690337094464</v>
      </c>
      <c r="V59" s="55">
        <f>V56+V57+V58</f>
        <v>21327.583707000002</v>
      </c>
      <c r="W59" s="21">
        <f>IF(L59&gt;0,X59/L59,0)</f>
        <v>0.40332410902965732</v>
      </c>
      <c r="X59" s="55">
        <f>X56+X57+X58</f>
        <v>17111.560940000003</v>
      </c>
      <c r="Y59" s="56">
        <f>IF(L59&gt;0,Z59/L59,0)</f>
        <v>3.3400553458220565E-3</v>
      </c>
      <c r="Z59" s="57">
        <f>SUM(Z56:Z58)</f>
        <v>141.70628364000001</v>
      </c>
      <c r="AA59" s="63">
        <f>IF(L59&gt;0,(AA56*L56+AA57*L57+AA58*L58)/L59,0)</f>
        <v>2.9816928986159258E-3</v>
      </c>
      <c r="AB59" s="56">
        <f>IF(J59&gt;0,(J56*AB56+J57*AB57+J58*AB58)/J59,0)</f>
        <v>2.3331688812875501E-4</v>
      </c>
      <c r="AC59" s="53">
        <f>SUM(AC56:AC58)</f>
        <v>9.8997954300000011</v>
      </c>
      <c r="AD59" s="54">
        <f>IF(J59&gt;0,(J56*AD56+J57*AD57+J58*AD58)/J59,0)</f>
        <v>0.21951534666491249</v>
      </c>
      <c r="AE59" s="59">
        <f>SUM(AE56:AE58)</f>
        <v>126.21806839999999</v>
      </c>
      <c r="AF59" s="54">
        <f>IF(AND(Z59&gt;0),((Z56*AF56+Z57*AF57+Z58*AF58)/Z59),0)</f>
        <v>0.93112878329827653</v>
      </c>
      <c r="AG59" s="58">
        <f>IF(AND(AA59&gt;0,AJ59&gt;0,AB59&gt;0),((AJ59*(AA59-AB59))/(AA59*(AJ59-AB59))),0)</f>
        <v>0.92273202016566191</v>
      </c>
      <c r="AH59" s="52">
        <f t="shared" ref="AH59" si="99">SUM(AH56:AH58)</f>
        <v>626</v>
      </c>
      <c r="AI59" s="21">
        <f>IF(AH59&gt;0,(AI56*AH56+AI57*AH57+AI58*AH58)/AH59,0)</f>
        <v>8.1351437699680521E-2</v>
      </c>
      <c r="AJ59" s="54">
        <f>IF(J59&gt;0,(AJ56*J56+AJ57*J57+AJ58*J58)/J59,0)</f>
        <v>0.21927421830460908</v>
      </c>
      <c r="AK59" s="59">
        <f>SUM(AK56:AK58)</f>
        <v>126.0435241</v>
      </c>
      <c r="AL59" s="70"/>
      <c r="AM59" s="57">
        <f>SUM(AM56:AM58)</f>
        <v>1201.28</v>
      </c>
      <c r="AN59" s="124"/>
      <c r="AO59" s="125">
        <f>AN58</f>
        <v>1228.2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49</v>
      </c>
      <c r="D60" s="12">
        <v>5500</v>
      </c>
      <c r="E60" s="12">
        <v>0</v>
      </c>
      <c r="F60" s="12">
        <v>12867</v>
      </c>
      <c r="G60" s="13">
        <v>3.3</v>
      </c>
      <c r="H60" s="13">
        <v>3.2</v>
      </c>
      <c r="I60" s="12">
        <v>12037</v>
      </c>
      <c r="J60" s="12">
        <v>15114</v>
      </c>
      <c r="K60" s="14">
        <v>6.5000000000000002E-2</v>
      </c>
      <c r="L60" s="25">
        <f>J60*(1-K60)</f>
        <v>14131.59</v>
      </c>
      <c r="M60" s="15">
        <v>0.59699999999999998</v>
      </c>
      <c r="N60" s="26">
        <f>L60*M60</f>
        <v>8436.5592299999989</v>
      </c>
      <c r="O60" s="14">
        <v>0.151</v>
      </c>
      <c r="P60" s="26">
        <f>L60*O60</f>
        <v>2133.8700899999999</v>
      </c>
      <c r="Q60" s="16">
        <v>0.252</v>
      </c>
      <c r="R60" s="26">
        <f>L60*Q60</f>
        <v>3561.16068</v>
      </c>
      <c r="S60" s="16">
        <v>0.20799999999999999</v>
      </c>
      <c r="T60" s="26">
        <f>L60*S60</f>
        <v>2939.3707199999999</v>
      </c>
      <c r="U60" s="16">
        <v>0.51600000000000001</v>
      </c>
      <c r="V60" s="26">
        <f>L60*U60</f>
        <v>7291.9004400000003</v>
      </c>
      <c r="W60" s="16">
        <v>0.4</v>
      </c>
      <c r="X60" s="26">
        <f>W60*L60</f>
        <v>5652.6360000000004</v>
      </c>
      <c r="Y60" s="17">
        <v>3.49E-3</v>
      </c>
      <c r="Z60" s="61">
        <f>L60*Y60</f>
        <v>49.3192491</v>
      </c>
      <c r="AA60" s="28">
        <f>IF(J60&gt;0,(AC60+AK60)/J60,0)</f>
        <v>3.0587495633187774E-3</v>
      </c>
      <c r="AB60" s="17">
        <v>2.3000000000000001E-4</v>
      </c>
      <c r="AC60" s="25">
        <f>AB60*L60</f>
        <v>3.2502656999999999</v>
      </c>
      <c r="AD60" s="141">
        <v>0.22320000000000001</v>
      </c>
      <c r="AE60" s="31">
        <f>AH60*(1-AI60)*AD60</f>
        <v>42.48478080000001</v>
      </c>
      <c r="AF60" s="29">
        <f t="shared" ref="AF60:AF62" si="100">IF(AND(AD60&gt;0,AB60&gt;0,Y60&gt;0),((Y60-AB60)*AD60)/((AD60-AB60)*Y60),0)</f>
        <v>0.93506096969371411</v>
      </c>
      <c r="AG60" s="62">
        <f>IF(AND(AA60&gt;0,AJ60&gt;0,AB60&gt;0),((AJ60*(AA60-AB60))/(AA60*(AJ60-AB60))),0)</f>
        <v>0.92574884228452003</v>
      </c>
      <c r="AH60" s="12">
        <v>206</v>
      </c>
      <c r="AI60" s="14">
        <v>7.5999999999999998E-2</v>
      </c>
      <c r="AJ60" s="15">
        <v>0.2258</v>
      </c>
      <c r="AK60" s="31">
        <f t="shared" si="8"/>
        <v>42.979675200000003</v>
      </c>
      <c r="AL60" s="19">
        <v>1.7</v>
      </c>
      <c r="AM60" s="19"/>
      <c r="AN60" s="119">
        <f>AN58+AH60-AM60+AO60</f>
        <v>1664.2</v>
      </c>
      <c r="AO60" s="120">
        <v>230</v>
      </c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51</v>
      </c>
      <c r="D61" s="35">
        <v>20616</v>
      </c>
      <c r="E61" s="44">
        <v>6</v>
      </c>
      <c r="F61" s="35">
        <v>17254</v>
      </c>
      <c r="G61" s="36">
        <v>1.7</v>
      </c>
      <c r="H61" s="38">
        <v>3.6</v>
      </c>
      <c r="I61" s="35">
        <v>15679</v>
      </c>
      <c r="J61" s="35">
        <v>15193</v>
      </c>
      <c r="K61" s="66">
        <v>7.0000000000000007E-2</v>
      </c>
      <c r="L61" s="38">
        <f t="shared" ref="L61:L62" si="101">J61*(1-K61)</f>
        <v>14129.49</v>
      </c>
      <c r="M61" s="39">
        <v>0.67</v>
      </c>
      <c r="N61" s="26">
        <f t="shared" ref="N61:N62" si="102">L61*M61</f>
        <v>9466.7583000000013</v>
      </c>
      <c r="O61" s="37">
        <v>0.14499999999999999</v>
      </c>
      <c r="P61" s="26">
        <f t="shared" ref="P61:P62" si="103">L61*O61</f>
        <v>2048.7760499999999</v>
      </c>
      <c r="Q61" s="40">
        <v>0.185</v>
      </c>
      <c r="R61" s="26">
        <f t="shared" ref="R61:R62" si="104">L61*Q61</f>
        <v>2613.9556499999999</v>
      </c>
      <c r="S61" s="40">
        <v>0.20499999999999999</v>
      </c>
      <c r="T61" s="26">
        <f>L61*S61</f>
        <v>2896.5454499999996</v>
      </c>
      <c r="U61" s="40">
        <v>0.51800000000000002</v>
      </c>
      <c r="V61" s="26">
        <f>L61*U61</f>
        <v>7319.07582</v>
      </c>
      <c r="W61" s="40">
        <v>0.4</v>
      </c>
      <c r="X61" s="26">
        <f>W61*L61</f>
        <v>5651.7960000000003</v>
      </c>
      <c r="Y61" s="41">
        <v>3.62E-3</v>
      </c>
      <c r="Z61" s="18">
        <f>L61*Y61</f>
        <v>51.148753800000001</v>
      </c>
      <c r="AA61" s="28">
        <f>IF(J61&gt;0,(AC61+AK61)/J61,0)</f>
        <v>3.4221346475350489E-3</v>
      </c>
      <c r="AB61" s="41">
        <v>2.7E-4</v>
      </c>
      <c r="AC61" s="38">
        <f>AB61*L61</f>
        <v>3.8149622999999999</v>
      </c>
      <c r="AD61" s="29">
        <v>0.21709999999999999</v>
      </c>
      <c r="AE61" s="42">
        <f>AH61*(1-AI61)*AD61</f>
        <v>48.177529399999997</v>
      </c>
      <c r="AF61" s="29">
        <f t="shared" si="100"/>
        <v>0.92656670462360324</v>
      </c>
      <c r="AG61" s="30">
        <f t="shared" ref="AG61:AG62" si="105">IF(AND(AA61&gt;0,AJ61&gt;0,AB61&gt;0),((AJ61*(AA61-AB61))/(AA61*(AJ61-AB61))),0)</f>
        <v>0.92224884710837762</v>
      </c>
      <c r="AH61" s="35">
        <v>242</v>
      </c>
      <c r="AI61" s="66">
        <v>8.3000000000000004E-2</v>
      </c>
      <c r="AJ61" s="67">
        <v>0.21709999999999999</v>
      </c>
      <c r="AK61" s="42">
        <f t="shared" si="8"/>
        <v>48.177529399999997</v>
      </c>
      <c r="AL61" s="18">
        <v>1.68</v>
      </c>
      <c r="AM61" s="18">
        <v>497.96</v>
      </c>
      <c r="AN61" s="122">
        <f>AN60+AH61-AM61</f>
        <v>1408.24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47" t="s">
        <v>50</v>
      </c>
      <c r="D62" s="44">
        <v>16260</v>
      </c>
      <c r="E62" s="44">
        <v>6</v>
      </c>
      <c r="F62" s="44">
        <v>16734</v>
      </c>
      <c r="G62" s="38">
        <v>2.2000000000000002</v>
      </c>
      <c r="H62" s="38">
        <v>3.7</v>
      </c>
      <c r="I62" s="44">
        <v>15868</v>
      </c>
      <c r="J62" s="44">
        <v>15166</v>
      </c>
      <c r="K62" s="66">
        <v>6.7000000000000004E-2</v>
      </c>
      <c r="L62" s="38">
        <f t="shared" si="101"/>
        <v>14149.878000000001</v>
      </c>
      <c r="M62" s="29">
        <v>0.73099999999999998</v>
      </c>
      <c r="N62" s="26">
        <f t="shared" si="102"/>
        <v>10343.560818</v>
      </c>
      <c r="O62" s="40">
        <v>0.11</v>
      </c>
      <c r="P62" s="26">
        <f t="shared" si="103"/>
        <v>1556.48658</v>
      </c>
      <c r="Q62" s="40">
        <v>0.159</v>
      </c>
      <c r="R62" s="26">
        <f t="shared" si="104"/>
        <v>2249.830602</v>
      </c>
      <c r="S62" s="40">
        <v>0.2</v>
      </c>
      <c r="T62" s="26">
        <f>L62*S62</f>
        <v>2829.9756000000002</v>
      </c>
      <c r="U62" s="40">
        <v>0.52300000000000002</v>
      </c>
      <c r="V62" s="26">
        <f>L62*U62</f>
        <v>7400.3861940000006</v>
      </c>
      <c r="W62" s="40">
        <v>0.41</v>
      </c>
      <c r="X62" s="26">
        <f>W62*L62</f>
        <v>5801.4499800000003</v>
      </c>
      <c r="Y62" s="48">
        <v>3.5000000000000001E-3</v>
      </c>
      <c r="Z62" s="18">
        <f>L62*Y62</f>
        <v>49.524573000000004</v>
      </c>
      <c r="AA62" s="28">
        <f>IF(J62&gt;0,(AC62+AK62)/J62,0)</f>
        <v>3.3676433970723993E-3</v>
      </c>
      <c r="AB62" s="48">
        <v>2.2000000000000001E-4</v>
      </c>
      <c r="AC62" s="38">
        <f>AB62*L62</f>
        <v>3.1129731600000001</v>
      </c>
      <c r="AD62" s="29">
        <v>0.2243</v>
      </c>
      <c r="AE62" s="42">
        <f>AH62*(1-AI62)*AD62</f>
        <v>47.306888700000002</v>
      </c>
      <c r="AF62" s="29">
        <f t="shared" si="100"/>
        <v>0.93806293670627827</v>
      </c>
      <c r="AG62" s="30">
        <f t="shared" si="105"/>
        <v>0.93557755024479317</v>
      </c>
      <c r="AH62" s="44">
        <v>229</v>
      </c>
      <c r="AI62" s="66">
        <v>7.9000000000000001E-2</v>
      </c>
      <c r="AJ62" s="67">
        <v>0.22739999999999999</v>
      </c>
      <c r="AK62" s="42">
        <f t="shared" si="8"/>
        <v>47.960706600000002</v>
      </c>
      <c r="AL62" s="18">
        <v>1.65</v>
      </c>
      <c r="AM62" s="18"/>
      <c r="AN62" s="122">
        <f>AN61+AH62-AM62</f>
        <v>1637.24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42376</v>
      </c>
      <c r="E63" s="68"/>
      <c r="F63" s="52">
        <f t="shared" ref="F63:J63" si="106">SUM(F60:F62)</f>
        <v>46855</v>
      </c>
      <c r="G63" s="53"/>
      <c r="H63" s="69"/>
      <c r="I63" s="52">
        <f t="shared" si="106"/>
        <v>43584</v>
      </c>
      <c r="J63" s="52">
        <f t="shared" si="106"/>
        <v>45473</v>
      </c>
      <c r="K63" s="21">
        <f>IF(J63&gt;0,(J60*K60+J61*K61+J62*K62)/J63,0)</f>
        <v>6.7337584940514159E-2</v>
      </c>
      <c r="L63" s="53">
        <f>L60+L61+L62</f>
        <v>42410.957999999999</v>
      </c>
      <c r="M63" s="54">
        <f>IF(L63&gt;0,N63/L63,0)</f>
        <v>0.66602783054322889</v>
      </c>
      <c r="N63" s="55">
        <f>N60+N61+N62</f>
        <v>28246.878347999998</v>
      </c>
      <c r="O63" s="21">
        <f>IF(L63&gt;0,P63/L63,0)</f>
        <v>0.13532193071422721</v>
      </c>
      <c r="P63" s="55">
        <f>P60+P61+P62</f>
        <v>5739.1327199999996</v>
      </c>
      <c r="Q63" s="21">
        <f>IF(L63&gt;0,R63/L63,0)</f>
        <v>0.19865023874254384</v>
      </c>
      <c r="R63" s="55">
        <f>R60+R61+R62</f>
        <v>8424.9469319999989</v>
      </c>
      <c r="S63" s="21">
        <f>IF(L63&gt;0,T63/L63,0)</f>
        <v>0.20433143174931348</v>
      </c>
      <c r="T63" s="55">
        <f>T60+T61+T62</f>
        <v>8665.8917700000002</v>
      </c>
      <c r="U63" s="21">
        <f>IF(L63&gt;0,V63/L63,0)</f>
        <v>0.51900177435275108</v>
      </c>
      <c r="V63" s="55">
        <f>V60+V61+V62</f>
        <v>22011.362454000002</v>
      </c>
      <c r="W63" s="21">
        <f>IF(L63&gt;0,X63/L63,0)</f>
        <v>0.40333637311375997</v>
      </c>
      <c r="X63" s="55">
        <f>X60+X61+X62</f>
        <v>17105.881980000002</v>
      </c>
      <c r="Y63" s="56">
        <f>IF(L63&gt;0,Z63/L63,0)</f>
        <v>3.5366467293665004E-3</v>
      </c>
      <c r="Z63" s="57">
        <f>SUM(Z60:Z62)</f>
        <v>149.99257590000002</v>
      </c>
      <c r="AA63" s="63">
        <f>IF(L63&gt;0,(AA60*L60+AA61*L61+AA62*L62)/L63,0)</f>
        <v>3.282872205777102E-3</v>
      </c>
      <c r="AB63" s="56">
        <f>IF(J63&gt;0,(J60*AB60+J61*AB61+J62*AB62)/J63,0)</f>
        <v>2.4002924812526114E-4</v>
      </c>
      <c r="AC63" s="53">
        <f>SUM(AC60:AC62)</f>
        <v>10.17820116</v>
      </c>
      <c r="AD63" s="54">
        <f>IF(J63&gt;0,(J60*AD60+J61*AD61+J62*AD62)/J63,0)</f>
        <v>0.22152879510918569</v>
      </c>
      <c r="AE63" s="59">
        <f>SUM(AE60:AE62)</f>
        <v>137.96919890000001</v>
      </c>
      <c r="AF63" s="54">
        <f>IF(AND(Z63&gt;0),((Z60*AF60+Z61*AF61+Z62*AF62)/Z63),0)</f>
        <v>0.9331555424643273</v>
      </c>
      <c r="AG63" s="58">
        <f>IF(AND(AA63&gt;0,AJ63&gt;0,AB63&gt;0),((AJ63*(AA63-AB63))/(AA63*(AJ63-AB63))),0)</f>
        <v>0.92788120663374085</v>
      </c>
      <c r="AH63" s="52">
        <f t="shared" ref="AH63" si="107">SUM(AH60:AH62)</f>
        <v>677</v>
      </c>
      <c r="AI63" s="21">
        <f>IF(J63&gt;0,(AI60*J60+AI61*J61+AI62*J62)/J63,0)</f>
        <v>7.9339322235172524E-2</v>
      </c>
      <c r="AJ63" s="54">
        <f>IF(J63&gt;0,(AJ60*J60+AJ61*J61+AJ62*J62)/J63,0)</f>
        <v>0.22342686649220417</v>
      </c>
      <c r="AK63" s="59">
        <f>SUM(AK60:AK62)</f>
        <v>139.11791120000001</v>
      </c>
      <c r="AL63" s="70"/>
      <c r="AM63" s="57">
        <f>SUM(AM60:AM62)</f>
        <v>497.96</v>
      </c>
      <c r="AN63" s="124"/>
      <c r="AO63" s="125">
        <f>AN62</f>
        <v>1637.24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49</v>
      </c>
      <c r="D64" s="12">
        <v>20700</v>
      </c>
      <c r="E64" s="12">
        <v>2</v>
      </c>
      <c r="F64" s="12">
        <v>17294</v>
      </c>
      <c r="G64" s="13">
        <v>2.2000000000000002</v>
      </c>
      <c r="H64" s="13">
        <v>3.9</v>
      </c>
      <c r="I64" s="12">
        <v>16074</v>
      </c>
      <c r="J64" s="12">
        <v>15192</v>
      </c>
      <c r="K64" s="14">
        <v>6.5000000000000002E-2</v>
      </c>
      <c r="L64" s="25">
        <f>J64*(1-K64)</f>
        <v>14204.52</v>
      </c>
      <c r="M64" s="15">
        <v>0.73099999999999998</v>
      </c>
      <c r="N64" s="26">
        <f>L64*M64</f>
        <v>10383.50412</v>
      </c>
      <c r="O64" s="14">
        <v>9.9000000000000005E-2</v>
      </c>
      <c r="P64" s="26">
        <f>L64*O64</f>
        <v>1406.24748</v>
      </c>
      <c r="Q64" s="16">
        <v>0.17</v>
      </c>
      <c r="R64" s="26">
        <f>L64*Q64</f>
        <v>2414.7684000000004</v>
      </c>
      <c r="S64" s="16">
        <v>0.215</v>
      </c>
      <c r="T64" s="26">
        <f>L64*S64</f>
        <v>3053.9718000000003</v>
      </c>
      <c r="U64" s="16">
        <v>0.50700000000000001</v>
      </c>
      <c r="V64" s="26">
        <f>L64*U64</f>
        <v>7201.69164</v>
      </c>
      <c r="W64" s="16">
        <v>0.4</v>
      </c>
      <c r="X64" s="26">
        <f>W64*L64</f>
        <v>5681.8080000000009</v>
      </c>
      <c r="Y64" s="17">
        <v>3.5100000000000001E-3</v>
      </c>
      <c r="Z64" s="61">
        <f>L64*Y64</f>
        <v>49.857865200000006</v>
      </c>
      <c r="AA64" s="28">
        <f>IF(J64&gt;0,(AC64+AK64)/J64,0)</f>
        <v>3.0789094786729857E-3</v>
      </c>
      <c r="AB64" s="17">
        <v>2.2000000000000001E-4</v>
      </c>
      <c r="AC64" s="25">
        <f>AB64*L64</f>
        <v>3.1249944000000003</v>
      </c>
      <c r="AD64" s="141">
        <v>0.21959999999999999</v>
      </c>
      <c r="AE64" s="31">
        <f>AH64*(1-AI64)*AD64</f>
        <v>41.9313024</v>
      </c>
      <c r="AF64" s="29">
        <f t="shared" ref="AF64:AF66" si="108">IF(AND(AD64&gt;0,AB64&gt;0,Y64&gt;0),((Y64-AB64)*AD64)/((AD64-AB64)*Y64),0)</f>
        <v>0.93826190826828981</v>
      </c>
      <c r="AG64" s="62">
        <f>IF(AND(AA64&gt;0,AJ64&gt;0,AB64&gt;0),((AJ64*(AA64-AB64))/(AA64*(AJ64-AB64))),0)</f>
        <v>0.92944060400253448</v>
      </c>
      <c r="AH64" s="12">
        <v>208</v>
      </c>
      <c r="AI64" s="14">
        <v>8.2000000000000003E-2</v>
      </c>
      <c r="AJ64" s="15">
        <v>0.2286</v>
      </c>
      <c r="AK64" s="31">
        <f t="shared" si="8"/>
        <v>43.649798400000002</v>
      </c>
      <c r="AL64" s="19">
        <v>1.64</v>
      </c>
      <c r="AM64" s="19"/>
      <c r="AN64" s="119">
        <f>AN62+AH64-AM64</f>
        <v>1845.24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55</v>
      </c>
      <c r="D65" s="35">
        <v>20388</v>
      </c>
      <c r="E65" s="44">
        <v>5</v>
      </c>
      <c r="F65" s="35">
        <v>18894</v>
      </c>
      <c r="G65" s="36">
        <v>1.1000000000000001</v>
      </c>
      <c r="H65" s="38">
        <v>4.3</v>
      </c>
      <c r="I65" s="35">
        <v>16961</v>
      </c>
      <c r="J65" s="35">
        <v>15189</v>
      </c>
      <c r="K65" s="66">
        <v>6.6000000000000003E-2</v>
      </c>
      <c r="L65" s="38">
        <f t="shared" ref="L65:L66" si="109">J65*(1-K65)</f>
        <v>14186.526</v>
      </c>
      <c r="M65" s="39">
        <v>0.69499999999999995</v>
      </c>
      <c r="N65" s="26">
        <f t="shared" ref="N65:N66" si="110">L65*M65</f>
        <v>9859.6355699999986</v>
      </c>
      <c r="O65" s="37">
        <v>0.221</v>
      </c>
      <c r="P65" s="26">
        <f t="shared" ref="P65:P66" si="111">L65*O65</f>
        <v>3135.2222459999998</v>
      </c>
      <c r="Q65" s="40">
        <v>8.4000000000000005E-2</v>
      </c>
      <c r="R65" s="26">
        <f t="shared" ref="R65:R66" si="112">L65*Q65</f>
        <v>1191.6681840000001</v>
      </c>
      <c r="S65" s="40">
        <v>0.22</v>
      </c>
      <c r="T65" s="26">
        <f>L65*S65</f>
        <v>3121.0357199999999</v>
      </c>
      <c r="U65" s="40">
        <v>0.45200000000000001</v>
      </c>
      <c r="V65" s="26">
        <f>L65*U65</f>
        <v>6412.3097520000001</v>
      </c>
      <c r="W65" s="40">
        <v>0.4</v>
      </c>
      <c r="X65" s="26">
        <f>W65*L65</f>
        <v>5674.6104000000005</v>
      </c>
      <c r="Y65" s="41">
        <v>3.5100000000000001E-3</v>
      </c>
      <c r="Z65" s="18">
        <f>L65*Y65</f>
        <v>49.794706259999998</v>
      </c>
      <c r="AA65" s="28">
        <f>IF(J65&gt;0,(AC65+AK65)/J65,0)</f>
        <v>3.2198655421686742E-3</v>
      </c>
      <c r="AB65" s="41">
        <v>2.2000000000000001E-4</v>
      </c>
      <c r="AC65" s="38">
        <f>AB65*L65</f>
        <v>3.1210357200000001</v>
      </c>
      <c r="AD65" s="29">
        <v>0.2198</v>
      </c>
      <c r="AE65" s="42">
        <f>AH65*(1-AI65)*AD65</f>
        <v>44.647973999999998</v>
      </c>
      <c r="AF65" s="29">
        <f t="shared" si="108"/>
        <v>0.93826105211477273</v>
      </c>
      <c r="AG65" s="30">
        <f t="shared" ref="AG65:AG66" si="113">IF(AND(AA65&gt;0,AJ65&gt;0,AB65&gt;0),((AJ65*(AA65-AB65))/(AA65*(AJ65-AB65))),0)</f>
        <v>0.93258440764700801</v>
      </c>
      <c r="AH65" s="35">
        <v>222</v>
      </c>
      <c r="AI65" s="66">
        <v>8.5000000000000006E-2</v>
      </c>
      <c r="AJ65" s="67">
        <v>0.22539999999999999</v>
      </c>
      <c r="AK65" s="42">
        <f t="shared" si="8"/>
        <v>45.785501999999994</v>
      </c>
      <c r="AL65" s="18">
        <v>1.72</v>
      </c>
      <c r="AM65" s="18"/>
      <c r="AN65" s="122">
        <f>AN64+AH65-AM65</f>
        <v>2067.2399999999998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11" t="s">
        <v>52</v>
      </c>
      <c r="D66" s="44">
        <v>15412</v>
      </c>
      <c r="E66" s="44">
        <v>6</v>
      </c>
      <c r="F66" s="44">
        <v>17498</v>
      </c>
      <c r="G66" s="38">
        <v>1.2</v>
      </c>
      <c r="H66" s="38">
        <v>4.4000000000000004</v>
      </c>
      <c r="I66" s="44">
        <v>16057</v>
      </c>
      <c r="J66" s="44">
        <v>15266</v>
      </c>
      <c r="K66" s="66">
        <v>6.6000000000000003E-2</v>
      </c>
      <c r="L66" s="38">
        <f t="shared" si="109"/>
        <v>14258.444</v>
      </c>
      <c r="M66" s="29">
        <v>0.71799999999999997</v>
      </c>
      <c r="N66" s="26">
        <f t="shared" si="110"/>
        <v>10237.562791999999</v>
      </c>
      <c r="O66" s="40">
        <v>0.192</v>
      </c>
      <c r="P66" s="26">
        <f t="shared" si="111"/>
        <v>2737.6212479999999</v>
      </c>
      <c r="Q66" s="40">
        <v>0.09</v>
      </c>
      <c r="R66" s="26">
        <f t="shared" si="112"/>
        <v>1283.2599599999999</v>
      </c>
      <c r="S66" s="40">
        <v>0.215</v>
      </c>
      <c r="T66" s="26">
        <f>L66*S66</f>
        <v>3065.5654599999998</v>
      </c>
      <c r="U66" s="40">
        <v>0.45700000000000002</v>
      </c>
      <c r="V66" s="26">
        <f>L66*U66</f>
        <v>6516.1089080000002</v>
      </c>
      <c r="W66" s="40">
        <v>0.4</v>
      </c>
      <c r="X66" s="26">
        <f>W66*L66</f>
        <v>5703.3775999999998</v>
      </c>
      <c r="Y66" s="48">
        <v>3.48E-3</v>
      </c>
      <c r="Z66" s="18">
        <f>L66*Y66</f>
        <v>49.619385119999997</v>
      </c>
      <c r="AA66" s="28">
        <f>IF(J66&gt;0,(AC66+AK66)/J66,0)</f>
        <v>3.2614890423162588E-3</v>
      </c>
      <c r="AB66" s="48">
        <v>2.3000000000000001E-4</v>
      </c>
      <c r="AC66" s="38">
        <f>AB66*L66</f>
        <v>3.2794421200000001</v>
      </c>
      <c r="AD66" s="29">
        <v>0.22159999999999999</v>
      </c>
      <c r="AE66" s="42">
        <f>AH66*(1-AI66)*AD66</f>
        <v>46.2807168</v>
      </c>
      <c r="AF66" s="29">
        <f t="shared" si="108"/>
        <v>0.93487836196641705</v>
      </c>
      <c r="AG66" s="30">
        <f t="shared" si="113"/>
        <v>0.93044100396613905</v>
      </c>
      <c r="AH66" s="44">
        <v>228</v>
      </c>
      <c r="AI66" s="66">
        <v>8.4000000000000005E-2</v>
      </c>
      <c r="AJ66" s="67">
        <v>0.22270000000000001</v>
      </c>
      <c r="AK66" s="42">
        <f t="shared" si="8"/>
        <v>46.510449600000008</v>
      </c>
      <c r="AL66" s="18">
        <v>1.72</v>
      </c>
      <c r="AM66" s="18"/>
      <c r="AN66" s="122">
        <f>AN65+AH66-AM66</f>
        <v>2295.2399999999998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56500</v>
      </c>
      <c r="E67" s="68"/>
      <c r="F67" s="52">
        <f t="shared" ref="F67:J67" si="114">SUM(F64:F66)</f>
        <v>53686</v>
      </c>
      <c r="G67" s="53"/>
      <c r="H67" s="69"/>
      <c r="I67" s="52">
        <f t="shared" si="114"/>
        <v>49092</v>
      </c>
      <c r="J67" s="52">
        <f t="shared" si="114"/>
        <v>45647</v>
      </c>
      <c r="K67" s="21">
        <f>IF(J67&gt;0,(J64*K64+J65*K65+J66*K66)/J67,0)</f>
        <v>6.5667185138125181E-2</v>
      </c>
      <c r="L67" s="53">
        <f>L64+L65+L66</f>
        <v>42649.490000000005</v>
      </c>
      <c r="M67" s="54">
        <f>IF(L67&gt;0,N67/L67,0)</f>
        <v>0.71467917862558239</v>
      </c>
      <c r="N67" s="55">
        <f>N64+N65+N66</f>
        <v>30480.702481999993</v>
      </c>
      <c r="O67" s="21">
        <f>IF(L67&gt;0,P67/L67,0)</f>
        <v>0.17067240367938744</v>
      </c>
      <c r="P67" s="55">
        <f>P64+P65+P66</f>
        <v>7279.0909739999988</v>
      </c>
      <c r="Q67" s="21">
        <f>IF(L67&gt;0,R67/L67,0)</f>
        <v>0.11464841769502987</v>
      </c>
      <c r="R67" s="55">
        <f>R64+R65+R66</f>
        <v>4889.6965440000004</v>
      </c>
      <c r="S67" s="21">
        <f>IF(L67&gt;0,T67/L67,0)</f>
        <v>0.21666315306466735</v>
      </c>
      <c r="T67" s="55">
        <f>T64+T65+T66</f>
        <v>9240.5729800000008</v>
      </c>
      <c r="U67" s="21">
        <f>IF(L67&gt;0,V67/L67,0)</f>
        <v>0.47198947279322678</v>
      </c>
      <c r="V67" s="55">
        <f>V64+V65+V66</f>
        <v>20130.1103</v>
      </c>
      <c r="W67" s="21">
        <f>IF(L67&gt;0,X67/L67,0)</f>
        <v>0.4</v>
      </c>
      <c r="X67" s="55">
        <f>X64+X65+X66</f>
        <v>17059.796000000002</v>
      </c>
      <c r="Y67" s="56">
        <f>IF(L67&gt;0,Z67/L67,0)</f>
        <v>3.4999704939027401E-3</v>
      </c>
      <c r="Z67" s="57">
        <f>SUM(Z64:Z66)</f>
        <v>149.27195657999999</v>
      </c>
      <c r="AA67" s="63">
        <f>IF(L67&gt;0,(AA64*L64+AA65*L65+AA66*L66)/L67,0)</f>
        <v>3.1868352086967507E-3</v>
      </c>
      <c r="AB67" s="56">
        <f>IF(J67&gt;0,(J64*AB64+J65*AB65+J66*AB66)/J67,0)</f>
        <v>2.2334435997984535E-4</v>
      </c>
      <c r="AC67" s="53">
        <f>SUM(AC64:AC66)</f>
        <v>9.5254722400000009</v>
      </c>
      <c r="AD67" s="54">
        <f>IF(J67&gt;0,(J64*AD64+J65*AD65+J66*AD66)/J67,0)</f>
        <v>0.22033542182399718</v>
      </c>
      <c r="AE67" s="59">
        <f>SUM(AE64:AE66)</f>
        <v>132.85999319999999</v>
      </c>
      <c r="AF67" s="54">
        <f>IF(AND(Z67&gt;0),((Z64*AF64+Z65*AF65+Z66*AF66)/Z67),0)</f>
        <v>0.93713690044508968</v>
      </c>
      <c r="AG67" s="58">
        <f>IF(AND(AA67&gt;0,AJ67&gt;0,AB67&gt;0),((AJ67*(AA67-AB67))/(AA67*(AJ67-AB67))),0)</f>
        <v>0.93083825092115291</v>
      </c>
      <c r="AH67" s="52">
        <f t="shared" ref="AH67" si="115">SUM(AH64:AH66)</f>
        <v>658</v>
      </c>
      <c r="AI67" s="21">
        <f>IF(AH67&gt;0,(AI64*AH64+AI65*AH65+AI66*AH66)/AH67,0)</f>
        <v>8.3705167173252285E-2</v>
      </c>
      <c r="AJ67" s="54">
        <f>IF(J67&gt;0,(AJ64*J64+AJ65*J65+AJ66*J66)/J67,0)</f>
        <v>0.22556203036344119</v>
      </c>
      <c r="AK67" s="59">
        <f>SUM(AK64:AK66)</f>
        <v>135.94575</v>
      </c>
      <c r="AL67" s="70"/>
      <c r="AM67" s="57">
        <f>SUM(AM64:AM66)</f>
        <v>0</v>
      </c>
      <c r="AN67" s="124"/>
      <c r="AO67" s="125">
        <f>AN66</f>
        <v>2295.2399999999998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53</v>
      </c>
      <c r="D68" s="12">
        <v>19506</v>
      </c>
      <c r="E68" s="12">
        <v>2</v>
      </c>
      <c r="F68" s="12">
        <v>18801</v>
      </c>
      <c r="G68" s="13">
        <v>1.7</v>
      </c>
      <c r="H68" s="13">
        <v>4</v>
      </c>
      <c r="I68" s="12">
        <v>17924</v>
      </c>
      <c r="J68" s="12">
        <v>15023</v>
      </c>
      <c r="K68" s="14">
        <v>7.0000000000000007E-2</v>
      </c>
      <c r="L68" s="25">
        <f>J68*(1-K68)</f>
        <v>13971.39</v>
      </c>
      <c r="M68" s="15">
        <v>0.83299999999999996</v>
      </c>
      <c r="N68" s="26">
        <f>L68*M68</f>
        <v>11638.167869999999</v>
      </c>
      <c r="O68" s="14">
        <v>6.6000000000000003E-2</v>
      </c>
      <c r="P68" s="26">
        <f>L68*O68</f>
        <v>922.11174000000005</v>
      </c>
      <c r="Q68" s="16">
        <v>0.10100000000000001</v>
      </c>
      <c r="R68" s="26">
        <f>L68*Q68</f>
        <v>1411.1103900000001</v>
      </c>
      <c r="S68" s="16">
        <v>0.21199999999999999</v>
      </c>
      <c r="T68" s="26">
        <f>L68*S68</f>
        <v>2961.9346799999998</v>
      </c>
      <c r="U68" s="16">
        <v>0.501</v>
      </c>
      <c r="V68" s="26">
        <f>L68*U68</f>
        <v>6999.6663899999994</v>
      </c>
      <c r="W68" s="16">
        <v>0.41</v>
      </c>
      <c r="X68" s="26">
        <f>W68*L68</f>
        <v>5728.2698999999993</v>
      </c>
      <c r="Y68" s="17">
        <v>3.3899999999999998E-3</v>
      </c>
      <c r="Z68" s="61">
        <f>L68*Y68</f>
        <v>47.363012099999992</v>
      </c>
      <c r="AA68" s="28">
        <f>IF(J68&gt;0,(AC68+AK68)/J68,0)</f>
        <v>3.3113404646209149E-3</v>
      </c>
      <c r="AB68" s="17">
        <v>2.2000000000000001E-4</v>
      </c>
      <c r="AC68" s="25">
        <f>AB68*L68</f>
        <v>3.0737057999999999</v>
      </c>
      <c r="AD68" s="141">
        <v>0.2235</v>
      </c>
      <c r="AE68" s="31">
        <f>AH68*(1-AI68)*AD68</f>
        <v>46.777209000000006</v>
      </c>
      <c r="AF68" s="29">
        <f t="shared" ref="AF68:AF70" si="116">IF(AND(AD68&gt;0,AB68&gt;0,Y68&gt;0),((Y68-AB68)*AD68)/((AD68-AB68)*Y68),0)</f>
        <v>0.93602461134557036</v>
      </c>
      <c r="AG68" s="62">
        <f>IF(AND(AA68&gt;0,AJ68&gt;0,AB68&gt;0),((AJ68*(AA68-AB68))/(AA68*(AJ68-AB68))),0)</f>
        <v>0.93448356105416064</v>
      </c>
      <c r="AH68" s="12">
        <v>227</v>
      </c>
      <c r="AI68" s="14">
        <v>7.8E-2</v>
      </c>
      <c r="AJ68" s="15">
        <v>0.223</v>
      </c>
      <c r="AK68" s="31">
        <f t="shared" si="8"/>
        <v>46.672562000000006</v>
      </c>
      <c r="AL68" s="19">
        <v>1.75</v>
      </c>
      <c r="AM68" s="19"/>
      <c r="AN68" s="119">
        <f>AN66+AH68-AM68</f>
        <v>2522.2399999999998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55</v>
      </c>
      <c r="D69" s="35">
        <v>20635</v>
      </c>
      <c r="E69" s="44">
        <v>5</v>
      </c>
      <c r="F69" s="35">
        <v>17759</v>
      </c>
      <c r="G69" s="36">
        <v>1.4</v>
      </c>
      <c r="H69" s="38">
        <v>3.4</v>
      </c>
      <c r="I69" s="35">
        <v>15726</v>
      </c>
      <c r="J69" s="35">
        <v>15020</v>
      </c>
      <c r="K69" s="66">
        <v>7.0999999999999994E-2</v>
      </c>
      <c r="L69" s="38">
        <f t="shared" ref="L69:L70" si="117">J69*(1-K69)</f>
        <v>13953.58</v>
      </c>
      <c r="M69" s="39">
        <v>0.75700000000000001</v>
      </c>
      <c r="N69" s="26">
        <f t="shared" ref="N69:N70" si="118">L69*M69</f>
        <v>10562.860060000001</v>
      </c>
      <c r="O69" s="37">
        <v>0.17100000000000001</v>
      </c>
      <c r="P69" s="26">
        <f t="shared" ref="P69:P70" si="119">L69*O69</f>
        <v>2386.0621800000004</v>
      </c>
      <c r="Q69" s="40">
        <v>7.1999999999999995E-2</v>
      </c>
      <c r="R69" s="26">
        <f t="shared" ref="R69:R70" si="120">L69*Q69</f>
        <v>1004.6577599999999</v>
      </c>
      <c r="S69" s="40">
        <v>0.17899999999999999</v>
      </c>
      <c r="T69" s="26">
        <f>L69*S69</f>
        <v>2497.6908199999998</v>
      </c>
      <c r="U69" s="40">
        <v>0.54500000000000004</v>
      </c>
      <c r="V69" s="26">
        <f>L69*U69</f>
        <v>7604.7011000000002</v>
      </c>
      <c r="W69" s="40">
        <v>0.39</v>
      </c>
      <c r="X69" s="26">
        <f>W69*L69</f>
        <v>5441.8962000000001</v>
      </c>
      <c r="Y69" s="41">
        <v>3.4399999999999999E-3</v>
      </c>
      <c r="Z69" s="18">
        <f>L69*Y69</f>
        <v>48.000315199999996</v>
      </c>
      <c r="AA69" s="28">
        <f>IF(J69&gt;0,(AC69+AK69)/J69,0)</f>
        <v>3.1837975898801598E-3</v>
      </c>
      <c r="AB69" s="41">
        <v>2.3000000000000001E-4</v>
      </c>
      <c r="AC69" s="38">
        <f>AB69*L69</f>
        <v>3.2093234000000002</v>
      </c>
      <c r="AD69" s="29">
        <v>0.22259999999999999</v>
      </c>
      <c r="AE69" s="42">
        <f>AH69*(1-AI69)*AD69</f>
        <v>43.478454599999999</v>
      </c>
      <c r="AF69" s="29">
        <f t="shared" si="116"/>
        <v>0.93410469247252903</v>
      </c>
      <c r="AG69" s="30">
        <f t="shared" ref="AG69:AG70" si="121">IF(AND(AA69&gt;0,AJ69&gt;0,AB69&gt;0),((AJ69*(AA69-AB69))/(AA69*(AJ69-AB69))),0)</f>
        <v>0.92869442684314563</v>
      </c>
      <c r="AH69" s="35">
        <v>213</v>
      </c>
      <c r="AI69" s="66">
        <v>8.3000000000000004E-2</v>
      </c>
      <c r="AJ69" s="67">
        <v>0.22839999999999999</v>
      </c>
      <c r="AK69" s="42">
        <f t="shared" si="8"/>
        <v>44.6113164</v>
      </c>
      <c r="AL69" s="18">
        <v>1.73</v>
      </c>
      <c r="AM69" s="18"/>
      <c r="AN69" s="122">
        <f>AN68+AH69-AM69</f>
        <v>2735.24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52</v>
      </c>
      <c r="D70" s="44">
        <v>15359</v>
      </c>
      <c r="E70" s="44">
        <v>6</v>
      </c>
      <c r="F70" s="44">
        <v>17929</v>
      </c>
      <c r="G70" s="38">
        <v>1.6</v>
      </c>
      <c r="H70" s="38">
        <v>3.9</v>
      </c>
      <c r="I70" s="44">
        <v>16924</v>
      </c>
      <c r="J70" s="44">
        <v>15140</v>
      </c>
      <c r="K70" s="66">
        <v>6.5000000000000002E-2</v>
      </c>
      <c r="L70" s="38">
        <f t="shared" si="117"/>
        <v>14155.900000000001</v>
      </c>
      <c r="M70" s="29">
        <v>0.76</v>
      </c>
      <c r="N70" s="26">
        <f t="shared" si="118"/>
        <v>10758.484</v>
      </c>
      <c r="O70" s="40">
        <v>0.153</v>
      </c>
      <c r="P70" s="26">
        <f t="shared" si="119"/>
        <v>2165.8527000000004</v>
      </c>
      <c r="Q70" s="40">
        <v>8.6999999999999994E-2</v>
      </c>
      <c r="R70" s="26">
        <f t="shared" si="120"/>
        <v>1231.5633</v>
      </c>
      <c r="S70" s="40">
        <v>0.191</v>
      </c>
      <c r="T70" s="26">
        <f>L70*S70</f>
        <v>2703.7769000000003</v>
      </c>
      <c r="U70" s="40">
        <v>0.54200000000000004</v>
      </c>
      <c r="V70" s="26">
        <f>L70*U70</f>
        <v>7672.497800000001</v>
      </c>
      <c r="W70" s="40">
        <v>0.38</v>
      </c>
      <c r="X70" s="26">
        <f>W70*L70</f>
        <v>5379.2420000000002</v>
      </c>
      <c r="Y70" s="48">
        <v>3.5000000000000001E-3</v>
      </c>
      <c r="Z70" s="18">
        <f>L70*Y70</f>
        <v>49.545650000000009</v>
      </c>
      <c r="AA70" s="28">
        <f>IF(J70&gt;0,(AC70+AK70)/J70,0)</f>
        <v>3.324647886393659E-3</v>
      </c>
      <c r="AB70" s="48">
        <v>2.3000000000000001E-4</v>
      </c>
      <c r="AC70" s="38">
        <f>AB70*L70</f>
        <v>3.2558570000000002</v>
      </c>
      <c r="AD70" s="29">
        <v>0.22309999999999999</v>
      </c>
      <c r="AE70" s="42">
        <f>AH70*(1-AI70)*AD70</f>
        <v>45.726576000000001</v>
      </c>
      <c r="AF70" s="29">
        <f t="shared" si="116"/>
        <v>0.93524988942945597</v>
      </c>
      <c r="AG70" s="30">
        <f t="shared" si="121"/>
        <v>0.93175271118891112</v>
      </c>
      <c r="AH70" s="44">
        <v>224</v>
      </c>
      <c r="AI70" s="66">
        <v>8.5000000000000006E-2</v>
      </c>
      <c r="AJ70" s="67">
        <v>0.22969999999999999</v>
      </c>
      <c r="AK70" s="42">
        <f t="shared" si="8"/>
        <v>47.079312000000002</v>
      </c>
      <c r="AL70" s="18">
        <v>1.75</v>
      </c>
      <c r="AM70" s="18"/>
      <c r="AN70" s="122">
        <f>AN69+AH70-AM70</f>
        <v>2959.24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55500</v>
      </c>
      <c r="E71" s="68"/>
      <c r="F71" s="52">
        <f>SUM(F68:F70)</f>
        <v>54489</v>
      </c>
      <c r="G71" s="53"/>
      <c r="H71" s="69"/>
      <c r="I71" s="52">
        <f>SUM(I68:I70)</f>
        <v>50574</v>
      </c>
      <c r="J71" s="52">
        <f>SUM(J68:J70)</f>
        <v>45183</v>
      </c>
      <c r="K71" s="21">
        <f>IF(J71&gt;0,(J68*K68+J69*K69+J70*K70)/J71,0)</f>
        <v>6.865701701967554E-2</v>
      </c>
      <c r="L71" s="53">
        <f>L68+L69+L70</f>
        <v>42080.87</v>
      </c>
      <c r="M71" s="54">
        <f>IF(L71&gt;0,N71/L71,0)</f>
        <v>0.78324216989810336</v>
      </c>
      <c r="N71" s="55">
        <f>N68+N69+N70</f>
        <v>32959.511930000001</v>
      </c>
      <c r="O71" s="21">
        <f>IF(L71&gt;0,P71/L71,0)</f>
        <v>0.13008349447147838</v>
      </c>
      <c r="P71" s="55">
        <f>P68+P69+P70</f>
        <v>5474.0266200000005</v>
      </c>
      <c r="Q71" s="21">
        <f>IF(L71&gt;0,R71/L71,0)</f>
        <v>8.6674335630418278E-2</v>
      </c>
      <c r="R71" s="55">
        <f>R68+R69+R70</f>
        <v>3647.3314499999997</v>
      </c>
      <c r="S71" s="21">
        <f>IF(L71&gt;0,T71/L71,0)</f>
        <v>0.19399319453233738</v>
      </c>
      <c r="T71" s="55">
        <f>T68+T69+T70</f>
        <v>8163.4024000000009</v>
      </c>
      <c r="U71" s="21">
        <f>IF(L71&gt;0,V71/L71,0)</f>
        <v>0.52938224162190561</v>
      </c>
      <c r="V71" s="55">
        <f>V68+V69+V70</f>
        <v>22276.865290000002</v>
      </c>
      <c r="W71" s="21">
        <f>IF(L71&gt;0,X71/L71,0)</f>
        <v>0.39327628207306548</v>
      </c>
      <c r="X71" s="55">
        <f>X68+X69+X70</f>
        <v>16549.408100000001</v>
      </c>
      <c r="Y71" s="56">
        <f>IF(L71&gt;0,Z71/L71,0)</f>
        <v>3.4435832077616265E-3</v>
      </c>
      <c r="Z71" s="57">
        <f>SUM(Z68:Z70)</f>
        <v>144.9089773</v>
      </c>
      <c r="AA71" s="63">
        <f>IF(L71&gt;0,(AA68*L68+AA69*L69+AA70*L70)/L71,0)</f>
        <v>3.2735251539048509E-3</v>
      </c>
      <c r="AB71" s="56">
        <f>IF(J71&gt;0,(J68*AB68+J69*AB69+J70*AB70)/J71,0)</f>
        <v>2.2667507690945712E-4</v>
      </c>
      <c r="AC71" s="53">
        <f>SUM(AC68:AC70)</f>
        <v>9.5388862000000003</v>
      </c>
      <c r="AD71" s="54">
        <f>IF(J71&gt;0,(J68*AD68+J69*AD69+J70*AD70)/J71,0)</f>
        <v>0.22306678396742136</v>
      </c>
      <c r="AE71" s="59">
        <f>SUM(AE68:AE70)</f>
        <v>135.98223960000001</v>
      </c>
      <c r="AF71" s="54">
        <f>IF(AND(Z71&gt;0),((Z68*AF68+Z69*AF69+Z70*AF70)/Z71),0)</f>
        <v>0.93512376438356815</v>
      </c>
      <c r="AG71" s="58">
        <f>IF(AND(AA71&gt;0,AJ71&gt;0,AB71&gt;0),((AJ71*(AA71-AB71))/(AA71*(AJ71-AB71))),0)</f>
        <v>0.93168523978600737</v>
      </c>
      <c r="AH71" s="52">
        <f>SUM(AH68:AH70)</f>
        <v>664</v>
      </c>
      <c r="AI71" s="21">
        <f>IF(AH71&gt;0,(AI68*AH68+AI69*AH69+AI70*AH70)/AH71,0)</f>
        <v>8.1965361445783147E-2</v>
      </c>
      <c r="AJ71" s="54">
        <f>IF(J71&gt;0,(AJ68*J68+AJ69*J69+AJ70*J70)/J71,0)</f>
        <v>0.22704014784321536</v>
      </c>
      <c r="AK71" s="59">
        <f>SUM(AK68:AK70)</f>
        <v>138.36319040000001</v>
      </c>
      <c r="AL71" s="70"/>
      <c r="AM71" s="57">
        <f>SUM(AM68:AM70)</f>
        <v>0</v>
      </c>
      <c r="AN71" s="124"/>
      <c r="AO71" s="125">
        <f>AN70</f>
        <v>2959.24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53</v>
      </c>
      <c r="D72" s="12">
        <v>6886</v>
      </c>
      <c r="E72" s="12">
        <v>5</v>
      </c>
      <c r="F72" s="12">
        <v>12968</v>
      </c>
      <c r="G72" s="13">
        <v>1.5</v>
      </c>
      <c r="H72" s="13">
        <v>3.6</v>
      </c>
      <c r="I72" s="12">
        <v>11852</v>
      </c>
      <c r="J72" s="12">
        <v>14919</v>
      </c>
      <c r="K72" s="14">
        <v>7.9000000000000001E-2</v>
      </c>
      <c r="L72" s="25">
        <f>J72*(1-K72)</f>
        <v>13740.399000000001</v>
      </c>
      <c r="M72" s="15">
        <v>0.70499999999999996</v>
      </c>
      <c r="N72" s="26">
        <f>L72*M72</f>
        <v>9686.9812949999996</v>
      </c>
      <c r="O72" s="14">
        <v>0.157</v>
      </c>
      <c r="P72" s="26">
        <f>L72*O72</f>
        <v>2157.242643</v>
      </c>
      <c r="Q72" s="16">
        <v>0.13800000000000001</v>
      </c>
      <c r="R72" s="26">
        <f>L72*Q72</f>
        <v>1896.1750620000003</v>
      </c>
      <c r="S72" s="16">
        <v>0.17699999999999999</v>
      </c>
      <c r="T72" s="26">
        <f>L72*S72</f>
        <v>2432.0506230000001</v>
      </c>
      <c r="U72" s="16">
        <v>0.56799999999999995</v>
      </c>
      <c r="V72" s="26">
        <f>L72*U72</f>
        <v>7804.5466319999996</v>
      </c>
      <c r="W72" s="16">
        <v>0.39</v>
      </c>
      <c r="X72" s="26">
        <f>W72*L72</f>
        <v>5358.7556100000011</v>
      </c>
      <c r="Y72" s="17">
        <v>3.5400000000000002E-3</v>
      </c>
      <c r="Z72" s="61">
        <f>L72*Y72</f>
        <v>48.641012460000006</v>
      </c>
      <c r="AA72" s="28">
        <f>IF(J72&gt;0,(AC72+AK72)/J72,0)</f>
        <v>3.2593752242107382E-3</v>
      </c>
      <c r="AB72" s="17">
        <v>2.3000000000000001E-4</v>
      </c>
      <c r="AC72" s="25">
        <f>AB72*L72</f>
        <v>3.1602917700000002</v>
      </c>
      <c r="AD72" s="141">
        <v>0.22040000000000001</v>
      </c>
      <c r="AE72" s="31">
        <f>AH72*(1-AI72)*AD72</f>
        <v>44.261389200000004</v>
      </c>
      <c r="AF72" s="29">
        <f t="shared" ref="AF72:AF74" si="122">IF(AND(AD72&gt;0,AB72&gt;0,Y72&gt;0),((Y72-AB72)*AD72)/((AD72-AB72)*Y72),0)</f>
        <v>0.9360050233396946</v>
      </c>
      <c r="AG72" s="62">
        <f>IF(AND(AA72&gt;0,AJ72&gt;0,AB72&gt;0),((AJ72*(AA72-AB72))/(AA72*(AJ72-AB72))),0)</f>
        <v>0.93037950244217182</v>
      </c>
      <c r="AH72" s="12">
        <v>219</v>
      </c>
      <c r="AI72" s="14">
        <v>8.3000000000000004E-2</v>
      </c>
      <c r="AJ72" s="15">
        <v>0.22639999999999999</v>
      </c>
      <c r="AK72" s="31">
        <f t="shared" ref="AK72:AK78" si="123">AH72*(1-AI72)*AJ72</f>
        <v>45.466327200000002</v>
      </c>
      <c r="AL72" s="19">
        <v>1.84</v>
      </c>
      <c r="AM72" s="19"/>
      <c r="AN72" s="119">
        <f>AN70+AH72-AM72</f>
        <v>3178.24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47" t="s">
        <v>50</v>
      </c>
      <c r="D73" s="35">
        <v>25552</v>
      </c>
      <c r="E73" s="44">
        <v>5</v>
      </c>
      <c r="F73" s="35">
        <v>15989</v>
      </c>
      <c r="G73" s="36">
        <v>1.8</v>
      </c>
      <c r="H73" s="38">
        <v>5.0999999999999996</v>
      </c>
      <c r="I73" s="35">
        <v>14960</v>
      </c>
      <c r="J73" s="35">
        <v>15242</v>
      </c>
      <c r="K73" s="66">
        <v>7.3999999999999996E-2</v>
      </c>
      <c r="L73" s="38">
        <f t="shared" ref="L73" si="124">J73*(1-K73)</f>
        <v>14114.092000000001</v>
      </c>
      <c r="M73" s="39">
        <v>0.77900000000000003</v>
      </c>
      <c r="N73" s="26">
        <f t="shared" ref="N73:N74" si="125">L73*M73</f>
        <v>10994.877668000001</v>
      </c>
      <c r="O73" s="37">
        <v>7.8E-2</v>
      </c>
      <c r="P73" s="26">
        <f t="shared" ref="P73:P74" si="126">L73*O73</f>
        <v>1100.8991760000001</v>
      </c>
      <c r="Q73" s="40">
        <v>0.14299999999999999</v>
      </c>
      <c r="R73" s="26">
        <f t="shared" ref="R73:R74" si="127">L73*Q73</f>
        <v>2018.3151559999999</v>
      </c>
      <c r="S73" s="40">
        <v>0.19</v>
      </c>
      <c r="T73" s="26">
        <f>L73*S73</f>
        <v>2681.6774800000003</v>
      </c>
      <c r="U73" s="40">
        <v>0.53400000000000003</v>
      </c>
      <c r="V73" s="26">
        <f>L73*U73</f>
        <v>7536.9251280000008</v>
      </c>
      <c r="W73" s="40">
        <v>0.4</v>
      </c>
      <c r="X73" s="26">
        <f>W73*L73</f>
        <v>5645.6368000000002</v>
      </c>
      <c r="Y73" s="41">
        <v>3.5899999999999999E-3</v>
      </c>
      <c r="Z73" s="18">
        <f>L73*Y73</f>
        <v>50.669590280000001</v>
      </c>
      <c r="AA73" s="28">
        <f>IF(J73&gt;0,(AC73+AK73)/J73,0)</f>
        <v>3.6382004959979002E-3</v>
      </c>
      <c r="AB73" s="41">
        <v>2.3000000000000001E-4</v>
      </c>
      <c r="AC73" s="38">
        <f>AB73*L73</f>
        <v>3.2462411600000003</v>
      </c>
      <c r="AD73" s="29">
        <v>0.21940000000000001</v>
      </c>
      <c r="AE73" s="42">
        <f>AH73*(1-AI73)*AD73</f>
        <v>51.157936800000002</v>
      </c>
      <c r="AF73" s="29">
        <f t="shared" si="122"/>
        <v>0.93691532869703531</v>
      </c>
      <c r="AG73" s="30">
        <f t="shared" ref="AG73:AG74" si="128">IF(AND(AA73&gt;0,AJ73&gt;0,AB73&gt;0),((AJ73*(AA73-AB73))/(AA73*(AJ73-AB73))),0)</f>
        <v>0.93774522719100151</v>
      </c>
      <c r="AH73" s="35">
        <v>254</v>
      </c>
      <c r="AI73" s="66">
        <v>8.2000000000000003E-2</v>
      </c>
      <c r="AJ73" s="67">
        <v>0.22389999999999999</v>
      </c>
      <c r="AK73" s="42">
        <f t="shared" si="123"/>
        <v>52.207210799999999</v>
      </c>
      <c r="AL73" s="18">
        <v>1.7</v>
      </c>
      <c r="AM73" s="18">
        <v>1193.06</v>
      </c>
      <c r="AN73" s="122">
        <f>AN72+AH73-AM73</f>
        <v>2239.1799999999998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52</v>
      </c>
      <c r="D74" s="44">
        <v>22862</v>
      </c>
      <c r="E74" s="44">
        <v>4</v>
      </c>
      <c r="F74" s="44">
        <v>17853</v>
      </c>
      <c r="G74" s="38">
        <v>1.5</v>
      </c>
      <c r="H74" s="38">
        <v>4.5999999999999996</v>
      </c>
      <c r="I74" s="44">
        <v>16450</v>
      </c>
      <c r="J74" s="44">
        <v>15129</v>
      </c>
      <c r="K74" s="66">
        <v>7.6999999999999999E-2</v>
      </c>
      <c r="L74" s="38">
        <f>J74*(1-K74)</f>
        <v>13964.067000000001</v>
      </c>
      <c r="M74" s="29">
        <v>0.755</v>
      </c>
      <c r="N74" s="26">
        <f t="shared" si="125"/>
        <v>10542.870585000001</v>
      </c>
      <c r="O74" s="40">
        <v>0.121</v>
      </c>
      <c r="P74" s="26">
        <f t="shared" si="126"/>
        <v>1689.6521070000001</v>
      </c>
      <c r="Q74" s="40">
        <v>0.124</v>
      </c>
      <c r="R74" s="26">
        <f t="shared" si="127"/>
        <v>1731.544308</v>
      </c>
      <c r="S74" s="40">
        <v>0.187</v>
      </c>
      <c r="T74" s="26">
        <f>L74*S74</f>
        <v>2611.2805290000001</v>
      </c>
      <c r="U74" s="40">
        <v>0.55000000000000004</v>
      </c>
      <c r="V74" s="26">
        <f>L74*U74</f>
        <v>7680.2368500000011</v>
      </c>
      <c r="W74" s="40">
        <v>0.39</v>
      </c>
      <c r="X74" s="26">
        <f>W74*L74</f>
        <v>5445.9861300000002</v>
      </c>
      <c r="Y74" s="48">
        <v>3.4399999999999999E-3</v>
      </c>
      <c r="Z74" s="18">
        <f>L74*Y74</f>
        <v>48.036390480000001</v>
      </c>
      <c r="AA74" s="28">
        <f>IF(J74&gt;0,(AC74+AK74)/J74,0)</f>
        <v>3.2032531832903695E-3</v>
      </c>
      <c r="AB74" s="48">
        <v>2.3000000000000001E-4</v>
      </c>
      <c r="AC74" s="38">
        <f>AB74*L74</f>
        <v>3.2117354100000002</v>
      </c>
      <c r="AD74" s="29">
        <v>0.2172</v>
      </c>
      <c r="AE74" s="42">
        <f>AH74*(1-AI74)*AD74</f>
        <v>43.817928000000002</v>
      </c>
      <c r="AF74" s="29">
        <f t="shared" si="122"/>
        <v>0.9341287135398636</v>
      </c>
      <c r="AG74" s="30">
        <f t="shared" si="128"/>
        <v>0.92915075804135361</v>
      </c>
      <c r="AH74" s="44">
        <v>220</v>
      </c>
      <c r="AI74" s="66">
        <v>8.3000000000000004E-2</v>
      </c>
      <c r="AJ74" s="67">
        <v>0.2243</v>
      </c>
      <c r="AK74" s="42">
        <f t="shared" si="123"/>
        <v>45.250281999999999</v>
      </c>
      <c r="AL74" s="18">
        <v>1.7</v>
      </c>
      <c r="AM74" s="18"/>
      <c r="AN74" s="122">
        <f>AN73+AH74-AM74</f>
        <v>2459.1799999999998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55300</v>
      </c>
      <c r="E75" s="68"/>
      <c r="F75" s="52">
        <f>SUM(F72:F74)</f>
        <v>46810</v>
      </c>
      <c r="G75" s="53"/>
      <c r="H75" s="69"/>
      <c r="I75" s="52">
        <f>SUM(I72:I74)</f>
        <v>43262</v>
      </c>
      <c r="J75" s="52">
        <f>SUM(J72:J74)</f>
        <v>45290</v>
      </c>
      <c r="K75" s="21">
        <f>IF(J75&gt;0,(J72*K72+J73*K73+J74*K74)/J75,0)</f>
        <v>7.6649194082578934E-2</v>
      </c>
      <c r="L75" s="53">
        <f>L72+L73+L74</f>
        <v>41818.558000000005</v>
      </c>
      <c r="M75" s="54">
        <f>IF(L75&gt;0,N75/L75,0)</f>
        <v>0.74667159848027276</v>
      </c>
      <c r="N75" s="55">
        <f>N72+N73+N74</f>
        <v>31224.729547999999</v>
      </c>
      <c r="O75" s="21">
        <f>IF(L75&gt;0,P75/L75,0)</f>
        <v>0.11831574694660681</v>
      </c>
      <c r="P75" s="55">
        <f>P72+P73+P74</f>
        <v>4947.7939260000003</v>
      </c>
      <c r="Q75" s="21">
        <f>IF(L75&gt;0,R75/L75,0)</f>
        <v>0.13501265457312037</v>
      </c>
      <c r="R75" s="55">
        <f>R72+R73+R74</f>
        <v>5646.0345259999995</v>
      </c>
      <c r="S75" s="21">
        <f>IF(L75&gt;0,T75/L75,0)</f>
        <v>0.18472680554886661</v>
      </c>
      <c r="T75" s="55">
        <f>T72+T73+T74</f>
        <v>7725.0086320000009</v>
      </c>
      <c r="U75" s="21">
        <f>IF(L75&gt;0,V75/L75,0)</f>
        <v>0.55051416670082209</v>
      </c>
      <c r="V75" s="55">
        <f>V72+V73+V74</f>
        <v>23021.708610000001</v>
      </c>
      <c r="W75" s="21">
        <f>IF(L75&gt;0,X75/L75,0)</f>
        <v>0.39337507859548865</v>
      </c>
      <c r="X75" s="55">
        <f>X72+X73+X74</f>
        <v>16450.378540000002</v>
      </c>
      <c r="Y75" s="56">
        <f>IF(L75&gt;0,Z75/L75,0)</f>
        <v>3.5234833592301291E-3</v>
      </c>
      <c r="Z75" s="57">
        <f>SUM(Z72:Z74)</f>
        <v>147.34699322</v>
      </c>
      <c r="AA75" s="63">
        <f>IF(L75&gt;0,(AA72*L72+AA73*L73+AA74*L74)/L75,0)</f>
        <v>3.3684914399908289E-3</v>
      </c>
      <c r="AB75" s="56">
        <f>IF(J75&gt;0,(J72*AB72+J73*AB73+J74*AB74)/J75,0)</f>
        <v>2.3000000000000001E-4</v>
      </c>
      <c r="AC75" s="53">
        <f>SUM(AC72:AC74)</f>
        <v>9.6182683400000002</v>
      </c>
      <c r="AD75" s="54">
        <f>IF(J75&gt;0,(J72*AD72+J73*AD73+J74*AD74)/J75,0)</f>
        <v>0.21899450651357918</v>
      </c>
      <c r="AE75" s="59">
        <f>SUM(AE72:AE74)</f>
        <v>139.23725400000001</v>
      </c>
      <c r="AF75" s="54">
        <f>IF(AND(Z75&gt;0),((Z72*AF72+Z73*AF73+Z74*AF74)/Z75),0)</f>
        <v>0.93570636539114527</v>
      </c>
      <c r="AG75" s="58">
        <f>IF(AND(AA75&gt;0,AJ75&gt;0,AB75&gt;0),((AJ75*(AA75-AB75))/(AA75*(AJ75-AB75))),0)</f>
        <v>0.93267418277652026</v>
      </c>
      <c r="AH75" s="52">
        <f>SUM(AH72:AH74)</f>
        <v>693</v>
      </c>
      <c r="AI75" s="21">
        <f>IF(AH75&gt;0,(AI72*AH72+AI73*AH73+AI74*AH74)/AH75,0)</f>
        <v>8.2633477633477628E-2</v>
      </c>
      <c r="AJ75" s="54">
        <f>IF(J75&gt;0,(AJ72*J72+AJ73*J73+AJ74*J74)/J75,0)</f>
        <v>0.22485714506513579</v>
      </c>
      <c r="AK75" s="59">
        <f>SUM(AK72:AK74)</f>
        <v>142.92382000000001</v>
      </c>
      <c r="AL75" s="70"/>
      <c r="AM75" s="57">
        <f>SUM(AM72:AM74)</f>
        <v>1193.06</v>
      </c>
      <c r="AN75" s="124"/>
      <c r="AO75" s="125">
        <f>AN74</f>
        <v>2459.1799999999998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53</v>
      </c>
      <c r="D76" s="12">
        <v>6040</v>
      </c>
      <c r="E76" s="12">
        <v>5</v>
      </c>
      <c r="F76" s="12">
        <v>11726</v>
      </c>
      <c r="G76" s="13">
        <v>1.5</v>
      </c>
      <c r="H76" s="13">
        <v>4.7</v>
      </c>
      <c r="I76" s="12">
        <v>10776</v>
      </c>
      <c r="J76" s="12">
        <v>13961</v>
      </c>
      <c r="K76" s="14">
        <v>7.8E-2</v>
      </c>
      <c r="L76" s="25">
        <f>J76*(1-K76)</f>
        <v>12872.042000000001</v>
      </c>
      <c r="M76" s="15">
        <v>0.72499999999999998</v>
      </c>
      <c r="N76" s="26">
        <f>L76*M76</f>
        <v>9332.2304500000009</v>
      </c>
      <c r="O76" s="14">
        <v>0.14499999999999999</v>
      </c>
      <c r="P76" s="26">
        <f>L76*O76</f>
        <v>1866.4460900000001</v>
      </c>
      <c r="Q76" s="16">
        <v>0.13</v>
      </c>
      <c r="R76" s="26">
        <f>L76*Q76</f>
        <v>1673.3654600000002</v>
      </c>
      <c r="S76" s="16">
        <v>0.19800000000000001</v>
      </c>
      <c r="T76" s="26">
        <f>L76*S76</f>
        <v>2548.6643160000003</v>
      </c>
      <c r="U76" s="16">
        <v>0.51700000000000002</v>
      </c>
      <c r="V76" s="26">
        <f>L76*U76</f>
        <v>6654.845714000001</v>
      </c>
      <c r="W76" s="16">
        <v>0.39</v>
      </c>
      <c r="X76" s="26">
        <f>W76*L76</f>
        <v>5020.0963800000009</v>
      </c>
      <c r="Y76" s="17">
        <v>3.47E-3</v>
      </c>
      <c r="Z76" s="61">
        <f>L76*Y76</f>
        <v>44.665985740000004</v>
      </c>
      <c r="AA76" s="28">
        <f>IF(J76&gt;0,(AC76+AK76)/J76,0)</f>
        <v>3.0127593295609196E-3</v>
      </c>
      <c r="AB76" s="17">
        <v>2.5000000000000001E-4</v>
      </c>
      <c r="AC76" s="25">
        <f>AB76*L76</f>
        <v>3.2180105000000006</v>
      </c>
      <c r="AD76" s="141">
        <v>0.22070000000000001</v>
      </c>
      <c r="AE76" s="31">
        <f>AH76*(1-AI76)*AD76</f>
        <v>39.378397500000005</v>
      </c>
      <c r="AF76" s="29">
        <f t="shared" ref="AF76:AF78" si="129">IF(AND(AD76&gt;0,AB76&gt;0,Y76&gt;0),((Y76-AB76)*AD76)/((AD76-AB76)*Y76),0)</f>
        <v>0.9290062310325421</v>
      </c>
      <c r="AG76" s="62">
        <f>IF(AND(AA76&gt;0,AJ76&gt;0,AB76&gt;0),((AJ76*(AA76-AB76))/(AA76*(AJ76-AB76))),0)</f>
        <v>0.91807387933234097</v>
      </c>
      <c r="AH76" s="12">
        <v>195</v>
      </c>
      <c r="AI76" s="14">
        <v>8.5000000000000006E-2</v>
      </c>
      <c r="AJ76" s="15">
        <v>0.2177</v>
      </c>
      <c r="AK76" s="31">
        <f t="shared" si="123"/>
        <v>38.8431225</v>
      </c>
      <c r="AL76" s="19">
        <v>1.7</v>
      </c>
      <c r="AM76" s="19"/>
      <c r="AN76" s="119">
        <f>AN74+AH76-AM76</f>
        <v>2654.18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47" t="s">
        <v>50</v>
      </c>
      <c r="D77" s="35">
        <v>20695</v>
      </c>
      <c r="E77" s="44">
        <v>6</v>
      </c>
      <c r="F77" s="35">
        <v>15209</v>
      </c>
      <c r="G77" s="36">
        <v>2.1</v>
      </c>
      <c r="H77" s="38">
        <v>4</v>
      </c>
      <c r="I77" s="35">
        <v>13763</v>
      </c>
      <c r="J77" s="35">
        <v>14090</v>
      </c>
      <c r="K77" s="66">
        <v>8.3000000000000004E-2</v>
      </c>
      <c r="L77" s="38">
        <f t="shared" ref="L77:L78" si="130">J77*(1-K77)</f>
        <v>12920.53</v>
      </c>
      <c r="M77" s="39">
        <v>0.69099999999999995</v>
      </c>
      <c r="N77" s="26">
        <f t="shared" ref="N77:N78" si="131">L77*M77</f>
        <v>8928.086229999999</v>
      </c>
      <c r="O77" s="37">
        <v>0.14099999999999999</v>
      </c>
      <c r="P77" s="26">
        <f t="shared" ref="P77:P78" si="132">L77*O77</f>
        <v>1821.7947299999998</v>
      </c>
      <c r="Q77" s="40">
        <v>0.16800000000000001</v>
      </c>
      <c r="R77" s="26">
        <f t="shared" ref="R77:R78" si="133">L77*Q77</f>
        <v>2170.6490400000002</v>
      </c>
      <c r="S77" s="40">
        <v>0.186</v>
      </c>
      <c r="T77" s="26">
        <f>L77*S77</f>
        <v>2403.2185800000002</v>
      </c>
      <c r="U77" s="40">
        <v>0.54300000000000004</v>
      </c>
      <c r="V77" s="26">
        <f>L77*U77</f>
        <v>7015.8477900000007</v>
      </c>
      <c r="W77" s="40">
        <v>0.39</v>
      </c>
      <c r="X77" s="26">
        <f>W77*L77</f>
        <v>5039.0067000000008</v>
      </c>
      <c r="Y77" s="41">
        <v>3.48E-3</v>
      </c>
      <c r="Z77" s="18">
        <f>L77*Y77</f>
        <v>44.9634444</v>
      </c>
      <c r="AA77" s="28">
        <f>IF(J77&gt;0,(AC77+AK77)/J77,0)</f>
        <v>3.307660503903478E-3</v>
      </c>
      <c r="AB77" s="41">
        <v>2.5000000000000001E-4</v>
      </c>
      <c r="AC77" s="38">
        <f>AB77*L77</f>
        <v>3.2301325000000003</v>
      </c>
      <c r="AD77" s="29">
        <v>0.21840000000000001</v>
      </c>
      <c r="AE77" s="42">
        <f>AH77*(1-AI77)*AD77</f>
        <v>42.671428800000001</v>
      </c>
      <c r="AF77" s="29">
        <f t="shared" si="129"/>
        <v>0.92922459237949218</v>
      </c>
      <c r="AG77" s="30">
        <f t="shared" ref="AG77:AG78" si="134">IF(AND(AA77&gt;0,AJ77&gt;0,AB77&gt;0),((AJ77*(AA77-AB77))/(AA77*(AJ77-AB77))),0)</f>
        <v>0.92546006267684711</v>
      </c>
      <c r="AH77" s="35">
        <v>214</v>
      </c>
      <c r="AI77" s="66">
        <v>8.6999999999999994E-2</v>
      </c>
      <c r="AJ77" s="67">
        <v>0.222</v>
      </c>
      <c r="AK77" s="42">
        <f t="shared" si="123"/>
        <v>43.374804000000005</v>
      </c>
      <c r="AL77" s="18">
        <v>1.68</v>
      </c>
      <c r="AM77" s="18">
        <v>500.9</v>
      </c>
      <c r="AN77" s="122">
        <f>AN76+AH77-AM77</f>
        <v>2367.2799999999997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49</v>
      </c>
      <c r="D78" s="44">
        <v>22700</v>
      </c>
      <c r="E78" s="44">
        <v>3</v>
      </c>
      <c r="F78" s="44">
        <v>16976</v>
      </c>
      <c r="G78" s="38">
        <v>1.9</v>
      </c>
      <c r="H78" s="38">
        <v>3.9</v>
      </c>
      <c r="I78" s="44">
        <v>15817</v>
      </c>
      <c r="J78" s="44">
        <v>13625</v>
      </c>
      <c r="K78" s="66">
        <v>8.1000000000000003E-2</v>
      </c>
      <c r="L78" s="38">
        <f t="shared" si="130"/>
        <v>12521.375</v>
      </c>
      <c r="M78" s="29">
        <v>0.69399999999999995</v>
      </c>
      <c r="N78" s="26">
        <f t="shared" si="131"/>
        <v>8689.8342499999999</v>
      </c>
      <c r="O78" s="40">
        <v>0.153</v>
      </c>
      <c r="P78" s="26">
        <f t="shared" si="132"/>
        <v>1915.7703750000001</v>
      </c>
      <c r="Q78" s="40">
        <v>0.153</v>
      </c>
      <c r="R78" s="26">
        <f t="shared" si="133"/>
        <v>1915.7703750000001</v>
      </c>
      <c r="S78" s="40">
        <v>0.20399999999999999</v>
      </c>
      <c r="T78" s="26">
        <f>L78*S78</f>
        <v>2554.3604999999998</v>
      </c>
      <c r="U78" s="40">
        <v>0.51400000000000001</v>
      </c>
      <c r="V78" s="26">
        <f>L78*U78</f>
        <v>6435.98675</v>
      </c>
      <c r="W78" s="40">
        <v>0.4</v>
      </c>
      <c r="X78" s="26">
        <f>W78*L78</f>
        <v>5008.55</v>
      </c>
      <c r="Y78" s="48">
        <v>3.4399999999999999E-3</v>
      </c>
      <c r="Z78" s="18">
        <f>L78*Y78</f>
        <v>43.073529999999998</v>
      </c>
      <c r="AA78" s="28">
        <f>IF(J78&gt;0,(AC78+AK78)/J78,0)</f>
        <v>3.0967073394495416E-3</v>
      </c>
      <c r="AB78" s="48">
        <v>2.5999999999999998E-4</v>
      </c>
      <c r="AC78" s="38">
        <f>AB78*L78</f>
        <v>3.2555574999999997</v>
      </c>
      <c r="AD78" s="29">
        <v>0.22170000000000001</v>
      </c>
      <c r="AE78" s="42">
        <f>AH78*(1-AI78)*AD78</f>
        <v>38.33193</v>
      </c>
      <c r="AF78" s="29">
        <f t="shared" si="129"/>
        <v>0.92550399499260672</v>
      </c>
      <c r="AG78" s="30">
        <f t="shared" si="134"/>
        <v>0.91709867140342316</v>
      </c>
      <c r="AH78" s="44">
        <v>190</v>
      </c>
      <c r="AI78" s="66">
        <v>0.09</v>
      </c>
      <c r="AJ78" s="67">
        <v>0.22520000000000001</v>
      </c>
      <c r="AK78" s="42">
        <f t="shared" si="123"/>
        <v>38.937080000000002</v>
      </c>
      <c r="AL78" s="18">
        <v>1.68</v>
      </c>
      <c r="AM78" s="18"/>
      <c r="AN78" s="122">
        <f>AN77+AH78-AM78</f>
        <v>2557.2799999999997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49435</v>
      </c>
      <c r="E79" s="68"/>
      <c r="F79" s="52">
        <f>SUM(F76:F78)</f>
        <v>43911</v>
      </c>
      <c r="G79" s="53"/>
      <c r="H79" s="69"/>
      <c r="I79" s="52">
        <f>SUM(I76:I78)</f>
        <v>40356</v>
      </c>
      <c r="J79" s="52">
        <f>SUM(J76:J78)</f>
        <v>41676</v>
      </c>
      <c r="K79" s="21">
        <f>IF(J79&gt;0,(J76*K76+J77*K77+J78*K78)/J79,0)</f>
        <v>8.0671201650830207E-2</v>
      </c>
      <c r="L79" s="53">
        <f>L76+L77+L78</f>
        <v>38313.947</v>
      </c>
      <c r="M79" s="54">
        <f>IF(L79&gt;0,N79/L79,0)</f>
        <v>0.7034031479450551</v>
      </c>
      <c r="N79" s="55">
        <f>N76+N77+N78</f>
        <v>26950.15093</v>
      </c>
      <c r="O79" s="21">
        <f>IF(L79&gt;0,P79/L79,0)</f>
        <v>0.14626556734026908</v>
      </c>
      <c r="P79" s="55">
        <f>P76+P77+P78</f>
        <v>5604.011195</v>
      </c>
      <c r="Q79" s="21">
        <f>IF(L79&gt;0,R79/L79,0)</f>
        <v>0.15033128471467583</v>
      </c>
      <c r="R79" s="55">
        <f>R76+R77+R78</f>
        <v>5759.7848750000003</v>
      </c>
      <c r="S79" s="21">
        <f>IF(L79&gt;0,T79/L79,0)</f>
        <v>0.19591412484858323</v>
      </c>
      <c r="T79" s="55">
        <f>T76+T77+T78</f>
        <v>7506.2433960000008</v>
      </c>
      <c r="U79" s="21">
        <f>IF(L79&gt;0,V79/L79,0)</f>
        <v>0.5247874945904164</v>
      </c>
      <c r="V79" s="55">
        <f>V76+V77+V78</f>
        <v>20106.680254000003</v>
      </c>
      <c r="W79" s="21">
        <f>IF(L79&gt;0,X79/L79,0)</f>
        <v>0.39326809842901334</v>
      </c>
      <c r="X79" s="55">
        <f>X76+X77+X78</f>
        <v>15067.65308</v>
      </c>
      <c r="Y79" s="56">
        <f>IF(L79&gt;0,Z79/L79,0)</f>
        <v>3.4635679832203145E-3</v>
      </c>
      <c r="Z79" s="57">
        <f>SUM(Z76:Z78)</f>
        <v>132.70296014000002</v>
      </c>
      <c r="AA79" s="63">
        <f>IF(L79&gt;0,(AA76*L76+AA77*L77+AA78*L78)/L79,0)</f>
        <v>3.1396432546873863E-3</v>
      </c>
      <c r="AB79" s="56">
        <f>IF(J79&gt;0,(J76*AB76+J77*AB77+J78*AB78)/J79,0)</f>
        <v>2.5326926768403881E-4</v>
      </c>
      <c r="AC79" s="53">
        <f>SUM(AC76:AC78)</f>
        <v>9.7037005000000001</v>
      </c>
      <c r="AD79" s="54">
        <f>IF(J79&gt;0,(J76*AD76+J77*AD77+J78*AD78)/J79,0)</f>
        <v>0.22024933294941937</v>
      </c>
      <c r="AE79" s="59">
        <f>SUM(AE76:AE78)</f>
        <v>120.38175630000001</v>
      </c>
      <c r="AF79" s="54">
        <f>IF(AND(Z79&gt;0),((Z76*AF76+Z77*AF77+Z78*AF78)/Z79),0)</f>
        <v>0.92794344094329495</v>
      </c>
      <c r="AG79" s="58">
        <f>IF(AND(AA79&gt;0,AJ79&gt;0,AB79&gt;0),((AJ79*(AA79-AB79))/(AA79*(AJ79-AB79))),0)</f>
        <v>0.92038372293932358</v>
      </c>
      <c r="AH79" s="52">
        <f>SUM(AH76:AH78)</f>
        <v>599</v>
      </c>
      <c r="AI79" s="21">
        <f>IF(AH79&gt;0,(AI76*AH76+AI77*AH77+AI78*AH78)/AH79,0)</f>
        <v>8.7300500834724529E-2</v>
      </c>
      <c r="AJ79" s="54">
        <f>IF(J79&gt;0,(AJ76*J76+AJ77*J77+AJ78*J78)/J79,0)</f>
        <v>0.22160571312026106</v>
      </c>
      <c r="AK79" s="59">
        <f>SUM(AK76:AK78)</f>
        <v>121.15500650000001</v>
      </c>
      <c r="AL79" s="70"/>
      <c r="AM79" s="57">
        <f>SUM(AM76:AM78)</f>
        <v>500.9</v>
      </c>
      <c r="AN79" s="124"/>
      <c r="AO79" s="125">
        <f>AN78</f>
        <v>2557.2799999999997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55</v>
      </c>
      <c r="D80" s="12">
        <v>6581</v>
      </c>
      <c r="E80" s="12">
        <v>2</v>
      </c>
      <c r="F80" s="12">
        <v>4325</v>
      </c>
      <c r="G80" s="13">
        <v>1.8</v>
      </c>
      <c r="H80" s="13">
        <v>3.9</v>
      </c>
      <c r="I80" s="12">
        <v>4529</v>
      </c>
      <c r="J80" s="12">
        <v>12941</v>
      </c>
      <c r="K80" s="14">
        <v>8.3000000000000004E-2</v>
      </c>
      <c r="L80" s="25">
        <f>J80*(1-K80)</f>
        <v>11866.897000000001</v>
      </c>
      <c r="M80" s="15">
        <v>0.77100000000000002</v>
      </c>
      <c r="N80" s="26">
        <f>L80*M80</f>
        <v>9149.3775870000009</v>
      </c>
      <c r="O80" s="14">
        <v>0.14599999999999999</v>
      </c>
      <c r="P80" s="26">
        <f>L80*O80</f>
        <v>1732.5669620000001</v>
      </c>
      <c r="Q80" s="16">
        <v>8.3000000000000004E-2</v>
      </c>
      <c r="R80" s="26">
        <f>L80*Q80</f>
        <v>984.95245100000011</v>
      </c>
      <c r="S80" s="16">
        <v>0.16900000000000001</v>
      </c>
      <c r="T80" s="26">
        <f>L80*S80</f>
        <v>2005.5055930000003</v>
      </c>
      <c r="U80" s="16">
        <v>0.56100000000000005</v>
      </c>
      <c r="V80" s="26">
        <f>L80*U80</f>
        <v>6657.3292170000013</v>
      </c>
      <c r="W80" s="16">
        <v>0.39</v>
      </c>
      <c r="X80" s="26">
        <f>W80*L80</f>
        <v>4628.0898300000008</v>
      </c>
      <c r="Y80" s="17">
        <v>3.3899999999999998E-3</v>
      </c>
      <c r="Z80" s="61">
        <f>L80*Y80</f>
        <v>40.228780829999998</v>
      </c>
      <c r="AA80" s="28">
        <f>IF(J80&gt;0,(AC80+AK80)/J80,0)</f>
        <v>3.1729408206475538E-3</v>
      </c>
      <c r="AB80" s="17">
        <v>2.7999999999999998E-4</v>
      </c>
      <c r="AC80" s="25">
        <f>AB80*L80</f>
        <v>3.32273116</v>
      </c>
      <c r="AD80" s="141">
        <v>0.22550000000000001</v>
      </c>
      <c r="AE80" s="31">
        <f>AH80*(1-AI80)*AD80</f>
        <v>36.855719999999998</v>
      </c>
      <c r="AF80" s="29">
        <f t="shared" ref="AF80:AF82" si="135">IF(AND(AD80&gt;0,AB80&gt;0,Y80&gt;0),((Y80-AB80)*AD80)/((AD80-AB80)*Y80),0)</f>
        <v>0.9185446730682737</v>
      </c>
      <c r="AG80" s="62">
        <f>IF(AND(AA80&gt;0,AJ80&gt;0,AB80&gt;0),((AJ80*(AA80-AB80))/(AA80*(AJ80-AB80))),0)</f>
        <v>0.912860767734058</v>
      </c>
      <c r="AH80" s="12">
        <v>180</v>
      </c>
      <c r="AI80" s="14">
        <v>9.1999999999999998E-2</v>
      </c>
      <c r="AJ80" s="15">
        <v>0.23089999999999999</v>
      </c>
      <c r="AK80" s="31">
        <f t="shared" ref="AK80:AK90" si="136">AH80*(1-AI80)*AJ80</f>
        <v>37.738295999999998</v>
      </c>
      <c r="AL80" s="19">
        <v>1.76</v>
      </c>
      <c r="AM80" s="19"/>
      <c r="AN80" s="119">
        <f>AN78+AH80-AM80</f>
        <v>2737.2799999999997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47" t="s">
        <v>50</v>
      </c>
      <c r="D81" s="35">
        <v>20384</v>
      </c>
      <c r="E81" s="44">
        <v>2</v>
      </c>
      <c r="F81" s="35">
        <v>15032</v>
      </c>
      <c r="G81" s="36">
        <v>1.5</v>
      </c>
      <c r="H81" s="38">
        <v>5.0999999999999996</v>
      </c>
      <c r="I81" s="35">
        <v>13310</v>
      </c>
      <c r="J81" s="35">
        <v>13063</v>
      </c>
      <c r="K81" s="66">
        <v>6.7000000000000004E-2</v>
      </c>
      <c r="L81" s="38">
        <f t="shared" ref="L81:L82" si="137">J81*(1-K81)</f>
        <v>12187.779</v>
      </c>
      <c r="M81" s="39">
        <v>0.72099999999999997</v>
      </c>
      <c r="N81" s="26">
        <f t="shared" ref="N81:N82" si="138">L81*M81</f>
        <v>8787.3886590000002</v>
      </c>
      <c r="O81" s="37">
        <v>0.183</v>
      </c>
      <c r="P81" s="26">
        <f t="shared" ref="P81:P82" si="139">L81*O81</f>
        <v>2230.3635570000001</v>
      </c>
      <c r="Q81" s="40">
        <v>9.6000000000000002E-2</v>
      </c>
      <c r="R81" s="26">
        <f t="shared" ref="R81:R82" si="140">L81*Q81</f>
        <v>1170.0267840000001</v>
      </c>
      <c r="S81" s="40">
        <v>0.185</v>
      </c>
      <c r="T81" s="26">
        <f>L81*S81</f>
        <v>2254.7391149999999</v>
      </c>
      <c r="U81" s="40">
        <v>0.53300000000000003</v>
      </c>
      <c r="V81" s="26">
        <f>L81*U81</f>
        <v>6496.0862070000003</v>
      </c>
      <c r="W81" s="40">
        <v>0.39</v>
      </c>
      <c r="X81" s="26">
        <f>W81*L81</f>
        <v>4753.2338100000006</v>
      </c>
      <c r="Y81" s="41">
        <v>3.4199999999999999E-3</v>
      </c>
      <c r="Z81" s="18">
        <f>L81*Y81</f>
        <v>41.682204179999999</v>
      </c>
      <c r="AA81" s="28">
        <f>IF(J81&gt;0,(AC81+AK81)/J81,0)</f>
        <v>3.0360857697313026E-3</v>
      </c>
      <c r="AB81" s="41">
        <v>2.9E-4</v>
      </c>
      <c r="AC81" s="38">
        <f>AB81*L81</f>
        <v>3.5344559100000001</v>
      </c>
      <c r="AD81" s="29">
        <v>0.22020000000000001</v>
      </c>
      <c r="AE81" s="42">
        <f>AH81*(1-AI81)*AD81</f>
        <v>35.028315000000006</v>
      </c>
      <c r="AF81" s="29">
        <f t="shared" si="135"/>
        <v>0.91641157826128239</v>
      </c>
      <c r="AG81" s="30">
        <f t="shared" ref="AG81:AG82" si="141">IF(AND(AA81&gt;0,AJ81&gt;0,AB81&gt;0),((AJ81*(AA81-AB81))/(AA81*(AJ81-AB81))),0)</f>
        <v>0.9056387508204935</v>
      </c>
      <c r="AH81" s="35">
        <v>175</v>
      </c>
      <c r="AI81" s="66">
        <v>9.0999999999999998E-2</v>
      </c>
      <c r="AJ81" s="67">
        <v>0.2271</v>
      </c>
      <c r="AK81" s="42">
        <f t="shared" si="136"/>
        <v>36.125932500000005</v>
      </c>
      <c r="AL81" s="18">
        <v>1.65</v>
      </c>
      <c r="AM81" s="18">
        <v>1018.42</v>
      </c>
      <c r="AN81" s="122">
        <f>AN80+AH81-AM81</f>
        <v>1893.8599999999997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49</v>
      </c>
      <c r="D82" s="44">
        <v>18000</v>
      </c>
      <c r="E82" s="44">
        <v>1</v>
      </c>
      <c r="F82" s="44">
        <v>16504</v>
      </c>
      <c r="G82" s="38">
        <v>1.6</v>
      </c>
      <c r="H82" s="38">
        <v>4.5999999999999996</v>
      </c>
      <c r="I82" s="44">
        <v>15507</v>
      </c>
      <c r="J82" s="44">
        <v>13247</v>
      </c>
      <c r="K82" s="66">
        <v>7.0000000000000007E-2</v>
      </c>
      <c r="L82" s="38">
        <f t="shared" si="137"/>
        <v>12319.71</v>
      </c>
      <c r="M82" s="29">
        <v>0.76600000000000001</v>
      </c>
      <c r="N82" s="26">
        <f t="shared" si="138"/>
        <v>9436.8978599999991</v>
      </c>
      <c r="O82" s="40">
        <v>0.14899999999999999</v>
      </c>
      <c r="P82" s="26">
        <f t="shared" si="139"/>
        <v>1835.6367899999998</v>
      </c>
      <c r="Q82" s="40">
        <v>8.5000000000000006E-2</v>
      </c>
      <c r="R82" s="26">
        <f t="shared" si="140"/>
        <v>1047.17535</v>
      </c>
      <c r="S82" s="40">
        <v>0.183</v>
      </c>
      <c r="T82" s="26">
        <f>L82*S82</f>
        <v>2254.50693</v>
      </c>
      <c r="U82" s="40">
        <v>0.53800000000000003</v>
      </c>
      <c r="V82" s="26">
        <f>L82*U82</f>
        <v>6628.0039799999995</v>
      </c>
      <c r="W82" s="40">
        <v>0.4</v>
      </c>
      <c r="X82" s="26">
        <f>W82*L82</f>
        <v>4927.884</v>
      </c>
      <c r="Y82" s="48">
        <v>3.5500000000000002E-3</v>
      </c>
      <c r="Z82" s="18">
        <f>L82*Y82</f>
        <v>43.734970500000003</v>
      </c>
      <c r="AA82" s="28">
        <f>IF(J82&gt;0,(AC82+AK82)/J82,0)</f>
        <v>3.244700384992829E-3</v>
      </c>
      <c r="AB82" s="48">
        <v>2.7999999999999998E-4</v>
      </c>
      <c r="AC82" s="38">
        <f>AB82*L82</f>
        <v>3.4495187999999994</v>
      </c>
      <c r="AD82" s="29">
        <v>0.2198</v>
      </c>
      <c r="AE82" s="42">
        <f>AH82*(1-AI82)*AD82</f>
        <v>38.245419800000001</v>
      </c>
      <c r="AF82" s="29">
        <f t="shared" si="135"/>
        <v>0.92230166714573147</v>
      </c>
      <c r="AG82" s="30">
        <f t="shared" si="141"/>
        <v>0.91483287242931999</v>
      </c>
      <c r="AH82" s="44">
        <v>191</v>
      </c>
      <c r="AI82" s="66">
        <v>8.8999999999999996E-2</v>
      </c>
      <c r="AJ82" s="67">
        <v>0.22720000000000001</v>
      </c>
      <c r="AK82" s="42">
        <f t="shared" si="136"/>
        <v>39.533027200000006</v>
      </c>
      <c r="AL82" s="18">
        <v>1.68</v>
      </c>
      <c r="AM82" s="18"/>
      <c r="AN82" s="122">
        <f>AN81+AH82-AM82</f>
        <v>2084.8599999999997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44965</v>
      </c>
      <c r="E83" s="68"/>
      <c r="F83" s="52">
        <f t="shared" ref="F83:J83" si="142">SUM(F80:F82)</f>
        <v>35861</v>
      </c>
      <c r="G83" s="53"/>
      <c r="H83" s="69"/>
      <c r="I83" s="52">
        <f t="shared" si="142"/>
        <v>33346</v>
      </c>
      <c r="J83" s="52">
        <f t="shared" si="142"/>
        <v>39251</v>
      </c>
      <c r="K83" s="21">
        <f>IF(J83&gt;0,(J80*K80+J81*K81+J82*K82)/J83,0)</f>
        <v>7.3287661460854497E-2</v>
      </c>
      <c r="L83" s="53">
        <f>L80+L81+L82</f>
        <v>36374.385999999999</v>
      </c>
      <c r="M83" s="54">
        <f>IF(L83&gt;0,N83/L83,0)</f>
        <v>0.75255329687214512</v>
      </c>
      <c r="N83" s="55">
        <f>N80+N81+N82</f>
        <v>27373.664105999997</v>
      </c>
      <c r="O83" s="21">
        <f>IF(L83&gt;0,P83/L83,0)</f>
        <v>0.15941347598279734</v>
      </c>
      <c r="P83" s="55">
        <f>P80+P81+P82</f>
        <v>5798.567309</v>
      </c>
      <c r="Q83" s="21">
        <f>IF(L83&gt;0,R83/L83,0)</f>
        <v>8.8033227145057527E-2</v>
      </c>
      <c r="R83" s="55">
        <f>R80+R81+R82</f>
        <v>3202.1545850000002</v>
      </c>
      <c r="S83" s="21">
        <f>IF(L83&gt;0,T83/L83,0)</f>
        <v>0.17910272459306942</v>
      </c>
      <c r="T83" s="55">
        <f>T80+T81+T82</f>
        <v>6514.7516379999997</v>
      </c>
      <c r="U83" s="54">
        <f>IF(L83&gt;0,V83/L83,0)</f>
        <v>0.54382826981601839</v>
      </c>
      <c r="V83" s="55">
        <f>V80+V81+V82</f>
        <v>19781.419404</v>
      </c>
      <c r="W83" s="21">
        <f>IF(L83&gt;0,X83/L83,0)</f>
        <v>0.3933869190259322</v>
      </c>
      <c r="X83" s="55">
        <f>X80+X81+X82</f>
        <v>14309.207640000002</v>
      </c>
      <c r="Y83" s="56">
        <f>IF(L83&gt;0,Z83/L83,0)</f>
        <v>3.4542426505838478E-3</v>
      </c>
      <c r="Z83" s="57">
        <f>SUM(Z80:Z82)</f>
        <v>125.64595550999999</v>
      </c>
      <c r="AA83" s="63">
        <f>IF(L83&gt;0,(AA80*L80+AA81*L81+AA82*L82)/L83,0)</f>
        <v>3.1513898838663561E-3</v>
      </c>
      <c r="AB83" s="56">
        <f>IF(J83&gt;0,(J80*AB80+J81*AB81+J82*AB82)/J83,0)</f>
        <v>2.8332806807469872E-4</v>
      </c>
      <c r="AC83" s="53">
        <f>SUM(AC80:AC82)</f>
        <v>10.30670587</v>
      </c>
      <c r="AD83" s="54">
        <f>IF(J83&gt;0,(J80*AD80+J81*AD81+J82*AD82)/J83,0)</f>
        <v>0.22181240477949607</v>
      </c>
      <c r="AE83" s="59">
        <f>SUM(AE80:AE82)</f>
        <v>110.12945480000002</v>
      </c>
      <c r="AF83" s="54">
        <f>IF(AND(Z83&gt;0),((Z80*AF80+Z81*AF81+Z82*AF82)/Z83),0)</f>
        <v>0.91914477142846318</v>
      </c>
      <c r="AG83" s="58">
        <f>IF(AND(AA83&gt;0,AJ83&gt;0,AB83&gt;0),((AJ83*(AA83-AB83))/(AA83*(AJ83-AB83))),0)</f>
        <v>0.91122468295896841</v>
      </c>
      <c r="AH83" s="52">
        <f t="shared" ref="AH83" si="143">SUM(AH80:AH82)</f>
        <v>546</v>
      </c>
      <c r="AI83" s="21">
        <f>IF(AH83&gt;0,(AI80*AH80+AI81*AH81+AI82*AH82)/AH83,0)</f>
        <v>9.0630036630036617E-2</v>
      </c>
      <c r="AJ83" s="54">
        <f>IF(J83&gt;0,(AJ80*J80+AJ81*J81+AJ82*J82)/J83,0)</f>
        <v>0.22838660416295126</v>
      </c>
      <c r="AK83" s="59">
        <f>SUM(AK80:AK82)</f>
        <v>113.3972557</v>
      </c>
      <c r="AL83" s="70"/>
      <c r="AM83" s="57">
        <f>SUM(AM80:AM82)</f>
        <v>1018.42</v>
      </c>
      <c r="AN83" s="124"/>
      <c r="AO83" s="125">
        <f>AN82</f>
        <v>2084.8599999999997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55</v>
      </c>
      <c r="D84" s="12">
        <v>3395</v>
      </c>
      <c r="E84" s="12">
        <v>2</v>
      </c>
      <c r="F84" s="12">
        <v>6933</v>
      </c>
      <c r="G84" s="13">
        <v>1.4</v>
      </c>
      <c r="H84" s="13">
        <v>3.4</v>
      </c>
      <c r="I84" s="12">
        <v>6769</v>
      </c>
      <c r="J84" s="12">
        <v>13913</v>
      </c>
      <c r="K84" s="14">
        <v>8.6999999999999994E-2</v>
      </c>
      <c r="L84" s="25">
        <f>J84*(1-K84)</f>
        <v>12702.569000000001</v>
      </c>
      <c r="M84" s="15">
        <v>0.63</v>
      </c>
      <c r="N84" s="26">
        <f>L84*M84</f>
        <v>8002.6184700000013</v>
      </c>
      <c r="O84" s="14">
        <v>0.153</v>
      </c>
      <c r="P84" s="26">
        <f>L84*O84</f>
        <v>1943.4930570000001</v>
      </c>
      <c r="Q84" s="16">
        <v>0.217</v>
      </c>
      <c r="R84" s="26">
        <f>L84*Q84</f>
        <v>2756.4574730000004</v>
      </c>
      <c r="S84" s="16">
        <v>0.20499999999999999</v>
      </c>
      <c r="T84" s="26">
        <f>L84*S84</f>
        <v>2604.0266449999999</v>
      </c>
      <c r="U84" s="16">
        <v>0.52100000000000002</v>
      </c>
      <c r="V84" s="26">
        <f>L84*U84</f>
        <v>6618.0384490000006</v>
      </c>
      <c r="W84" s="16">
        <v>0.4</v>
      </c>
      <c r="X84" s="26">
        <f>W84*L84</f>
        <v>5081.0276000000013</v>
      </c>
      <c r="Y84" s="17">
        <v>3.65E-3</v>
      </c>
      <c r="Z84" s="61">
        <f>L84*Y84</f>
        <v>46.364376850000006</v>
      </c>
      <c r="AA84" s="28">
        <f>IF(J84&gt;0,(AC84+AK84)/J84,0)</f>
        <v>4.5129465780205562E-3</v>
      </c>
      <c r="AB84" s="17">
        <v>2.5999999999999998E-4</v>
      </c>
      <c r="AC84" s="25">
        <f>AB84*L84</f>
        <v>3.3026679400000001</v>
      </c>
      <c r="AD84" s="141">
        <v>0.22090000000000001</v>
      </c>
      <c r="AE84" s="31">
        <f>AH84*(1-AI84)*AD84</f>
        <v>56.30012030000001</v>
      </c>
      <c r="AF84" s="29">
        <f t="shared" ref="AF84:AF86" si="144">IF(AND(AD84&gt;0,AB84&gt;0,Y84&gt;0),((Y84-AB84)*AD84)/((AD84-AB84)*Y84),0)</f>
        <v>0.92986157330604879</v>
      </c>
      <c r="AG84" s="62">
        <f>IF(AND(AA84&gt;0,AJ84&gt;0,AB84&gt;0),((AJ84*(AA84-AB84))/(AA84*(AJ84-AB84))),0)</f>
        <v>0.94343893327399819</v>
      </c>
      <c r="AH84" s="12">
        <v>281</v>
      </c>
      <c r="AI84" s="14">
        <v>9.2999999999999999E-2</v>
      </c>
      <c r="AJ84" s="15">
        <v>0.2334</v>
      </c>
      <c r="AK84" s="31">
        <f t="shared" si="136"/>
        <v>59.485957800000001</v>
      </c>
      <c r="AL84" s="19">
        <v>1.78</v>
      </c>
      <c r="AM84" s="19"/>
      <c r="AN84" s="119">
        <f>AN82+AH84-AM84</f>
        <v>2365.8599999999997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52</v>
      </c>
      <c r="D85" s="35">
        <v>20105</v>
      </c>
      <c r="E85" s="44">
        <v>3</v>
      </c>
      <c r="F85" s="35">
        <v>15644</v>
      </c>
      <c r="G85" s="36">
        <v>2.1</v>
      </c>
      <c r="H85" s="38">
        <v>5.7</v>
      </c>
      <c r="I85" s="35">
        <v>14943</v>
      </c>
      <c r="J85" s="35">
        <v>15193</v>
      </c>
      <c r="K85" s="66">
        <v>8.7999999999999995E-2</v>
      </c>
      <c r="L85" s="38">
        <f t="shared" ref="L85:L86" si="145">J85*(1-K85)</f>
        <v>13856.016</v>
      </c>
      <c r="M85" s="39">
        <v>0.70899999999999996</v>
      </c>
      <c r="N85" s="26">
        <f t="shared" ref="N85:N86" si="146">L85*M85</f>
        <v>9823.9153439999991</v>
      </c>
      <c r="O85" s="37">
        <v>0.159</v>
      </c>
      <c r="P85" s="26">
        <f t="shared" ref="P85:P86" si="147">L85*O85</f>
        <v>2203.1065439999998</v>
      </c>
      <c r="Q85" s="40">
        <v>0.13200000000000001</v>
      </c>
      <c r="R85" s="26">
        <f t="shared" ref="R85:R86" si="148">L85*Q85</f>
        <v>1828.9941120000001</v>
      </c>
      <c r="S85" s="40">
        <v>0.20599999999999999</v>
      </c>
      <c r="T85" s="26">
        <f>L85*S85</f>
        <v>2854.3392959999996</v>
      </c>
      <c r="U85" s="40">
        <v>0.50600000000000001</v>
      </c>
      <c r="V85" s="26">
        <f>L85*U85</f>
        <v>7011.144096</v>
      </c>
      <c r="W85" s="40">
        <v>0.39</v>
      </c>
      <c r="X85" s="26">
        <f>W85*L85</f>
        <v>5403.8462399999999</v>
      </c>
      <c r="Y85" s="41">
        <v>3.5899999999999999E-3</v>
      </c>
      <c r="Z85" s="18">
        <f>L85*Y85</f>
        <v>49.74309744</v>
      </c>
      <c r="AA85" s="28">
        <f>IF(J85&gt;0,(AC85+AK85)/J85,0)</f>
        <v>3.6563874152570268E-3</v>
      </c>
      <c r="AB85" s="41">
        <v>2.5000000000000001E-4</v>
      </c>
      <c r="AC85" s="38">
        <f>AB85*L85</f>
        <v>3.4640040000000001</v>
      </c>
      <c r="AD85" s="29">
        <v>0.2366</v>
      </c>
      <c r="AE85" s="42">
        <f>AH85*(1-AI85)*AD85</f>
        <v>51.242828000000003</v>
      </c>
      <c r="AF85" s="29">
        <f t="shared" si="144"/>
        <v>0.93134621062078637</v>
      </c>
      <c r="AG85" s="30">
        <f t="shared" ref="AG85:AG86" si="149">IF(AND(AA85&gt;0,AJ85&gt;0,AB85&gt;0),((AJ85*(AA85-AB85))/(AA85*(AJ85-AB85))),0)</f>
        <v>0.93259593579495415</v>
      </c>
      <c r="AH85" s="35">
        <v>238</v>
      </c>
      <c r="AI85" s="66">
        <v>0.09</v>
      </c>
      <c r="AJ85" s="67">
        <v>0.24049999999999999</v>
      </c>
      <c r="AK85" s="42">
        <f t="shared" si="136"/>
        <v>52.087490000000003</v>
      </c>
      <c r="AL85" s="18">
        <v>1.65</v>
      </c>
      <c r="AM85" s="18">
        <v>1213.72</v>
      </c>
      <c r="AN85" s="122">
        <f>AN84+AH85-AM85</f>
        <v>1390.1399999999996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49</v>
      </c>
      <c r="D86" s="44">
        <v>18800</v>
      </c>
      <c r="E86" s="44">
        <v>2</v>
      </c>
      <c r="F86" s="44">
        <v>18542</v>
      </c>
      <c r="G86" s="38">
        <v>2.2000000000000002</v>
      </c>
      <c r="H86" s="38">
        <v>5</v>
      </c>
      <c r="I86" s="44">
        <v>17323</v>
      </c>
      <c r="J86" s="44">
        <v>15231</v>
      </c>
      <c r="K86" s="66">
        <v>8.3000000000000004E-2</v>
      </c>
      <c r="L86" s="38">
        <f t="shared" si="145"/>
        <v>13966.827000000001</v>
      </c>
      <c r="M86" s="29">
        <v>0.69399999999999995</v>
      </c>
      <c r="N86" s="26">
        <f t="shared" si="146"/>
        <v>9692.977938</v>
      </c>
      <c r="O86" s="40">
        <v>0.19700000000000001</v>
      </c>
      <c r="P86" s="26">
        <f t="shared" si="147"/>
        <v>2751.4649190000005</v>
      </c>
      <c r="Q86" s="40">
        <v>0.109</v>
      </c>
      <c r="R86" s="26">
        <f t="shared" si="148"/>
        <v>1522.3841430000002</v>
      </c>
      <c r="S86" s="40">
        <v>0.215</v>
      </c>
      <c r="T86" s="26">
        <f>L86*S86</f>
        <v>3002.8678050000003</v>
      </c>
      <c r="U86" s="40">
        <v>0.51100000000000001</v>
      </c>
      <c r="V86" s="26">
        <f>L86*U86</f>
        <v>7137.0485970000009</v>
      </c>
      <c r="W86" s="40">
        <v>0.4</v>
      </c>
      <c r="X86" s="26">
        <f>W86*L86</f>
        <v>5586.7308000000012</v>
      </c>
      <c r="Y86" s="48">
        <v>3.5500000000000002E-3</v>
      </c>
      <c r="Z86" s="18">
        <f>L86*Y86</f>
        <v>49.582235850000004</v>
      </c>
      <c r="AA86" s="28">
        <f>IF(J86&gt;0,(AC86+AK86)/J86,0)</f>
        <v>3.4574920720898163E-3</v>
      </c>
      <c r="AB86" s="48">
        <v>2.5000000000000001E-4</v>
      </c>
      <c r="AC86" s="38">
        <f>AB86*L86</f>
        <v>3.4917067500000005</v>
      </c>
      <c r="AD86" s="29">
        <v>0.2233</v>
      </c>
      <c r="AE86" s="42">
        <f>AH86*(1-AI86)*AD86</f>
        <v>44.541651000000002</v>
      </c>
      <c r="AF86" s="29">
        <f t="shared" si="144"/>
        <v>0.93061935838298115</v>
      </c>
      <c r="AG86" s="30">
        <f t="shared" si="149"/>
        <v>0.92863507486747887</v>
      </c>
      <c r="AH86" s="44">
        <v>218</v>
      </c>
      <c r="AI86" s="66">
        <v>8.5000000000000006E-2</v>
      </c>
      <c r="AJ86" s="67">
        <v>0.2465</v>
      </c>
      <c r="AK86" s="42">
        <f t="shared" si="136"/>
        <v>49.169354999999996</v>
      </c>
      <c r="AL86" s="18">
        <v>1.69</v>
      </c>
      <c r="AM86" s="18"/>
      <c r="AN86" s="122">
        <f>AN85+AH86-AM86</f>
        <v>1608.1399999999996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42300</v>
      </c>
      <c r="E87" s="68"/>
      <c r="F87" s="52">
        <f t="shared" ref="F87:J87" si="150">SUM(F84:F86)</f>
        <v>41119</v>
      </c>
      <c r="G87" s="53"/>
      <c r="H87" s="69"/>
      <c r="I87" s="52">
        <f t="shared" si="150"/>
        <v>39035</v>
      </c>
      <c r="J87" s="52">
        <f t="shared" si="150"/>
        <v>44337</v>
      </c>
      <c r="K87" s="21">
        <f>IF(J87&gt;0,(J84*K84+J85*K85+J86*K86)/J87,0)</f>
        <v>8.5968558991361604E-2</v>
      </c>
      <c r="L87" s="53">
        <f>L84+L85+L86</f>
        <v>40525.411999999997</v>
      </c>
      <c r="M87" s="54">
        <f>IF(L87&gt;0,N87/L87,0)</f>
        <v>0.67906803148602179</v>
      </c>
      <c r="N87" s="55">
        <f>N84+N85+N86</f>
        <v>27519.511752000002</v>
      </c>
      <c r="O87" s="21">
        <f>IF(L87&gt;0,P87/L87,0)</f>
        <v>0.17021577769523974</v>
      </c>
      <c r="P87" s="55">
        <f>P84+P85+P86</f>
        <v>6898.0645199999999</v>
      </c>
      <c r="Q87" s="21">
        <f>IF(L87&gt;0,R87/L87,0)</f>
        <v>0.15071619081873866</v>
      </c>
      <c r="R87" s="55">
        <f>R84+R85+R86</f>
        <v>6107.8357280000009</v>
      </c>
      <c r="S87" s="21">
        <f>IF(L87&gt;0,T87/L87,0)</f>
        <v>0.20878834608763511</v>
      </c>
      <c r="T87" s="55">
        <f>T84+T85+T86</f>
        <v>8461.2337459999999</v>
      </c>
      <c r="U87" s="21">
        <f>IF(L87&gt;0,V87/L87,0)</f>
        <v>0.51242492345296831</v>
      </c>
      <c r="V87" s="55">
        <f>V84+V85+V86</f>
        <v>20766.231142000001</v>
      </c>
      <c r="W87" s="21">
        <f>IF(L87&gt;0,X87/L87,0)</f>
        <v>0.39658090681471669</v>
      </c>
      <c r="X87" s="55">
        <f>X84+X85+X86</f>
        <v>16071.604640000001</v>
      </c>
      <c r="Y87" s="56">
        <f>IF(L87&gt;0,Z87/L87,0)</f>
        <v>3.5950210731972325E-3</v>
      </c>
      <c r="Z87" s="57">
        <f>SUM(Z84:Z86)</f>
        <v>145.68971013999999</v>
      </c>
      <c r="AA87" s="63">
        <f>IF(L87&gt;0,(AA84*L84+AA85*L85+AA86*L86)/L87,0)</f>
        <v>3.8563252966649676E-3</v>
      </c>
      <c r="AB87" s="56">
        <f>IF(J87&gt;0,(J84*AB84+J85*AB85+J86*AB86)/J87,0)</f>
        <v>2.5313801114193566E-4</v>
      </c>
      <c r="AC87" s="53">
        <f>SUM(AC84:AC86)</f>
        <v>10.258378690000001</v>
      </c>
      <c r="AD87" s="54">
        <f>IF(J87&gt;0,(J84*AD84+J85*AD85+J86*AD86)/J87,0)</f>
        <v>0.22710440038793783</v>
      </c>
      <c r="AE87" s="59">
        <f>SUM(AE84:AE86)</f>
        <v>152.08459930000001</v>
      </c>
      <c r="AF87" s="54">
        <f>IF(AND(Z87&gt;0),((Z84*AF84+Z85*AF85+Z86*AF86)/Z87),0)</f>
        <v>0.93062637088105304</v>
      </c>
      <c r="AG87" s="58">
        <f>IF(AND(AA87&gt;0,AJ87&gt;0,AB87&gt;0),((AJ87*(AA87-AB87))/(AA87*(AJ87-AB87))),0)</f>
        <v>0.93534289068408605</v>
      </c>
      <c r="AH87" s="52">
        <f t="shared" ref="AH87" si="151">SUM(AH84:AH86)</f>
        <v>737</v>
      </c>
      <c r="AI87" s="21">
        <f>IF(AH87&gt;0,(AI84*AH84+AI85*AH85+AI86*AH86)/AH87,0)</f>
        <v>8.9664857530529177E-2</v>
      </c>
      <c r="AJ87" s="54">
        <f>IF(J87&gt;0,(AJ84*J84+AJ85*J85+AJ86*J86)/J87,0)</f>
        <v>0.24033317996255948</v>
      </c>
      <c r="AK87" s="59">
        <f>SUM(AK84:AK86)</f>
        <v>160.74280279999999</v>
      </c>
      <c r="AL87" s="70"/>
      <c r="AM87" s="57">
        <f>SUM(AM84:AM86)</f>
        <v>1213.72</v>
      </c>
      <c r="AN87" s="124"/>
      <c r="AO87" s="125">
        <f>AN86</f>
        <v>1608.1399999999996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11" t="s">
        <v>55</v>
      </c>
      <c r="D88" s="12">
        <v>6734</v>
      </c>
      <c r="E88" s="12">
        <v>0</v>
      </c>
      <c r="F88" s="12">
        <v>4846</v>
      </c>
      <c r="G88" s="13">
        <v>2.5</v>
      </c>
      <c r="H88" s="13">
        <v>5.3</v>
      </c>
      <c r="I88" s="12">
        <v>5040</v>
      </c>
      <c r="J88" s="12">
        <v>14242</v>
      </c>
      <c r="K88" s="14">
        <v>7.5999999999999998E-2</v>
      </c>
      <c r="L88" s="25">
        <f>J88*(1-K88)</f>
        <v>13159.608</v>
      </c>
      <c r="M88" s="15">
        <v>0.76400000000000001</v>
      </c>
      <c r="N88" s="26">
        <f>L88*M88</f>
        <v>10053.940512000001</v>
      </c>
      <c r="O88" s="14">
        <v>9.5000000000000001E-2</v>
      </c>
      <c r="P88" s="26">
        <f>L88*O88</f>
        <v>1250.1627599999999</v>
      </c>
      <c r="Q88" s="16">
        <v>0.14099999999999999</v>
      </c>
      <c r="R88" s="26">
        <f>L88*Q88</f>
        <v>1855.5047279999999</v>
      </c>
      <c r="S88" s="16">
        <v>0.19500000000000001</v>
      </c>
      <c r="T88" s="26">
        <f>L88*S88</f>
        <v>2566.12356</v>
      </c>
      <c r="U88" s="16">
        <v>0.51300000000000001</v>
      </c>
      <c r="V88" s="26">
        <f>L88*U88</f>
        <v>6750.8789040000001</v>
      </c>
      <c r="W88" s="16">
        <v>0.39</v>
      </c>
      <c r="X88" s="26">
        <f>W88*L88</f>
        <v>5132.24712</v>
      </c>
      <c r="Y88" s="17">
        <v>3.5699999999999998E-3</v>
      </c>
      <c r="Z88" s="61">
        <f>L88*Y88</f>
        <v>46.979800560000001</v>
      </c>
      <c r="AA88" s="28">
        <f>IF(J88&gt;0,(AC88+AK88)/J88,0)</f>
        <v>3.229407063614661E-3</v>
      </c>
      <c r="AB88" s="17">
        <v>2.5000000000000001E-4</v>
      </c>
      <c r="AC88" s="25">
        <f>AB88*L88</f>
        <v>3.2899020000000001</v>
      </c>
      <c r="AD88" s="141">
        <v>0.21609999999999999</v>
      </c>
      <c r="AE88" s="31">
        <f>AH88*(1-AI88)*AD88</f>
        <v>40.5278262</v>
      </c>
      <c r="AF88" s="29">
        <f t="shared" ref="AF88:AF90" si="152">IF(AND(AD88&gt;0,AB88&gt;0,Y88&gt;0),((Y88-AB88)*AD88)/((AD88-AB88)*Y88),0)</f>
        <v>0.93104909325323837</v>
      </c>
      <c r="AG88" s="62">
        <f>IF(AND(AA88&gt;0,AJ88&gt;0,AB88&gt;0),((AJ88*(AA88-AB88))/(AA88*(AJ88-AB88))),0)</f>
        <v>0.92360046234222903</v>
      </c>
      <c r="AH88" s="12">
        <v>207</v>
      </c>
      <c r="AI88" s="14">
        <v>9.4E-2</v>
      </c>
      <c r="AJ88" s="15">
        <v>0.22770000000000001</v>
      </c>
      <c r="AK88" s="31">
        <f t="shared" si="136"/>
        <v>42.703313400000006</v>
      </c>
      <c r="AL88" s="19">
        <v>1.76</v>
      </c>
      <c r="AM88" s="19"/>
      <c r="AN88" s="119">
        <f>AN86+AH88-AM88</f>
        <v>1815.1399999999996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52</v>
      </c>
      <c r="D89" s="35">
        <v>12141</v>
      </c>
      <c r="E89" s="44">
        <v>0</v>
      </c>
      <c r="F89" s="35">
        <v>6542</v>
      </c>
      <c r="G89" s="36">
        <v>1.7</v>
      </c>
      <c r="H89" s="38">
        <v>4.7</v>
      </c>
      <c r="I89" s="35">
        <v>6418</v>
      </c>
      <c r="J89" s="35">
        <v>13985</v>
      </c>
      <c r="K89" s="66">
        <v>7.8E-2</v>
      </c>
      <c r="L89" s="38">
        <f t="shared" ref="L89:L90" si="153">J89*(1-K89)</f>
        <v>12894.17</v>
      </c>
      <c r="M89" s="39">
        <v>0.71</v>
      </c>
      <c r="N89" s="26">
        <f t="shared" ref="N89:N90" si="154">L89*M89</f>
        <v>9154.8606999999993</v>
      </c>
      <c r="O89" s="37">
        <v>0.16800000000000001</v>
      </c>
      <c r="P89" s="26">
        <f t="shared" ref="P89:P90" si="155">L89*O89</f>
        <v>2166.2205600000002</v>
      </c>
      <c r="Q89" s="40">
        <v>0.122</v>
      </c>
      <c r="R89" s="26">
        <f t="shared" ref="R89:R90" si="156">L89*Q89</f>
        <v>1573.0887399999999</v>
      </c>
      <c r="S89" s="40">
        <v>0.193</v>
      </c>
      <c r="T89" s="26">
        <f>L89*S89</f>
        <v>2488.5748100000001</v>
      </c>
      <c r="U89" s="40">
        <v>0.52100000000000002</v>
      </c>
      <c r="V89" s="26">
        <f>L89*U89</f>
        <v>6717.8625700000002</v>
      </c>
      <c r="W89" s="40">
        <v>0.4</v>
      </c>
      <c r="X89" s="26">
        <f>W89*L89</f>
        <v>5157.6680000000006</v>
      </c>
      <c r="Y89" s="41">
        <v>3.4399999999999999E-3</v>
      </c>
      <c r="Z89" s="18">
        <f>L89*Y89</f>
        <v>44.355944799999996</v>
      </c>
      <c r="AA89" s="28">
        <f>IF(J89&gt;0,(AC89+AK89)/J89,0)</f>
        <v>3.5256431319270645E-3</v>
      </c>
      <c r="AB89" s="41">
        <v>2.5999999999999998E-4</v>
      </c>
      <c r="AC89" s="38">
        <f>AB89*L89</f>
        <v>3.3524841999999997</v>
      </c>
      <c r="AD89" s="29">
        <v>0.2132</v>
      </c>
      <c r="AE89" s="42">
        <f>AH89*(1-AI89)*AD89</f>
        <v>43.065120800000003</v>
      </c>
      <c r="AF89" s="29">
        <f t="shared" si="152"/>
        <v>0.92554732089615821</v>
      </c>
      <c r="AG89" s="30">
        <f t="shared" ref="AG89:AG90" si="157">IF(AND(AA89&gt;0,AJ89&gt;0,AB89&gt;0),((AJ89*(AA89-AB89))/(AA89*(AJ89-AB89))),0)</f>
        <v>0.92731437737133093</v>
      </c>
      <c r="AH89" s="35">
        <v>221</v>
      </c>
      <c r="AI89" s="66">
        <v>8.5999999999999993E-2</v>
      </c>
      <c r="AJ89" s="67">
        <v>0.22750000000000001</v>
      </c>
      <c r="AK89" s="42">
        <f t="shared" si="136"/>
        <v>45.953634999999998</v>
      </c>
      <c r="AL89" s="18">
        <v>1.7</v>
      </c>
      <c r="AM89" s="18">
        <v>1012.78</v>
      </c>
      <c r="AN89" s="122">
        <f>AN88+AH89-AM89</f>
        <v>1023.3599999999997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51</v>
      </c>
      <c r="D90" s="44">
        <v>15600</v>
      </c>
      <c r="E90" s="44">
        <v>0</v>
      </c>
      <c r="F90" s="44">
        <v>17596</v>
      </c>
      <c r="G90" s="38">
        <v>1.8</v>
      </c>
      <c r="H90" s="38">
        <v>5</v>
      </c>
      <c r="I90" s="44">
        <v>16455</v>
      </c>
      <c r="J90" s="44">
        <v>15089</v>
      </c>
      <c r="K90" s="66">
        <v>7.6999999999999999E-2</v>
      </c>
      <c r="L90" s="38">
        <f t="shared" si="153"/>
        <v>13927.147000000001</v>
      </c>
      <c r="M90" s="29">
        <v>0.69499999999999995</v>
      </c>
      <c r="N90" s="26">
        <f t="shared" si="154"/>
        <v>9679.3671649999997</v>
      </c>
      <c r="O90" s="40">
        <v>0.186</v>
      </c>
      <c r="P90" s="26">
        <f t="shared" si="155"/>
        <v>2590.4493420000003</v>
      </c>
      <c r="Q90" s="40">
        <v>0.11899999999999999</v>
      </c>
      <c r="R90" s="26">
        <f t="shared" si="156"/>
        <v>1657.3304929999999</v>
      </c>
      <c r="S90" s="40">
        <v>0.21099999999999999</v>
      </c>
      <c r="T90" s="26">
        <f>L90*S90</f>
        <v>2938.628017</v>
      </c>
      <c r="U90" s="40">
        <v>0.50700000000000001</v>
      </c>
      <c r="V90" s="26">
        <f>L90*U90</f>
        <v>7061.0635290000009</v>
      </c>
      <c r="W90" s="40">
        <v>0.4</v>
      </c>
      <c r="X90" s="26">
        <f>W90*L90</f>
        <v>5570.8588000000009</v>
      </c>
      <c r="Y90" s="48">
        <v>3.5400000000000002E-3</v>
      </c>
      <c r="Z90" s="18">
        <f>L90*Y90</f>
        <v>49.302100380000006</v>
      </c>
      <c r="AA90" s="28">
        <f>IF(J90&gt;0,(AC90+AK90)/J90,0)</f>
        <v>3.2930664603353439E-3</v>
      </c>
      <c r="AB90" s="48">
        <v>2.5999999999999998E-4</v>
      </c>
      <c r="AC90" s="38">
        <f>AB90*L90</f>
        <v>3.6210582200000001</v>
      </c>
      <c r="AD90" s="29">
        <v>0.22509999999999999</v>
      </c>
      <c r="AE90" s="42">
        <f>AH90*(1-AI90)*AD90</f>
        <v>44.949768800000001</v>
      </c>
      <c r="AF90" s="29">
        <f t="shared" si="152"/>
        <v>0.92762511847721996</v>
      </c>
      <c r="AG90" s="30">
        <f t="shared" si="157"/>
        <v>0.92208542828915208</v>
      </c>
      <c r="AH90" s="44">
        <v>218</v>
      </c>
      <c r="AI90" s="66">
        <v>8.4000000000000005E-2</v>
      </c>
      <c r="AJ90" s="67">
        <v>0.23069999999999999</v>
      </c>
      <c r="AK90" s="42">
        <f t="shared" si="136"/>
        <v>46.068021600000002</v>
      </c>
      <c r="AL90" s="18">
        <v>1.7</v>
      </c>
      <c r="AM90" s="18"/>
      <c r="AN90" s="122">
        <f>AN89+AH90-AM90</f>
        <v>1241.3599999999997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34475</v>
      </c>
      <c r="E91" s="68"/>
      <c r="F91" s="52">
        <f t="shared" ref="F91:J91" si="158">SUM(F88:F90)</f>
        <v>28984</v>
      </c>
      <c r="G91" s="53"/>
      <c r="H91" s="69"/>
      <c r="I91" s="52">
        <f t="shared" si="158"/>
        <v>27913</v>
      </c>
      <c r="J91" s="52">
        <f t="shared" si="158"/>
        <v>43316</v>
      </c>
      <c r="K91" s="21">
        <f>IF(J91&gt;0,(J88*K88+J89*K89+J90*K90)/J91,0)</f>
        <v>7.6994066857512228E-2</v>
      </c>
      <c r="L91" s="53">
        <f>L88+L89+L90</f>
        <v>39980.925000000003</v>
      </c>
      <c r="M91" s="54">
        <f>IF(L91&gt;0,N91/L91,0)</f>
        <v>0.72254877487201696</v>
      </c>
      <c r="N91" s="55">
        <f>N88+N89+N90</f>
        <v>28888.168376999998</v>
      </c>
      <c r="O91" s="21">
        <f>IF(L91&gt;0,P91/L91,0)</f>
        <v>0.15024246342474568</v>
      </c>
      <c r="P91" s="55">
        <f>P88+P89+P90</f>
        <v>6006.8326620000007</v>
      </c>
      <c r="Q91" s="21">
        <f>IF(L91&gt;0,R91/L91,0)</f>
        <v>0.12720876170323722</v>
      </c>
      <c r="R91" s="55">
        <f>R88+R89+R90</f>
        <v>5085.9239610000004</v>
      </c>
      <c r="S91" s="21">
        <f>IF(L91&gt;0,T91/L91,0)</f>
        <v>0.19992850057871345</v>
      </c>
      <c r="T91" s="55">
        <f>T88+T89+T90</f>
        <v>7993.3263870000001</v>
      </c>
      <c r="U91" s="21">
        <f>IF(L91&gt;0,V91/L91,0)</f>
        <v>0.51348999561665964</v>
      </c>
      <c r="V91" s="55">
        <f>V88+V89+V90</f>
        <v>20529.805003000001</v>
      </c>
      <c r="W91" s="21">
        <f>IF(L91&gt;0,X91/L91,0)</f>
        <v>0.39670852837947101</v>
      </c>
      <c r="X91" s="55">
        <f>X88+X89+X90</f>
        <v>15860.773920000003</v>
      </c>
      <c r="Y91" s="56">
        <f>IF(L91&gt;0,Z91/L91,0)</f>
        <v>3.5176236102591424E-3</v>
      </c>
      <c r="Z91" s="57">
        <f>SUM(Z88:Z90)</f>
        <v>140.63784574000002</v>
      </c>
      <c r="AA91" s="63">
        <f>IF(L91&gt;0,(AA88*L88+AA89*L89+AA90*L90)/L91,0)</f>
        <v>3.3471209984726464E-3</v>
      </c>
      <c r="AB91" s="56">
        <f>IF(J91&gt;0,(J88*AB88+J89*AB89+J90*AB90)/J91,0)</f>
        <v>2.5671206944316186E-4</v>
      </c>
      <c r="AC91" s="53">
        <f>SUM(AC88:AC90)</f>
        <v>10.263444419999999</v>
      </c>
      <c r="AD91" s="54">
        <f>IF(J91&gt;0,(J88*AD88+J89*AD89+J90*AD90)/J91,0)</f>
        <v>0.2182988295318127</v>
      </c>
      <c r="AE91" s="59">
        <f>SUM(AE88:AE90)</f>
        <v>128.5427158</v>
      </c>
      <c r="AF91" s="54">
        <f>IF(AND(Z91&gt;0),((Z88*AF88+Z89*AF89+Z90*AF90)/Z91),0)</f>
        <v>0.92811357147454221</v>
      </c>
      <c r="AG91" s="58">
        <f>IF(AND(AA91&gt;0,AJ91&gt;0,AB91&gt;0),((AJ91*(AA91-AB91))/(AA91*(AJ91-AB91))),0)</f>
        <v>0.92434126518423987</v>
      </c>
      <c r="AH91" s="52">
        <f t="shared" ref="AH91" si="159">SUM(AH88:AH90)</f>
        <v>646</v>
      </c>
      <c r="AI91" s="21">
        <f>IF(AH91&gt;0,(AI88*AH88+AI89*AH89+AI90*AH90)/AH91,0)</f>
        <v>8.7888544891640857E-2</v>
      </c>
      <c r="AJ91" s="54">
        <f>IF(J91&gt;0,(AJ88*J88+AJ89*J89+AJ90*J90)/J91,0)</f>
        <v>0.22868046911072121</v>
      </c>
      <c r="AK91" s="59">
        <f>SUM(AK88:AK90)</f>
        <v>134.72497000000001</v>
      </c>
      <c r="AL91" s="70"/>
      <c r="AM91" s="57">
        <f>SUM(AM88:AM90)</f>
        <v>1012.78</v>
      </c>
      <c r="AN91" s="124"/>
      <c r="AO91" s="125">
        <f>AN90</f>
        <v>1241.3599999999997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47" t="s">
        <v>50</v>
      </c>
      <c r="D92" s="12">
        <v>13544</v>
      </c>
      <c r="E92" s="12">
        <v>0</v>
      </c>
      <c r="F92" s="12">
        <v>16021</v>
      </c>
      <c r="G92" s="13">
        <v>2.8</v>
      </c>
      <c r="H92" s="13">
        <v>4.5999999999999996</v>
      </c>
      <c r="I92" s="12">
        <v>16001</v>
      </c>
      <c r="J92" s="12">
        <v>15224</v>
      </c>
      <c r="K92" s="14">
        <v>7.9000000000000001E-2</v>
      </c>
      <c r="L92" s="25">
        <f>J92*(1-K92)</f>
        <v>14021.304</v>
      </c>
      <c r="M92" s="15">
        <v>0.78</v>
      </c>
      <c r="N92" s="26">
        <f>L92*M92</f>
        <v>10936.617120000001</v>
      </c>
      <c r="O92" s="14">
        <v>0.129</v>
      </c>
      <c r="P92" s="26">
        <f>L92*O92</f>
        <v>1808.748216</v>
      </c>
      <c r="Q92" s="16">
        <v>9.0999999999999998E-2</v>
      </c>
      <c r="R92" s="26">
        <f>L92*Q92</f>
        <v>1275.938664</v>
      </c>
      <c r="S92" s="16">
        <v>0.20300000000000001</v>
      </c>
      <c r="T92" s="26">
        <f>L92*S92</f>
        <v>2846.3247120000001</v>
      </c>
      <c r="U92" s="16">
        <v>0.5</v>
      </c>
      <c r="V92" s="26">
        <f>L92*U92</f>
        <v>7010.652</v>
      </c>
      <c r="W92" s="16">
        <v>0.4</v>
      </c>
      <c r="X92" s="26">
        <f>W92*L92</f>
        <v>5608.5216</v>
      </c>
      <c r="Y92" s="17">
        <v>3.5200000000000001E-3</v>
      </c>
      <c r="Z92" s="61">
        <f>L92*Y92</f>
        <v>49.35499008</v>
      </c>
      <c r="AA92" s="28">
        <f>IF(J92&gt;0,(AC92+AK92)/J92,0)</f>
        <v>3.4023911508145039E-3</v>
      </c>
      <c r="AB92" s="17">
        <v>2.7E-4</v>
      </c>
      <c r="AC92" s="25">
        <f>AB92*L92</f>
        <v>3.78575208</v>
      </c>
      <c r="AD92" s="141">
        <v>0.2258</v>
      </c>
      <c r="AE92" s="31">
        <f>AH92*(1-AI92)*AD92</f>
        <v>45.666243600000001</v>
      </c>
      <c r="AF92" s="29">
        <f t="shared" ref="AF92:AF94" si="160">IF(AND(AD92&gt;0,AB92&gt;0,Y92&gt;0),((Y92-AB92)*AD92)/((AD92-AB92)*Y92),0)</f>
        <v>0.9244008053756203</v>
      </c>
      <c r="AG92" s="62">
        <f>IF(AND(AA92&gt;0,AJ92&gt;0,AB92&gt;0),((AJ92*(AA92-AB92))/(AA92*(AJ92-AB92))),0)</f>
        <v>0.92169230471540176</v>
      </c>
      <c r="AH92" s="12">
        <v>222</v>
      </c>
      <c r="AI92" s="14">
        <v>8.8999999999999996E-2</v>
      </c>
      <c r="AJ92" s="15">
        <v>0.2374</v>
      </c>
      <c r="AK92" s="31">
        <f t="shared" ref="AK92:AK102" si="161">AH92*(1-AI92)*AJ92</f>
        <v>48.012250800000004</v>
      </c>
      <c r="AL92" s="19">
        <v>1.6</v>
      </c>
      <c r="AM92" s="19"/>
      <c r="AN92" s="119">
        <f>AN90+AH92-AM92</f>
        <v>1463.3599999999997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52</v>
      </c>
      <c r="D93" s="35">
        <v>20381</v>
      </c>
      <c r="E93" s="44">
        <v>4</v>
      </c>
      <c r="F93" s="35">
        <v>15629</v>
      </c>
      <c r="G93" s="36">
        <v>1.5</v>
      </c>
      <c r="H93" s="38">
        <v>4.5999999999999996</v>
      </c>
      <c r="I93" s="35">
        <v>15025</v>
      </c>
      <c r="J93" s="35">
        <v>15251</v>
      </c>
      <c r="K93" s="66">
        <v>7.6999999999999999E-2</v>
      </c>
      <c r="L93" s="38">
        <f t="shared" ref="L93:L94" si="162">J93*(1-K93)</f>
        <v>14076.673000000001</v>
      </c>
      <c r="M93" s="39">
        <v>0.73299999999999998</v>
      </c>
      <c r="N93" s="26">
        <f t="shared" ref="N93:N94" si="163">L93*M93</f>
        <v>10318.201309</v>
      </c>
      <c r="O93" s="37">
        <v>6.3E-2</v>
      </c>
      <c r="P93" s="26">
        <f t="shared" ref="P93:P94" si="164">L93*O93</f>
        <v>886.83039900000006</v>
      </c>
      <c r="Q93" s="40">
        <v>0.20399999999999999</v>
      </c>
      <c r="R93" s="26">
        <f t="shared" ref="R93:R94" si="165">L93*Q93</f>
        <v>2871.6412919999998</v>
      </c>
      <c r="S93" s="40">
        <v>0.20100000000000001</v>
      </c>
      <c r="T93" s="26">
        <f>L93*S93</f>
        <v>2829.4112730000002</v>
      </c>
      <c r="U93" s="40">
        <v>0.50600000000000001</v>
      </c>
      <c r="V93" s="26">
        <f>L93*U93</f>
        <v>7122.7965380000005</v>
      </c>
      <c r="W93" s="40">
        <v>0.4</v>
      </c>
      <c r="X93" s="26">
        <f>W93*L93</f>
        <v>5630.6692000000003</v>
      </c>
      <c r="Y93" s="41">
        <v>3.4199999999999999E-3</v>
      </c>
      <c r="Z93" s="18">
        <f>L93*Y93</f>
        <v>48.142221659999997</v>
      </c>
      <c r="AA93" s="28">
        <f>IF(J93&gt;0,(AC93+AK93)/J93,0)</f>
        <v>3.4125696924791819E-3</v>
      </c>
      <c r="AB93" s="41">
        <v>2.5999999999999998E-4</v>
      </c>
      <c r="AC93" s="38">
        <f>AB93*L93</f>
        <v>3.6599349800000001</v>
      </c>
      <c r="AD93" s="29">
        <v>0.23300000000000001</v>
      </c>
      <c r="AE93" s="42">
        <f>AH93*(1-AI93)*AD93</f>
        <v>47.013109</v>
      </c>
      <c r="AF93" s="29">
        <f t="shared" si="160"/>
        <v>0.92500880685572906</v>
      </c>
      <c r="AG93" s="30">
        <f t="shared" ref="AG93:AG94" si="166">IF(AND(AA93&gt;0,AJ93&gt;0,AB93&gt;0),((AJ93*(AA93-AB93))/(AA93*(AJ93-AB93))),0)</f>
        <v>0.92481379700442656</v>
      </c>
      <c r="AH93" s="35">
        <v>221</v>
      </c>
      <c r="AI93" s="66">
        <v>8.6999999999999994E-2</v>
      </c>
      <c r="AJ93" s="67">
        <v>0.23980000000000001</v>
      </c>
      <c r="AK93" s="42">
        <f t="shared" si="161"/>
        <v>48.385165399999998</v>
      </c>
      <c r="AL93" s="18">
        <v>1.68</v>
      </c>
      <c r="AM93" s="18"/>
      <c r="AN93" s="122">
        <f>AN92+AH93-AM93</f>
        <v>1684.3599999999997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51</v>
      </c>
      <c r="D94" s="44">
        <v>15440</v>
      </c>
      <c r="E94" s="44">
        <v>3</v>
      </c>
      <c r="F94" s="44">
        <v>16182</v>
      </c>
      <c r="G94" s="38">
        <v>1.7</v>
      </c>
      <c r="H94" s="38">
        <v>4.7</v>
      </c>
      <c r="I94" s="44">
        <v>15768</v>
      </c>
      <c r="J94" s="44">
        <v>15323</v>
      </c>
      <c r="K94" s="66">
        <v>0.08</v>
      </c>
      <c r="L94" s="38">
        <f t="shared" si="162"/>
        <v>14097.16</v>
      </c>
      <c r="M94" s="29">
        <v>0.72399999999999998</v>
      </c>
      <c r="N94" s="26">
        <f t="shared" si="163"/>
        <v>10206.34384</v>
      </c>
      <c r="O94" s="40">
        <v>0.126</v>
      </c>
      <c r="P94" s="26">
        <f t="shared" si="164"/>
        <v>1776.24216</v>
      </c>
      <c r="Q94" s="40">
        <v>0.15</v>
      </c>
      <c r="R94" s="26">
        <f t="shared" si="165"/>
        <v>2114.5740000000001</v>
      </c>
      <c r="S94" s="40">
        <v>0.20699999999999999</v>
      </c>
      <c r="T94" s="26">
        <f>L94*S94</f>
        <v>2918.1121199999998</v>
      </c>
      <c r="U94" s="40">
        <v>0.505</v>
      </c>
      <c r="V94" s="26">
        <f>L94*U94</f>
        <v>7119.0658000000003</v>
      </c>
      <c r="W94" s="40">
        <v>0.39</v>
      </c>
      <c r="X94" s="26">
        <f>W94*L94</f>
        <v>5497.8923999999997</v>
      </c>
      <c r="Y94" s="48">
        <v>3.3500000000000001E-3</v>
      </c>
      <c r="Z94" s="18">
        <f>L94*Y94</f>
        <v>47.225486000000004</v>
      </c>
      <c r="AA94" s="28">
        <f>IF(J94&gt;0,(AC94+AK94)/J94,0)</f>
        <v>3.2429372055080602E-3</v>
      </c>
      <c r="AB94" s="48">
        <v>2.5000000000000001E-4</v>
      </c>
      <c r="AC94" s="38">
        <f>AB94*L94</f>
        <v>3.5242900000000001</v>
      </c>
      <c r="AD94" s="29">
        <v>0.2293</v>
      </c>
      <c r="AE94" s="42">
        <f>AH94*(1-AI94)*AD94</f>
        <v>43.173521200000003</v>
      </c>
      <c r="AF94" s="29">
        <f t="shared" si="160"/>
        <v>0.92638314648108511</v>
      </c>
      <c r="AG94" s="30">
        <f t="shared" si="166"/>
        <v>0.92385132878064524</v>
      </c>
      <c r="AH94" s="44">
        <v>206</v>
      </c>
      <c r="AI94" s="66">
        <v>8.5999999999999993E-2</v>
      </c>
      <c r="AJ94" s="67">
        <v>0.2452</v>
      </c>
      <c r="AK94" s="42">
        <f t="shared" si="161"/>
        <v>46.167236800000005</v>
      </c>
      <c r="AL94" s="18">
        <v>1.7</v>
      </c>
      <c r="AM94" s="18"/>
      <c r="AN94" s="122">
        <f>AN93+AH94-AM94</f>
        <v>1890.3599999999997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49365</v>
      </c>
      <c r="E95" s="68"/>
      <c r="F95" s="52">
        <f>SUM(F92:F94)</f>
        <v>47832</v>
      </c>
      <c r="G95" s="53"/>
      <c r="H95" s="69"/>
      <c r="I95" s="52">
        <f>SUM(I92:I94)</f>
        <v>46794</v>
      </c>
      <c r="J95" s="52">
        <f>SUM(J92:J94)</f>
        <v>45798</v>
      </c>
      <c r="K95" s="21">
        <f>IF(J95&gt;0,(J92*K92+J93*K93+J94*K94)/J95,0)</f>
        <v>7.8668566312939434E-2</v>
      </c>
      <c r="L95" s="53">
        <f>L92+L93+L94</f>
        <v>42195.137000000002</v>
      </c>
      <c r="M95" s="54">
        <f>IF(L95&gt;0,N95/L95,0)</f>
        <v>0.74561109421211258</v>
      </c>
      <c r="N95" s="55">
        <f>N92+N93+N94</f>
        <v>31461.162269</v>
      </c>
      <c r="O95" s="21">
        <f>IF(L95&gt;0,P95/L95,0)</f>
        <v>0.10597952970267639</v>
      </c>
      <c r="P95" s="55">
        <f>P92+P93+P94</f>
        <v>4471.8207750000001</v>
      </c>
      <c r="Q95" s="21">
        <f>IF(L95&gt;0,R95/L95,0)</f>
        <v>0.14840937608521096</v>
      </c>
      <c r="R95" s="55">
        <f>R92+R93+R94</f>
        <v>6262.1539560000001</v>
      </c>
      <c r="S95" s="21">
        <f>IF(L95&gt;0,T95/L95,0)</f>
        <v>0.20366915990816667</v>
      </c>
      <c r="T95" s="55">
        <f>T92+T93+T94</f>
        <v>8593.8481050000009</v>
      </c>
      <c r="U95" s="21">
        <f>IF(L95&gt;0,V95/L95,0)</f>
        <v>0.50367212548687779</v>
      </c>
      <c r="V95" s="55">
        <f>V92+V93+V94</f>
        <v>21252.514338000001</v>
      </c>
      <c r="W95" s="21">
        <f>IF(L95&gt;0,X95/L95,0)</f>
        <v>0.39665905575801308</v>
      </c>
      <c r="X95" s="55">
        <f>X92+X93+X94</f>
        <v>16737.083200000001</v>
      </c>
      <c r="Y95" s="56">
        <f>IF(L95&gt;0,Z95/L95,0)</f>
        <v>3.4298430584548166E-3</v>
      </c>
      <c r="Z95" s="57">
        <f>SUM(Z92:Z94)</f>
        <v>144.72269774</v>
      </c>
      <c r="AA95" s="63">
        <f>IF(L95&gt;0,(AA92*L92+AA93*L93+AA94*L94)/L95,0)</f>
        <v>3.35251412880162E-3</v>
      </c>
      <c r="AB95" s="56">
        <f>IF(J95&gt;0,(J92*AB92+J93*AB93+J94*AB94)/J95,0)</f>
        <v>2.5997838333551682E-4</v>
      </c>
      <c r="AC95" s="53">
        <f>SUM(AC92:AC94)</f>
        <v>10.96997706</v>
      </c>
      <c r="AD95" s="54">
        <f>IF(J95&gt;0,(J92*AD92+J93*AD93+J94*AD94)/J95,0)</f>
        <v>0.22936866457050528</v>
      </c>
      <c r="AE95" s="59">
        <f>SUM(AE92:AE94)</f>
        <v>135.8528738</v>
      </c>
      <c r="AF95" s="54">
        <f>IF(AND(Z95&gt;0),((Z92*AF92+Z93*AF93+Z94*AF94)/Z95),0)</f>
        <v>0.9252499297083433</v>
      </c>
      <c r="AG95" s="58">
        <f>IF(AND(AA95&gt;0,AJ95&gt;0,AB95&gt;0),((AJ95*(AA95-AB95))/(AA95*(AJ95-AB95))),0)</f>
        <v>0.92344967098170549</v>
      </c>
      <c r="AH95" s="52">
        <f>SUM(AH92:AH94)</f>
        <v>649</v>
      </c>
      <c r="AI95" s="21">
        <f>IF(AH95&gt;0,(AI92*AH92+AI93*AH93+AI94*AH94)/AH95,0)</f>
        <v>8.7366718027734963E-2</v>
      </c>
      <c r="AJ95" s="54">
        <f>IF(J95&gt;0,(AJ92*J92+AJ93*J93+AJ94*J94)/J95,0)</f>
        <v>0.24080892178697758</v>
      </c>
      <c r="AK95" s="59">
        <f>SUM(AK92:AK94)</f>
        <v>142.56465300000002</v>
      </c>
      <c r="AL95" s="70"/>
      <c r="AM95" s="57">
        <f>SUM(AM92:AM94)</f>
        <v>0</v>
      </c>
      <c r="AN95" s="124"/>
      <c r="AO95" s="125">
        <f>AN94</f>
        <v>1890.3599999999997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47" t="s">
        <v>50</v>
      </c>
      <c r="D96" s="12">
        <v>14485</v>
      </c>
      <c r="E96" s="12">
        <v>0</v>
      </c>
      <c r="F96" s="12">
        <v>16117</v>
      </c>
      <c r="G96" s="13">
        <v>2.7</v>
      </c>
      <c r="H96" s="13">
        <v>7.6</v>
      </c>
      <c r="I96" s="12">
        <v>16152</v>
      </c>
      <c r="J96" s="12">
        <v>15069</v>
      </c>
      <c r="K96" s="14">
        <v>6.3E-2</v>
      </c>
      <c r="L96" s="25">
        <f>J96*(1-K96)</f>
        <v>14119.653</v>
      </c>
      <c r="M96" s="15">
        <v>0.71599999999999997</v>
      </c>
      <c r="N96" s="26">
        <f>L96*M96</f>
        <v>10109.671548</v>
      </c>
      <c r="O96" s="14">
        <v>0.12</v>
      </c>
      <c r="P96" s="26">
        <f>L96*O96</f>
        <v>1694.3583599999999</v>
      </c>
      <c r="Q96" s="16">
        <v>0.16400000000000001</v>
      </c>
      <c r="R96" s="26">
        <f>L96*Q96</f>
        <v>2315.6230920000003</v>
      </c>
      <c r="S96" s="16">
        <v>0.19400000000000001</v>
      </c>
      <c r="T96" s="26">
        <f>L96*S96</f>
        <v>2739.2126820000003</v>
      </c>
      <c r="U96" s="16">
        <v>0.52200000000000002</v>
      </c>
      <c r="V96" s="26">
        <f>L96*U96</f>
        <v>7370.4588660000009</v>
      </c>
      <c r="W96" s="16">
        <v>0.4</v>
      </c>
      <c r="X96" s="26">
        <f>W96*L96</f>
        <v>5647.8612000000003</v>
      </c>
      <c r="Y96" s="17">
        <v>3.3999999999999998E-3</v>
      </c>
      <c r="Z96" s="61">
        <f>L96*Y96</f>
        <v>48.0068202</v>
      </c>
      <c r="AA96" s="28">
        <f>IF(J96&gt;0,(AC96+AK96)/J96,0)</f>
        <v>3.3864127314353976E-3</v>
      </c>
      <c r="AB96" s="17">
        <v>2.5000000000000001E-4</v>
      </c>
      <c r="AC96" s="25">
        <f>AB96*L96</f>
        <v>3.5299132500000003</v>
      </c>
      <c r="AD96" s="141">
        <v>0.2243</v>
      </c>
      <c r="AE96" s="31">
        <f>AH96*(1-AI96)*AD96</f>
        <v>43.2571522</v>
      </c>
      <c r="AF96" s="29">
        <f t="shared" ref="AF96:AF98" si="167">IF(AND(AD96&gt;0,AB96&gt;0,Y96&gt;0),((Y96-AB96)*AD96)/((AD96-AB96)*Y96),0)</f>
        <v>0.92750436483453025</v>
      </c>
      <c r="AG96" s="62">
        <f>IF(AND(AA96&gt;0,AJ96&gt;0,AB96&gt;0),((AJ96*(AA96-AB96))/(AA96*(AJ96-AB96))),0)</f>
        <v>0.9271166110047292</v>
      </c>
      <c r="AH96" s="12">
        <v>211</v>
      </c>
      <c r="AI96" s="14">
        <v>8.5999999999999993E-2</v>
      </c>
      <c r="AJ96" s="15">
        <v>0.24629999999999999</v>
      </c>
      <c r="AK96" s="31">
        <f t="shared" si="161"/>
        <v>47.499940200000005</v>
      </c>
      <c r="AL96" s="19">
        <v>1.7</v>
      </c>
      <c r="AM96" s="19"/>
      <c r="AN96" s="119">
        <f>AN94+AH96-AM96</f>
        <v>2101.3599999999997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49</v>
      </c>
      <c r="D97" s="35">
        <v>14698</v>
      </c>
      <c r="E97" s="44">
        <v>0</v>
      </c>
      <c r="F97" s="35">
        <v>5386</v>
      </c>
      <c r="G97" s="36">
        <v>2.8</v>
      </c>
      <c r="H97" s="38">
        <v>4.8</v>
      </c>
      <c r="I97" s="35">
        <v>5091</v>
      </c>
      <c r="J97" s="35">
        <v>14851</v>
      </c>
      <c r="K97" s="66">
        <v>8.2000000000000003E-2</v>
      </c>
      <c r="L97" s="38">
        <f t="shared" ref="L97:L98" si="168">J97*(1-K97)</f>
        <v>13633.218000000001</v>
      </c>
      <c r="M97" s="39">
        <v>0.81699999999999995</v>
      </c>
      <c r="N97" s="26">
        <f t="shared" ref="N97:N98" si="169">L97*M97</f>
        <v>11138.339105999999</v>
      </c>
      <c r="O97" s="37">
        <v>6.3E-2</v>
      </c>
      <c r="P97" s="26">
        <f t="shared" ref="P97:P98" si="170">L97*O97</f>
        <v>858.89273400000002</v>
      </c>
      <c r="Q97" s="40">
        <v>0.12</v>
      </c>
      <c r="R97" s="26">
        <f t="shared" ref="R97:R98" si="171">L97*Q97</f>
        <v>1635.9861599999999</v>
      </c>
      <c r="S97" s="40">
        <v>0.20499999999999999</v>
      </c>
      <c r="T97" s="26">
        <f>L97*S97</f>
        <v>2794.80969</v>
      </c>
      <c r="U97" s="40">
        <v>0.50700000000000001</v>
      </c>
      <c r="V97" s="26">
        <f>L97*U97</f>
        <v>6912.0415260000009</v>
      </c>
      <c r="W97" s="40">
        <v>0.4</v>
      </c>
      <c r="X97" s="26">
        <f>W97*L97</f>
        <v>5453.2872000000007</v>
      </c>
      <c r="Y97" s="41">
        <v>3.47E-3</v>
      </c>
      <c r="Z97" s="18">
        <f>L97*Y97</f>
        <v>47.307266460000001</v>
      </c>
      <c r="AA97" s="28">
        <f>IF(J97&gt;0,(AC97+AK97)/J97,0)</f>
        <v>3.3596750723856985E-3</v>
      </c>
      <c r="AB97" s="41">
        <v>2.5000000000000001E-4</v>
      </c>
      <c r="AC97" s="38">
        <f>AB97*L97</f>
        <v>3.4083045000000003</v>
      </c>
      <c r="AD97" s="29">
        <v>0.22550000000000001</v>
      </c>
      <c r="AE97" s="42">
        <f>AH97*(1-AI97)*AD97</f>
        <v>42.856275000000004</v>
      </c>
      <c r="AF97" s="29">
        <f t="shared" si="167"/>
        <v>0.92898380601764918</v>
      </c>
      <c r="AG97" s="30">
        <f t="shared" ref="AG97:AG98" si="172">IF(AND(AA97&gt;0,AJ97&gt;0,AB97&gt;0),((AJ97*(AA97-AB97))/(AA97*(AJ97-AB97))),0)</f>
        <v>0.9265350321295952</v>
      </c>
      <c r="AH97" s="35">
        <v>210</v>
      </c>
      <c r="AI97" s="66">
        <v>9.5000000000000001E-2</v>
      </c>
      <c r="AJ97" s="67">
        <v>0.24460000000000001</v>
      </c>
      <c r="AK97" s="42">
        <f t="shared" si="161"/>
        <v>46.486230000000006</v>
      </c>
      <c r="AL97" s="18">
        <v>1.65</v>
      </c>
      <c r="AM97" s="18"/>
      <c r="AN97" s="122">
        <f>AN96+AH97-AM97</f>
        <v>2311.3599999999997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51</v>
      </c>
      <c r="D98" s="44">
        <v>0</v>
      </c>
      <c r="E98" s="44">
        <v>1</v>
      </c>
      <c r="F98" s="44">
        <v>2703</v>
      </c>
      <c r="G98" s="38">
        <v>5</v>
      </c>
      <c r="H98" s="38">
        <v>6</v>
      </c>
      <c r="I98" s="44">
        <v>2871</v>
      </c>
      <c r="J98" s="44">
        <v>14330</v>
      </c>
      <c r="K98" s="66">
        <v>8.3000000000000004E-2</v>
      </c>
      <c r="L98" s="38">
        <f t="shared" si="168"/>
        <v>13140.61</v>
      </c>
      <c r="M98" s="29">
        <v>0.81799999999999995</v>
      </c>
      <c r="N98" s="26">
        <f t="shared" si="169"/>
        <v>10749.018979999999</v>
      </c>
      <c r="O98" s="40">
        <v>7.8E-2</v>
      </c>
      <c r="P98" s="26">
        <f t="shared" si="170"/>
        <v>1024.96758</v>
      </c>
      <c r="Q98" s="40">
        <v>0.104</v>
      </c>
      <c r="R98" s="26">
        <f t="shared" si="171"/>
        <v>1366.6234400000001</v>
      </c>
      <c r="S98" s="40">
        <v>0.192</v>
      </c>
      <c r="T98" s="26">
        <f>L98*S98</f>
        <v>2522.99712</v>
      </c>
      <c r="U98" s="40">
        <v>0.52500000000000002</v>
      </c>
      <c r="V98" s="26">
        <f>L98*U98</f>
        <v>6898.8202500000007</v>
      </c>
      <c r="W98" s="40">
        <v>0.39</v>
      </c>
      <c r="X98" s="26">
        <f>W98*L98</f>
        <v>5124.8379000000004</v>
      </c>
      <c r="Y98" s="48">
        <v>3.3800000000000002E-3</v>
      </c>
      <c r="Z98" s="18">
        <f>L98*Y98</f>
        <v>44.415261800000003</v>
      </c>
      <c r="AA98" s="28">
        <f>IF(J98&gt;0,(AC98+AK98)/J98,0)</f>
        <v>3.5358843545010474E-3</v>
      </c>
      <c r="AB98" s="48">
        <v>2.7999999999999998E-4</v>
      </c>
      <c r="AC98" s="38">
        <f>AB98*L98</f>
        <v>3.6793708000000001</v>
      </c>
      <c r="AD98" s="29">
        <v>0.2145</v>
      </c>
      <c r="AE98" s="42">
        <f>AH98*(1-AI98)*AD98</f>
        <v>43.333289999999998</v>
      </c>
      <c r="AF98" s="29">
        <f t="shared" si="167"/>
        <v>0.9183585530331867</v>
      </c>
      <c r="AG98" s="30">
        <f t="shared" si="172"/>
        <v>0.92192168372129335</v>
      </c>
      <c r="AH98" s="44">
        <v>222</v>
      </c>
      <c r="AI98" s="66">
        <v>0.09</v>
      </c>
      <c r="AJ98" s="67">
        <v>0.2326</v>
      </c>
      <c r="AK98" s="42">
        <f t="shared" si="161"/>
        <v>46.989852000000006</v>
      </c>
      <c r="AL98" s="18">
        <v>1.7</v>
      </c>
      <c r="AM98" s="18"/>
      <c r="AN98" s="122">
        <f>AN97+AH98-AM98</f>
        <v>2533.3599999999997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29183</v>
      </c>
      <c r="E99" s="68"/>
      <c r="F99" s="52">
        <f>SUM(F96:F98)</f>
        <v>24206</v>
      </c>
      <c r="G99" s="53"/>
      <c r="H99" s="69"/>
      <c r="I99" s="52">
        <f>SUM(I96:I98)</f>
        <v>24114</v>
      </c>
      <c r="J99" s="52">
        <f>SUM(J96:J98)</f>
        <v>44250</v>
      </c>
      <c r="K99" s="21">
        <f>IF(J99&gt;0,(J96*K96+J97*K97+J98*K98)/J99,0)</f>
        <v>7.5853536723163847E-2</v>
      </c>
      <c r="L99" s="53">
        <f>L96+L97+L98</f>
        <v>40893.481</v>
      </c>
      <c r="M99" s="54">
        <f>IF(L99&gt;0,N99/L99,0)</f>
        <v>0.78244817637314856</v>
      </c>
      <c r="N99" s="55">
        <f>N96+N97+N98</f>
        <v>31997.029633999999</v>
      </c>
      <c r="O99" s="21">
        <f>IF(L99&gt;0,P99/L99,0)</f>
        <v>8.7500955812492467E-2</v>
      </c>
      <c r="P99" s="55">
        <f>P96+P97+P98</f>
        <v>3578.2186740000002</v>
      </c>
      <c r="Q99" s="21">
        <f>IF(L99&gt;0,R99/L99,0)</f>
        <v>0.13005086781435898</v>
      </c>
      <c r="R99" s="55">
        <f>R96+R97+R98</f>
        <v>5318.2326920000005</v>
      </c>
      <c r="S99" s="21">
        <f>IF(L99&gt;0,T99/L99,0)</f>
        <v>0.19702454511025855</v>
      </c>
      <c r="T99" s="55">
        <f>T96+T97+T98</f>
        <v>8057.0194920000004</v>
      </c>
      <c r="U99" s="21">
        <f>IF(L99&gt;0,V99/L99,0)</f>
        <v>0.51796325781119001</v>
      </c>
      <c r="V99" s="55">
        <f>V96+V97+V98</f>
        <v>21181.320642000002</v>
      </c>
      <c r="W99" s="21">
        <f>IF(L99&gt;0,X99/L99,0)</f>
        <v>0.39678662474344023</v>
      </c>
      <c r="X99" s="55">
        <f>X96+X97+X98</f>
        <v>16225.986300000002</v>
      </c>
      <c r="Y99" s="56">
        <f>IF(L99&gt;0,Z99/L99,0)</f>
        <v>3.4169101050605111E-3</v>
      </c>
      <c r="Z99" s="57">
        <f>SUM(Z96:Z98)</f>
        <v>139.72934846000001</v>
      </c>
      <c r="AA99" s="63">
        <f>IF(L99&gt;0,(AA96*L96+AA97*L97+AA98*L98)/L99,0)</f>
        <v>3.4255296745525289E-3</v>
      </c>
      <c r="AB99" s="56">
        <f>IF(J99&gt;0,(J96*AB96+J97*AB97+J98*AB98)/J99,0)</f>
        <v>2.5971525423728811E-4</v>
      </c>
      <c r="AC99" s="53">
        <f>SUM(AC96:AC98)</f>
        <v>10.617588550000001</v>
      </c>
      <c r="AD99" s="54">
        <f>IF(J99&gt;0,(J96*AD96+J97*AD97+J98*AD98)/J99,0)</f>
        <v>0.22152908926553674</v>
      </c>
      <c r="AE99" s="59">
        <f>SUM(AE96:AE98)</f>
        <v>129.44671719999999</v>
      </c>
      <c r="AF99" s="54">
        <f>IF(AND(Z99&gt;0),((Z96*AF96+Z97*AF97+Z98*AF98)/Z99),0)</f>
        <v>0.92509810365193601</v>
      </c>
      <c r="AG99" s="58">
        <f>IF(AND(AA99&gt;0,AJ99&gt;0,AB99&gt;0),((AJ99*(AA99-AB99))/(AA99*(AJ99-AB99))),0)</f>
        <v>0.9251782684184926</v>
      </c>
      <c r="AH99" s="52">
        <f>SUM(AH96:AH98)</f>
        <v>643</v>
      </c>
      <c r="AI99" s="21">
        <f>IF(AH99&gt;0,(AI96*AH96+AI97*AH97+AI98*AH98)/AH99,0)</f>
        <v>9.0320373250388788E-2</v>
      </c>
      <c r="AJ99" s="54">
        <f>IF(J99&gt;0,(AJ96*J96+AJ97*J97+AJ98*J98)/J99,0)</f>
        <v>0.24129282033898306</v>
      </c>
      <c r="AK99" s="59">
        <f>SUM(AK96:AK98)</f>
        <v>140.97602220000002</v>
      </c>
      <c r="AL99" s="70"/>
      <c r="AM99" s="57">
        <f>SUM(AM96:AM98)</f>
        <v>0</v>
      </c>
      <c r="AN99" s="124"/>
      <c r="AO99" s="125">
        <f>AN98</f>
        <v>2533.3599999999997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47" t="s">
        <v>50</v>
      </c>
      <c r="D100" s="12">
        <v>4539</v>
      </c>
      <c r="E100" s="73">
        <v>0</v>
      </c>
      <c r="F100" s="12">
        <v>15898</v>
      </c>
      <c r="G100" s="74">
        <v>3.6</v>
      </c>
      <c r="H100" s="74">
        <v>5.8</v>
      </c>
      <c r="I100" s="12">
        <v>14799</v>
      </c>
      <c r="J100" s="12">
        <v>13490</v>
      </c>
      <c r="K100" s="66">
        <v>6.8000000000000005E-2</v>
      </c>
      <c r="L100" s="25">
        <f>J100*(1-K100)</f>
        <v>12572.679999999998</v>
      </c>
      <c r="M100" s="15">
        <v>0.78</v>
      </c>
      <c r="N100" s="26">
        <f>L100*M100</f>
        <v>9806.6903999999995</v>
      </c>
      <c r="O100" s="14">
        <v>8.7999999999999995E-2</v>
      </c>
      <c r="P100" s="26">
        <f>L100*O100</f>
        <v>1106.3958399999999</v>
      </c>
      <c r="Q100" s="16">
        <v>0.13200000000000001</v>
      </c>
      <c r="R100" s="26">
        <f>L100*Q100</f>
        <v>1659.59376</v>
      </c>
      <c r="S100" s="16">
        <v>0.17599999999999999</v>
      </c>
      <c r="T100" s="26">
        <f>L100*S100</f>
        <v>2212.7916799999998</v>
      </c>
      <c r="U100" s="16">
        <v>0.53</v>
      </c>
      <c r="V100" s="26">
        <f>L100*U100</f>
        <v>6663.5203999999994</v>
      </c>
      <c r="W100" s="16">
        <v>0.39</v>
      </c>
      <c r="X100" s="26">
        <f>W100*L100</f>
        <v>4903.3451999999997</v>
      </c>
      <c r="Y100" s="17">
        <v>3.31E-3</v>
      </c>
      <c r="Z100" s="61">
        <f>L100*Y100</f>
        <v>41.615570799999993</v>
      </c>
      <c r="AA100" s="28">
        <f>IF(J100&gt;0,(AC100+AK100)/J100,0)</f>
        <v>3.1542362120088956E-3</v>
      </c>
      <c r="AB100" s="17">
        <v>2.7999999999999998E-4</v>
      </c>
      <c r="AC100" s="25">
        <f>AB100*L100</f>
        <v>3.5203503999999994</v>
      </c>
      <c r="AD100" s="141">
        <v>0.2243</v>
      </c>
      <c r="AE100" s="31">
        <f>AH100*(1-AI100)*AD100</f>
        <v>38.857059100000001</v>
      </c>
      <c r="AF100" s="29">
        <f t="shared" ref="AF100:AF102" si="173">IF(AND(AD100&gt;0,AB100&gt;0,Y100&gt;0),((Y100-AB100)*AD100)/((AD100-AB100)*Y100),0)</f>
        <v>0.91655201264669139</v>
      </c>
      <c r="AG100" s="62">
        <f>IF(AND(AA100&gt;0,AJ100&gt;0,AB100&gt;0),((AJ100*(AA100-AB100))/(AA100*(AJ100-AB100))),0)</f>
        <v>0.91236436587295466</v>
      </c>
      <c r="AH100" s="12">
        <v>191</v>
      </c>
      <c r="AI100" s="66">
        <v>9.2999999999999999E-2</v>
      </c>
      <c r="AJ100" s="67">
        <v>0.2253</v>
      </c>
      <c r="AK100" s="31">
        <f t="shared" si="161"/>
        <v>39.030296100000001</v>
      </c>
      <c r="AL100" s="75">
        <v>1.68</v>
      </c>
      <c r="AM100" s="75"/>
      <c r="AN100" s="119">
        <f>AN98+AH100-AM100</f>
        <v>2724.3599999999997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49</v>
      </c>
      <c r="D101" s="35">
        <v>18900</v>
      </c>
      <c r="E101" s="44">
        <v>5</v>
      </c>
      <c r="F101" s="35">
        <v>14585</v>
      </c>
      <c r="G101" s="36">
        <v>2.2999999999999998</v>
      </c>
      <c r="H101" s="38">
        <v>4.9000000000000004</v>
      </c>
      <c r="I101" s="35">
        <v>14088</v>
      </c>
      <c r="J101" s="35">
        <v>14511</v>
      </c>
      <c r="K101" s="66">
        <v>7.0999999999999994E-2</v>
      </c>
      <c r="L101" s="38">
        <f t="shared" ref="L101:L102" si="174">J101*(1-K101)</f>
        <v>13480.719000000001</v>
      </c>
      <c r="M101" s="39">
        <v>0.77700000000000002</v>
      </c>
      <c r="N101" s="26">
        <f t="shared" ref="N101:N102" si="175">L101*M101</f>
        <v>10474.518663000001</v>
      </c>
      <c r="O101" s="37">
        <v>9.7000000000000003E-2</v>
      </c>
      <c r="P101" s="26">
        <f t="shared" ref="P101:P102" si="176">L101*O101</f>
        <v>1307.6297430000002</v>
      </c>
      <c r="Q101" s="40">
        <v>0.126</v>
      </c>
      <c r="R101" s="26">
        <f t="shared" ref="R101:R102" si="177">L101*Q101</f>
        <v>1698.570594</v>
      </c>
      <c r="S101" s="40">
        <v>0.19900000000000001</v>
      </c>
      <c r="T101" s="26">
        <f>L101*S101</f>
        <v>2682.6630810000001</v>
      </c>
      <c r="U101" s="40">
        <v>0.51700000000000002</v>
      </c>
      <c r="V101" s="26">
        <f>L101*U101</f>
        <v>6969.531723000001</v>
      </c>
      <c r="W101" s="40">
        <v>0.4</v>
      </c>
      <c r="X101" s="26">
        <f>W101*L101</f>
        <v>5392.2876000000006</v>
      </c>
      <c r="Y101" s="41">
        <v>3.3300000000000001E-3</v>
      </c>
      <c r="Z101" s="18">
        <f>L101*Y101</f>
        <v>44.890794270000001</v>
      </c>
      <c r="AA101" s="28">
        <f>IF(J101&gt;0,(AC101+AK101)/J101,0)</f>
        <v>3.0581214981737995E-3</v>
      </c>
      <c r="AB101" s="41">
        <v>2.4000000000000001E-4</v>
      </c>
      <c r="AC101" s="38">
        <f>AB101*L101</f>
        <v>3.2353725600000005</v>
      </c>
      <c r="AD101" s="29">
        <v>0.2225</v>
      </c>
      <c r="AE101" s="42">
        <f>AH101*(1-AI101)*AD101</f>
        <v>37.654787500000005</v>
      </c>
      <c r="AF101" s="29">
        <f t="shared" si="173"/>
        <v>0.92892991975148009</v>
      </c>
      <c r="AG101" s="30">
        <f t="shared" ref="AG101:AG102" si="178">IF(AND(AA101&gt;0,AJ101&gt;0,AB101&gt;0),((AJ101*(AA101-AB101))/(AA101*(AJ101-AB101))),0)</f>
        <v>0.92243111799907784</v>
      </c>
      <c r="AH101" s="35">
        <v>187</v>
      </c>
      <c r="AI101" s="66">
        <v>9.5000000000000001E-2</v>
      </c>
      <c r="AJ101" s="67">
        <v>0.24310000000000001</v>
      </c>
      <c r="AK101" s="42">
        <f t="shared" si="161"/>
        <v>41.141028500000004</v>
      </c>
      <c r="AL101" s="18">
        <v>1.65</v>
      </c>
      <c r="AM101" s="18">
        <v>1013.24</v>
      </c>
      <c r="AN101" s="122">
        <f>AN100+AH101-AM101</f>
        <v>1898.1199999999997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55</v>
      </c>
      <c r="D102" s="44">
        <v>22940</v>
      </c>
      <c r="E102" s="44">
        <v>3</v>
      </c>
      <c r="F102" s="44">
        <v>16169</v>
      </c>
      <c r="G102" s="38">
        <v>2.2999999999999998</v>
      </c>
      <c r="H102" s="38">
        <v>4.4000000000000004</v>
      </c>
      <c r="I102" s="44">
        <v>15553</v>
      </c>
      <c r="J102" s="44">
        <v>15045</v>
      </c>
      <c r="K102" s="66">
        <v>7.8E-2</v>
      </c>
      <c r="L102" s="38">
        <f t="shared" si="174"/>
        <v>13871.49</v>
      </c>
      <c r="M102" s="29">
        <v>0.83599999999999997</v>
      </c>
      <c r="N102" s="26">
        <f t="shared" si="175"/>
        <v>11596.565639999999</v>
      </c>
      <c r="O102" s="40">
        <v>0.108</v>
      </c>
      <c r="P102" s="26">
        <f t="shared" si="176"/>
        <v>1498.1209200000001</v>
      </c>
      <c r="Q102" s="40">
        <v>5.6000000000000001E-2</v>
      </c>
      <c r="R102" s="26">
        <f t="shared" si="177"/>
        <v>776.80344000000002</v>
      </c>
      <c r="S102" s="40">
        <v>0.20699999999999999</v>
      </c>
      <c r="T102" s="26">
        <f>L102*S102</f>
        <v>2871.3984299999997</v>
      </c>
      <c r="U102" s="40">
        <v>0.51300000000000001</v>
      </c>
      <c r="V102" s="26">
        <f>L102*U102</f>
        <v>7116.0743700000003</v>
      </c>
      <c r="W102" s="40">
        <v>0.39</v>
      </c>
      <c r="X102" s="26">
        <f>W102*L102</f>
        <v>5409.8811000000005</v>
      </c>
      <c r="Y102" s="48">
        <v>3.3600000000000001E-3</v>
      </c>
      <c r="Z102" s="18">
        <f>L102*Y102</f>
        <v>46.6082064</v>
      </c>
      <c r="AA102" s="28">
        <f>IF(J102&gt;0,(AC102+AK102)/J102,0)</f>
        <v>3.4495956929212362E-3</v>
      </c>
      <c r="AB102" s="48">
        <v>2.4000000000000001E-4</v>
      </c>
      <c r="AC102" s="38">
        <f>AB102*L102</f>
        <v>3.3291575999999998</v>
      </c>
      <c r="AD102" s="29">
        <v>0.22700000000000001</v>
      </c>
      <c r="AE102" s="42">
        <f>AH102*(1-AI102)*AD102</f>
        <v>46.169983999999999</v>
      </c>
      <c r="AF102" s="29">
        <f t="shared" si="173"/>
        <v>0.92955421717108078</v>
      </c>
      <c r="AG102" s="30">
        <f t="shared" si="178"/>
        <v>0.93136267216013557</v>
      </c>
      <c r="AH102" s="44">
        <v>224</v>
      </c>
      <c r="AI102" s="66">
        <v>9.1999999999999998E-2</v>
      </c>
      <c r="AJ102" s="67">
        <v>0.23880000000000001</v>
      </c>
      <c r="AK102" s="42">
        <f t="shared" si="161"/>
        <v>48.570009599999999</v>
      </c>
      <c r="AL102" s="18">
        <v>1.76</v>
      </c>
      <c r="AM102" s="18"/>
      <c r="AN102" s="122">
        <f>AN101+AH102-AM102</f>
        <v>2122.12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46379</v>
      </c>
      <c r="E103" s="79"/>
      <c r="F103" s="52">
        <f>SUM(F100:F102)</f>
        <v>46652</v>
      </c>
      <c r="G103" s="146"/>
      <c r="H103" s="80"/>
      <c r="I103" s="52">
        <f>SUM(I100:I102)</f>
        <v>44440</v>
      </c>
      <c r="J103" s="52">
        <f>SUM(J100:J102)</f>
        <v>43046</v>
      </c>
      <c r="K103" s="21">
        <f>IF(J103&gt;0,(J100*K100+J101*K101+J102*K102)/J103,0)</f>
        <v>7.2506411745574498E-2</v>
      </c>
      <c r="L103" s="53">
        <f>L100+L101+L102</f>
        <v>39924.888999999996</v>
      </c>
      <c r="M103" s="54">
        <f>IF(L103&gt;0,N103/L103,0)</f>
        <v>0.79844366512828646</v>
      </c>
      <c r="N103" s="55">
        <f>N100+N101+N102</f>
        <v>31877.774703000003</v>
      </c>
      <c r="O103" s="21">
        <f>IF(L103&gt;0,P103/L103,0)</f>
        <v>9.7987661355802405E-2</v>
      </c>
      <c r="P103" s="55">
        <f>P100+P101+P102</f>
        <v>3912.1465029999999</v>
      </c>
      <c r="Q103" s="21">
        <f>IF(L103&gt;0,R103/L103,0)</f>
        <v>0.10356867351591136</v>
      </c>
      <c r="R103" s="55">
        <f>R100+R101+R102</f>
        <v>4134.9677940000001</v>
      </c>
      <c r="S103" s="21">
        <f>IF(L103&gt;0,T103/L103,0)</f>
        <v>0.19453662578748812</v>
      </c>
      <c r="T103" s="55">
        <f>T100+T101+T102</f>
        <v>7766.8531910000002</v>
      </c>
      <c r="U103" s="21">
        <f>IF(L103&gt;0,V103/L103,0)</f>
        <v>0.51970404959673167</v>
      </c>
      <c r="V103" s="55">
        <f>V100+V101+V102</f>
        <v>20749.126493000003</v>
      </c>
      <c r="W103" s="21">
        <f>IF(L103&gt;0,X103/L103,0)</f>
        <v>0.3933765200950215</v>
      </c>
      <c r="X103" s="55">
        <f>X100+X101+X102</f>
        <v>15705.5139</v>
      </c>
      <c r="Y103" s="56">
        <f>IF(L103&gt;0,Z103/L103,0)</f>
        <v>3.3341250233657506E-3</v>
      </c>
      <c r="Z103" s="57">
        <f>SUM(Z100:Z102)</f>
        <v>133.11457146999999</v>
      </c>
      <c r="AA103" s="63">
        <f>IF(L103&gt;0,(AA100*L100+AA101*L101+AA102*L102)/L103,0)</f>
        <v>3.2244024844036512E-3</v>
      </c>
      <c r="AB103" s="56">
        <f>IF(J103&gt;0,(J100*AB100+J101*AB101+J102*AB102)/J103,0)</f>
        <v>2.5253542721739532E-4</v>
      </c>
      <c r="AC103" s="53">
        <f>SUM(AC100:AC102)</f>
        <v>10.08488056</v>
      </c>
      <c r="AD103" s="54">
        <f>IF(J103&gt;0,(J100*AD100+J101*AD101+J102*AD102)/J103,0)</f>
        <v>0.22463688844491936</v>
      </c>
      <c r="AE103" s="59">
        <f>SUM(AE100:AE102)</f>
        <v>122.68183060000001</v>
      </c>
      <c r="AF103" s="54">
        <f>IF(AND(Z103&gt;0),((Z100*AF100+Z101*AF101+Z102*AF102)/Z103),0)</f>
        <v>0.92527880717139011</v>
      </c>
      <c r="AG103" s="58">
        <f>IF(AND(AA103&gt;0,AJ103&gt;0,AB103&gt;0),((AJ103*(AA103-AB103))/(AA103*(AJ103-AB103))),0)</f>
        <v>0.92266716569074236</v>
      </c>
      <c r="AH103" s="52">
        <f>SUM(AH100:AH102)</f>
        <v>602</v>
      </c>
      <c r="AI103" s="21">
        <f>IF(AH103&gt;0,(AI100*AH100+AI101*AH101+AI102*AH102)/AH103,0)</f>
        <v>9.3249169435215939E-2</v>
      </c>
      <c r="AJ103" s="54">
        <f>IF(J103&gt;0,(AJ100*J100+AJ101*J101+AJ102*J102)/J103,0)</f>
        <v>0.23601884263346185</v>
      </c>
      <c r="AK103" s="59">
        <f>SUM(AK100:AK102)</f>
        <v>128.74133420000001</v>
      </c>
      <c r="AL103" s="81"/>
      <c r="AM103" s="57">
        <f>SUM(AM100:AM102)</f>
        <v>1013.24</v>
      </c>
      <c r="AN103" s="127"/>
      <c r="AO103" s="125">
        <f>AN102</f>
        <v>2122.12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24" t="s">
        <v>52</v>
      </c>
      <c r="D104" s="12">
        <v>7318</v>
      </c>
      <c r="E104" s="12">
        <v>1</v>
      </c>
      <c r="F104" s="12">
        <v>17549</v>
      </c>
      <c r="G104" s="13">
        <v>3.2</v>
      </c>
      <c r="H104" s="13">
        <v>6.1</v>
      </c>
      <c r="I104" s="12">
        <v>16465</v>
      </c>
      <c r="J104" s="12">
        <v>14613</v>
      </c>
      <c r="K104" s="14">
        <v>7.8E-2</v>
      </c>
      <c r="L104" s="25">
        <f>J104*(1-K104)</f>
        <v>13473.186000000002</v>
      </c>
      <c r="M104" s="15">
        <v>0.872</v>
      </c>
      <c r="N104" s="26">
        <f>L104*M104</f>
        <v>11748.618192000002</v>
      </c>
      <c r="O104" s="14">
        <v>8.5000000000000006E-2</v>
      </c>
      <c r="P104" s="26">
        <f>L104*O104</f>
        <v>1145.2208100000003</v>
      </c>
      <c r="Q104" s="16">
        <v>4.2999999999999997E-2</v>
      </c>
      <c r="R104" s="26">
        <f>L104*Q104</f>
        <v>579.34699799999999</v>
      </c>
      <c r="S104" s="16">
        <v>0.20699999999999999</v>
      </c>
      <c r="T104" s="26">
        <f>L104*S104</f>
        <v>2788.9495020000004</v>
      </c>
      <c r="U104" s="16">
        <v>0.51500000000000001</v>
      </c>
      <c r="V104" s="26">
        <f>L104*U104</f>
        <v>6938.6907900000006</v>
      </c>
      <c r="W104" s="16">
        <v>0.4</v>
      </c>
      <c r="X104" s="26">
        <f>W104*L104</f>
        <v>5389.2744000000012</v>
      </c>
      <c r="Y104" s="17">
        <v>3.4399999999999999E-3</v>
      </c>
      <c r="Z104" s="61">
        <f>L104*Y104</f>
        <v>46.347759840000002</v>
      </c>
      <c r="AA104" s="28">
        <f>IF(J104&gt;0,(AC104+AK104)/J104,0)</f>
        <v>3.3818999958940667E-3</v>
      </c>
      <c r="AB104" s="17">
        <v>2.4000000000000001E-4</v>
      </c>
      <c r="AC104" s="25">
        <f>AB104*L104</f>
        <v>3.2335646400000004</v>
      </c>
      <c r="AD104" s="141">
        <v>0.22320000000000001</v>
      </c>
      <c r="AE104" s="31">
        <f>AH104*(1-AI104)*AD104</f>
        <v>44.684640000000009</v>
      </c>
      <c r="AF104" s="29">
        <f t="shared" ref="AF104:AF106" si="179">IF(AND(AD104&gt;0,AB104&gt;0,Y104&gt;0),((Y104-AB104)*AD104)/((AD104-AB104)*Y104),0)</f>
        <v>0.93123388489748904</v>
      </c>
      <c r="AG104" s="62">
        <f>IF(AND(AA104&gt;0,AJ104&gt;0,AB104&gt;0),((AJ104*(AA104-AB104))/(AA104*(AJ104-AB104))),0)</f>
        <v>0.93000146667118688</v>
      </c>
      <c r="AH104" s="12">
        <v>220</v>
      </c>
      <c r="AI104" s="14">
        <v>0.09</v>
      </c>
      <c r="AJ104" s="15">
        <v>0.23069999999999999</v>
      </c>
      <c r="AK104" s="31">
        <f t="shared" ref="AK104:AK114" si="180">AH104*(1-AI104)*AJ104</f>
        <v>46.186140000000002</v>
      </c>
      <c r="AL104" s="19">
        <v>1.7</v>
      </c>
      <c r="AM104" s="19"/>
      <c r="AN104" s="119">
        <f>AN102+AH104-AM104</f>
        <v>2342.12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49</v>
      </c>
      <c r="D105" s="35">
        <v>21100</v>
      </c>
      <c r="E105" s="44">
        <v>6</v>
      </c>
      <c r="F105" s="35">
        <v>15874</v>
      </c>
      <c r="G105" s="36">
        <v>4.0999999999999996</v>
      </c>
      <c r="H105" s="38">
        <v>4.8</v>
      </c>
      <c r="I105" s="35">
        <v>14848</v>
      </c>
      <c r="J105" s="35">
        <v>14812</v>
      </c>
      <c r="K105" s="66">
        <v>7.6999999999999999E-2</v>
      </c>
      <c r="L105" s="38">
        <f t="shared" ref="L105:L106" si="181">J105*(1-K105)</f>
        <v>13671.476000000001</v>
      </c>
      <c r="M105" s="39">
        <v>0.80200000000000005</v>
      </c>
      <c r="N105" s="26">
        <f t="shared" ref="N105:N106" si="182">L105*M105</f>
        <v>10964.523752000001</v>
      </c>
      <c r="O105" s="37">
        <v>7.8E-2</v>
      </c>
      <c r="P105" s="26">
        <f t="shared" ref="P105:P106" si="183">L105*O105</f>
        <v>1066.3751280000001</v>
      </c>
      <c r="Q105" s="40">
        <v>7.8E-2</v>
      </c>
      <c r="R105" s="26">
        <f t="shared" ref="R105:R106" si="184">L105*Q105</f>
        <v>1066.3751280000001</v>
      </c>
      <c r="S105" s="40">
        <v>0.222</v>
      </c>
      <c r="T105" s="26">
        <f>L105*S105</f>
        <v>3035.0676720000001</v>
      </c>
      <c r="U105" s="40">
        <v>0.50900000000000001</v>
      </c>
      <c r="V105" s="26">
        <f>L105*U105</f>
        <v>6958.7812840000006</v>
      </c>
      <c r="W105" s="40">
        <v>0.4</v>
      </c>
      <c r="X105" s="26">
        <f>W105*L105</f>
        <v>5468.590400000001</v>
      </c>
      <c r="Y105" s="41">
        <v>3.48E-3</v>
      </c>
      <c r="Z105" s="18">
        <f>L105*Y105</f>
        <v>47.576736480000001</v>
      </c>
      <c r="AA105" s="28">
        <f>IF(J105&gt;0,(AC105+AK105)/J105,0)</f>
        <v>3.3247336105860117E-3</v>
      </c>
      <c r="AB105" s="41">
        <v>2.4000000000000001E-4</v>
      </c>
      <c r="AC105" s="38">
        <f>AB105*L105</f>
        <v>3.2811542400000002</v>
      </c>
      <c r="AD105" s="29">
        <v>0.21909999999999999</v>
      </c>
      <c r="AE105" s="42">
        <f>AH105*(1-AI105)*AD105</f>
        <v>44.759500799999998</v>
      </c>
      <c r="AF105" s="29">
        <f t="shared" si="179"/>
        <v>0.93205544719187505</v>
      </c>
      <c r="AG105" s="30">
        <f t="shared" ref="AG105:AG106" si="185">IF(AND(AA105&gt;0,AJ105&gt;0,AB105&gt;0),((AJ105*(AA105-AB105))/(AA105*(AJ105-AB105))),0)</f>
        <v>0.92880449030885015</v>
      </c>
      <c r="AH105" s="35">
        <v>224</v>
      </c>
      <c r="AI105" s="66">
        <v>8.7999999999999995E-2</v>
      </c>
      <c r="AJ105" s="67">
        <v>0.22500000000000001</v>
      </c>
      <c r="AK105" s="42">
        <f t="shared" si="180"/>
        <v>45.964800000000004</v>
      </c>
      <c r="AL105" s="18">
        <v>1.68</v>
      </c>
      <c r="AM105" s="18">
        <v>1020.72</v>
      </c>
      <c r="AN105" s="122">
        <f>AN104+AH105-AM105</f>
        <v>1545.3999999999999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55</v>
      </c>
      <c r="D106" s="44">
        <v>23920</v>
      </c>
      <c r="E106" s="44">
        <v>4</v>
      </c>
      <c r="F106" s="44">
        <v>17363</v>
      </c>
      <c r="G106" s="38">
        <v>4.0999999999999996</v>
      </c>
      <c r="H106" s="38">
        <v>5.6</v>
      </c>
      <c r="I106" s="44">
        <v>16931</v>
      </c>
      <c r="J106" s="44">
        <v>13549</v>
      </c>
      <c r="K106" s="66">
        <v>8.2000000000000003E-2</v>
      </c>
      <c r="L106" s="38">
        <f t="shared" si="181"/>
        <v>12437.982</v>
      </c>
      <c r="M106" s="29">
        <v>0.71299999999999997</v>
      </c>
      <c r="N106" s="26">
        <f t="shared" si="182"/>
        <v>8868.2811659999988</v>
      </c>
      <c r="O106" s="40">
        <v>0.126</v>
      </c>
      <c r="P106" s="26">
        <f t="shared" si="183"/>
        <v>1567.1857319999999</v>
      </c>
      <c r="Q106" s="40">
        <v>0.161</v>
      </c>
      <c r="R106" s="26">
        <f t="shared" si="184"/>
        <v>2002.5151020000001</v>
      </c>
      <c r="S106" s="40">
        <v>0.19900000000000001</v>
      </c>
      <c r="T106" s="26">
        <f>L106*S106</f>
        <v>2475.158418</v>
      </c>
      <c r="U106" s="40">
        <v>0.49199999999999999</v>
      </c>
      <c r="V106" s="26">
        <f>L106*U106</f>
        <v>6119.4871439999997</v>
      </c>
      <c r="W106" s="40">
        <v>0.38</v>
      </c>
      <c r="X106" s="26">
        <f>W106*L106</f>
        <v>4726.4331600000005</v>
      </c>
      <c r="Y106" s="48">
        <v>3.5000000000000001E-3</v>
      </c>
      <c r="Z106" s="18">
        <f>L106*Y106</f>
        <v>43.532937000000004</v>
      </c>
      <c r="AA106" s="28">
        <f>IF(J106&gt;0,(AC106+AK106)/J106,0)</f>
        <v>3.4932386803454129E-3</v>
      </c>
      <c r="AB106" s="48">
        <v>2.4000000000000001E-4</v>
      </c>
      <c r="AC106" s="38">
        <f>AB106*L106</f>
        <v>2.9851156800000003</v>
      </c>
      <c r="AD106" s="29">
        <v>0.21510000000000001</v>
      </c>
      <c r="AE106" s="42">
        <f>AH106*(1-AI106)*AD106</f>
        <v>42.812213400000005</v>
      </c>
      <c r="AF106" s="29">
        <f t="shared" si="179"/>
        <v>0.9324689831252243</v>
      </c>
      <c r="AG106" s="30">
        <f t="shared" si="185"/>
        <v>0.93230012138386287</v>
      </c>
      <c r="AH106" s="44">
        <v>218</v>
      </c>
      <c r="AI106" s="66">
        <v>8.6999999999999994E-2</v>
      </c>
      <c r="AJ106" s="67">
        <v>0.2228</v>
      </c>
      <c r="AK106" s="42">
        <f t="shared" si="180"/>
        <v>44.344775200000001</v>
      </c>
      <c r="AL106" s="18">
        <v>1.71</v>
      </c>
      <c r="AM106" s="18"/>
      <c r="AN106" s="122">
        <f>AN105+AH106-AM106</f>
        <v>1763.3999999999999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52338</v>
      </c>
      <c r="E107" s="68"/>
      <c r="F107" s="52">
        <f t="shared" ref="F107:J107" si="186">SUM(F104:F106)</f>
        <v>50786</v>
      </c>
      <c r="G107" s="53"/>
      <c r="H107" s="69"/>
      <c r="I107" s="52">
        <f t="shared" si="186"/>
        <v>48244</v>
      </c>
      <c r="J107" s="52">
        <f t="shared" si="186"/>
        <v>42974</v>
      </c>
      <c r="K107" s="21">
        <f>IF(J107&gt;0,(J104*K104+J105*K105+J106*K106)/J107,0)</f>
        <v>7.8916461116023642E-2</v>
      </c>
      <c r="L107" s="53">
        <f>L104+L105+L106</f>
        <v>39582.644</v>
      </c>
      <c r="M107" s="54">
        <f>IF(L107&gt;0,N107/L107,0)</f>
        <v>0.79786037309685531</v>
      </c>
      <c r="N107" s="55">
        <f>N104+N105+N106</f>
        <v>31581.423110000003</v>
      </c>
      <c r="O107" s="21">
        <f>IF(L107&gt;0,P107/L107,0)</f>
        <v>9.5465620487605637E-2</v>
      </c>
      <c r="P107" s="55">
        <f>P104+P105+P106</f>
        <v>3778.7816700000003</v>
      </c>
      <c r="Q107" s="21">
        <f>IF(L107&gt;0,R107/L107,0)</f>
        <v>9.2167598202889126E-2</v>
      </c>
      <c r="R107" s="55">
        <f>R104+R105+R106</f>
        <v>3648.237228</v>
      </c>
      <c r="S107" s="21">
        <f>IF(L107&gt;0,T107/L107,0)</f>
        <v>0.2096670346730754</v>
      </c>
      <c r="T107" s="55">
        <f>T104+T105+T106</f>
        <v>8299.1755919999996</v>
      </c>
      <c r="U107" s="21">
        <f>IF(L107&gt;0,V107/L107,0)</f>
        <v>0.50570040793636728</v>
      </c>
      <c r="V107" s="55">
        <f>V104+V105+V106</f>
        <v>20016.959218</v>
      </c>
      <c r="W107" s="21">
        <f>IF(L107&gt;0,X107/L107,0)</f>
        <v>0.39371543649282253</v>
      </c>
      <c r="X107" s="55">
        <f>X104+X105+X106</f>
        <v>15584.297960000004</v>
      </c>
      <c r="Y107" s="56">
        <f>IF(L107&gt;0,Z107/L107,0)</f>
        <v>3.4726693173907234E-3</v>
      </c>
      <c r="Z107" s="57">
        <f>SUM(Z104:Z106)</f>
        <v>137.45743332000001</v>
      </c>
      <c r="AA107" s="63">
        <f>IF(L107&gt;0,(AA104*L104+AA105*L105+AA106*L106)/L107,0)</f>
        <v>3.3971410113341595E-3</v>
      </c>
      <c r="AB107" s="56">
        <f>IF(J107&gt;0,(J104*AB104+J105*AB105+J106*AB106)/J107,0)</f>
        <v>2.4000000000000001E-4</v>
      </c>
      <c r="AC107" s="53">
        <f>SUM(AC104:AC106)</f>
        <v>9.49983456</v>
      </c>
      <c r="AD107" s="54">
        <f>IF(J107&gt;0,(J104*AD104+J105*AD105+J106*AD106)/J107,0)</f>
        <v>0.21923304090845627</v>
      </c>
      <c r="AE107" s="59">
        <f>SUM(AE104:AE106)</f>
        <v>132.25635420000003</v>
      </c>
      <c r="AF107" s="54">
        <f>IF(AND(Z107&gt;0),((Z104*AF104+Z105*AF105+Z106*AF106)/Z107),0)</f>
        <v>0.93190940097454666</v>
      </c>
      <c r="AG107" s="58">
        <f>IF(AND(AA107&gt;0,AJ107&gt;0,AB107&gt;0),((AJ107*(AA107-AB107))/(AA107*(AJ107-AB107))),0)</f>
        <v>0.93033926127037747</v>
      </c>
      <c r="AH107" s="52">
        <f t="shared" ref="AH107" si="187">SUM(AH104:AH106)</f>
        <v>662</v>
      </c>
      <c r="AI107" s="21">
        <f>IF(AH107&gt;0,(AI104*AH104+AI105*AH105+AI106*AH106)/AH107,0)</f>
        <v>8.8335347432024161E-2</v>
      </c>
      <c r="AJ107" s="54">
        <f>IF(J107&gt;0,(AJ104*J104+AJ105*J105+AJ106*J106)/J107,0)</f>
        <v>0.22624462000279238</v>
      </c>
      <c r="AK107" s="59">
        <f>SUM(AK104:AK106)</f>
        <v>136.49571520000001</v>
      </c>
      <c r="AL107" s="70"/>
      <c r="AM107" s="57">
        <f>SUM(AM104:AM106)</f>
        <v>1020.72</v>
      </c>
      <c r="AN107" s="124"/>
      <c r="AO107" s="125">
        <f>AN106</f>
        <v>1763.3999999999999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24" t="s">
        <v>52</v>
      </c>
      <c r="D108" s="12">
        <v>7371</v>
      </c>
      <c r="E108" s="12">
        <v>3</v>
      </c>
      <c r="F108" s="12">
        <v>13261</v>
      </c>
      <c r="G108" s="13">
        <v>3.7</v>
      </c>
      <c r="H108" s="13">
        <v>4.7</v>
      </c>
      <c r="I108" s="12">
        <v>12186</v>
      </c>
      <c r="J108" s="12">
        <v>13722</v>
      </c>
      <c r="K108" s="14">
        <v>7.3999999999999996E-2</v>
      </c>
      <c r="L108" s="25">
        <f>J108*(1-K108)</f>
        <v>12706.572</v>
      </c>
      <c r="M108" s="15">
        <v>0.70299999999999996</v>
      </c>
      <c r="N108" s="26">
        <f>L108*M108</f>
        <v>8932.7201160000004</v>
      </c>
      <c r="O108" s="14">
        <v>0.121</v>
      </c>
      <c r="P108" s="26">
        <f>L108*O108</f>
        <v>1537.495212</v>
      </c>
      <c r="Q108" s="16">
        <v>0.17599999999999999</v>
      </c>
      <c r="R108" s="26">
        <f>L108*Q108</f>
        <v>2236.3566719999999</v>
      </c>
      <c r="S108" s="16">
        <v>0.189</v>
      </c>
      <c r="T108" s="26">
        <f>L108*S108</f>
        <v>2401.5421080000001</v>
      </c>
      <c r="U108" s="16">
        <v>0.51500000000000001</v>
      </c>
      <c r="V108" s="26">
        <f>L108*U108</f>
        <v>6543.8845799999999</v>
      </c>
      <c r="W108" s="16">
        <v>0.39</v>
      </c>
      <c r="X108" s="26">
        <f>W108*L108</f>
        <v>4955.5630799999999</v>
      </c>
      <c r="Y108" s="17">
        <v>3.5100000000000001E-3</v>
      </c>
      <c r="Z108" s="61">
        <f>L108*Y108</f>
        <v>44.600067719999998</v>
      </c>
      <c r="AA108" s="28">
        <f>IF(J108&gt;0,(AC108+AK108)/J108,0)</f>
        <v>3.1987283253170095E-3</v>
      </c>
      <c r="AB108" s="17">
        <v>2.4000000000000001E-4</v>
      </c>
      <c r="AC108" s="25">
        <f>AB108*L108</f>
        <v>3.0495772800000003</v>
      </c>
      <c r="AD108" s="141">
        <v>0.21460000000000001</v>
      </c>
      <c r="AE108" s="31">
        <f>AH108*(1-AI108)*AD108</f>
        <v>40.317331200000005</v>
      </c>
      <c r="AF108" s="29">
        <f t="shared" ref="AF108:AF110" si="188">IF(AND(AD108&gt;0,AB108&gt;0,Y108&gt;0),((Y108-AB108)*AD108)/((AD108-AB108)*Y108),0)</f>
        <v>0.93266698883418409</v>
      </c>
      <c r="AG108" s="62">
        <f>IF(AND(AA108&gt;0,AJ108&gt;0,AB108&gt;0),((AJ108*(AA108-AB108))/(AA108*(AJ108-AB108))),0)</f>
        <v>0.9259924380369029</v>
      </c>
      <c r="AH108" s="12">
        <v>206</v>
      </c>
      <c r="AI108" s="14">
        <v>8.7999999999999995E-2</v>
      </c>
      <c r="AJ108" s="15">
        <v>0.21740000000000001</v>
      </c>
      <c r="AK108" s="31">
        <f t="shared" si="180"/>
        <v>40.843372800000004</v>
      </c>
      <c r="AL108" s="19">
        <v>1.65</v>
      </c>
      <c r="AM108" s="19"/>
      <c r="AN108" s="119">
        <f>AN106+AH108-AM108</f>
        <v>1969.3999999999999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51</v>
      </c>
      <c r="D109" s="35">
        <v>23800</v>
      </c>
      <c r="E109" s="44">
        <v>4</v>
      </c>
      <c r="F109" s="35">
        <v>17236</v>
      </c>
      <c r="G109" s="36">
        <v>2.2000000000000002</v>
      </c>
      <c r="H109" s="38">
        <v>6.5</v>
      </c>
      <c r="I109" s="35">
        <v>15979</v>
      </c>
      <c r="J109" s="35">
        <v>13830</v>
      </c>
      <c r="K109" s="66">
        <v>7.9000000000000001E-2</v>
      </c>
      <c r="L109" s="38">
        <f t="shared" ref="L109:L110" si="189">J109*(1-K109)</f>
        <v>12737.43</v>
      </c>
      <c r="M109" s="39">
        <v>0.85199999999999998</v>
      </c>
      <c r="N109" s="26">
        <f t="shared" ref="N109:N110" si="190">L109*M109</f>
        <v>10852.290360000001</v>
      </c>
      <c r="O109" s="37">
        <v>5.3999999999999999E-2</v>
      </c>
      <c r="P109" s="26">
        <f t="shared" ref="P109:P110" si="191">L109*O109</f>
        <v>687.82122000000004</v>
      </c>
      <c r="Q109" s="40">
        <v>9.4E-2</v>
      </c>
      <c r="R109" s="26">
        <f t="shared" ref="R109:R110" si="192">L109*Q109</f>
        <v>1197.3184200000001</v>
      </c>
      <c r="S109" s="40">
        <v>0.2</v>
      </c>
      <c r="T109" s="26">
        <f>L109*S109</f>
        <v>2547.4860000000003</v>
      </c>
      <c r="U109" s="40">
        <v>0.50700000000000001</v>
      </c>
      <c r="V109" s="26">
        <f>L109*U109</f>
        <v>6457.8770100000002</v>
      </c>
      <c r="W109" s="40">
        <v>0.39</v>
      </c>
      <c r="X109" s="26">
        <f>W109*L109</f>
        <v>4967.5977000000003</v>
      </c>
      <c r="Y109" s="41">
        <v>3.48E-3</v>
      </c>
      <c r="Z109" s="18">
        <f>L109*Y109</f>
        <v>44.326256399999998</v>
      </c>
      <c r="AA109" s="28">
        <f>IF(J109&gt;0,(AC109+AK109)/J109,0)</f>
        <v>3.3430974041937815E-3</v>
      </c>
      <c r="AB109" s="41">
        <v>2.5000000000000001E-4</v>
      </c>
      <c r="AC109" s="38">
        <f>AB109*L109</f>
        <v>3.1843575</v>
      </c>
      <c r="AD109" s="29">
        <v>0.2162</v>
      </c>
      <c r="AE109" s="42">
        <f>AH109*(1-AI109)*AD109</f>
        <v>42.287855200000003</v>
      </c>
      <c r="AF109" s="29">
        <f t="shared" si="188"/>
        <v>0.92923542859271935</v>
      </c>
      <c r="AG109" s="30">
        <f t="shared" ref="AG109:AG110" si="193">IF(AND(AA109&gt;0,AJ109&gt;0,AB109&gt;0),((AJ109*(AA109-AB109))/(AA109*(AJ109-AB109))),0)</f>
        <v>0.92627115257532655</v>
      </c>
      <c r="AH109" s="35">
        <v>214</v>
      </c>
      <c r="AI109" s="66">
        <v>8.5999999999999993E-2</v>
      </c>
      <c r="AJ109" s="67">
        <v>0.22009999999999999</v>
      </c>
      <c r="AK109" s="42">
        <f t="shared" si="180"/>
        <v>43.050679600000002</v>
      </c>
      <c r="AL109" s="18">
        <v>1.68</v>
      </c>
      <c r="AM109" s="18">
        <v>756.8</v>
      </c>
      <c r="AN109" s="122">
        <f>AN108+AH109-AM109</f>
        <v>1426.5999999999997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11" t="s">
        <v>55</v>
      </c>
      <c r="D110" s="44">
        <v>23930</v>
      </c>
      <c r="E110" s="44">
        <v>2</v>
      </c>
      <c r="F110" s="44">
        <v>18322</v>
      </c>
      <c r="G110" s="38">
        <v>2</v>
      </c>
      <c r="H110" s="38">
        <v>4.8</v>
      </c>
      <c r="I110" s="44">
        <v>17566</v>
      </c>
      <c r="J110" s="44">
        <v>13712</v>
      </c>
      <c r="K110" s="66">
        <v>0.08</v>
      </c>
      <c r="L110" s="38">
        <f t="shared" si="189"/>
        <v>12615.04</v>
      </c>
      <c r="M110" s="29">
        <v>0.77200000000000002</v>
      </c>
      <c r="N110" s="26">
        <f t="shared" si="190"/>
        <v>9738.8108800000009</v>
      </c>
      <c r="O110" s="40">
        <v>0.105</v>
      </c>
      <c r="P110" s="26">
        <f t="shared" si="191"/>
        <v>1324.5792000000001</v>
      </c>
      <c r="Q110" s="40">
        <v>0.123</v>
      </c>
      <c r="R110" s="26">
        <f t="shared" si="192"/>
        <v>1551.6499200000001</v>
      </c>
      <c r="S110" s="40">
        <v>0.20899999999999999</v>
      </c>
      <c r="T110" s="26">
        <f>L110*S110</f>
        <v>2636.5433600000001</v>
      </c>
      <c r="U110" s="40">
        <v>0.48799999999999999</v>
      </c>
      <c r="V110" s="26">
        <f>L110*U110</f>
        <v>6156.1395200000006</v>
      </c>
      <c r="W110" s="40">
        <v>0.39</v>
      </c>
      <c r="X110" s="26">
        <f>W110*L110</f>
        <v>4919.8656000000001</v>
      </c>
      <c r="Y110" s="48">
        <v>3.4099999999999998E-3</v>
      </c>
      <c r="Z110" s="18">
        <f>L110*Y110</f>
        <v>43.017286400000003</v>
      </c>
      <c r="AA110" s="28">
        <f>IF(J110&gt;0,(AC110+AK110)/J110,0)</f>
        <v>3.2704360560093346E-3</v>
      </c>
      <c r="AB110" s="48">
        <v>2.5999999999999998E-4</v>
      </c>
      <c r="AC110" s="38">
        <f>AB110*L110</f>
        <v>3.2799103999999999</v>
      </c>
      <c r="AD110" s="29">
        <v>0.21299999999999999</v>
      </c>
      <c r="AE110" s="42">
        <f>AH110*(1-AI110)*AD110</f>
        <v>41.603372999999998</v>
      </c>
      <c r="AF110" s="29">
        <f t="shared" si="188"/>
        <v>0.92488263040231689</v>
      </c>
      <c r="AG110" s="30">
        <f t="shared" si="193"/>
        <v>0.92162594474838533</v>
      </c>
      <c r="AH110" s="44">
        <v>213</v>
      </c>
      <c r="AI110" s="66">
        <v>8.3000000000000004E-2</v>
      </c>
      <c r="AJ110" s="67">
        <v>0.21279999999999999</v>
      </c>
      <c r="AK110" s="42">
        <f t="shared" si="180"/>
        <v>41.564308799999999</v>
      </c>
      <c r="AL110" s="18">
        <v>1.66</v>
      </c>
      <c r="AM110" s="18"/>
      <c r="AN110" s="122">
        <f>AN109+AH110-AM110</f>
        <v>1639.5999999999997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55101</v>
      </c>
      <c r="E111" s="68"/>
      <c r="F111" s="52">
        <f t="shared" ref="F111:J111" si="194">SUM(F108:F110)</f>
        <v>48819</v>
      </c>
      <c r="G111" s="53"/>
      <c r="H111" s="69"/>
      <c r="I111" s="52">
        <f t="shared" si="194"/>
        <v>45731</v>
      </c>
      <c r="J111" s="52">
        <f t="shared" si="194"/>
        <v>41264</v>
      </c>
      <c r="K111" s="21">
        <f>IF(J111&gt;0,(J108*K108+J109*K109+J110*K110)/J111,0)</f>
        <v>7.7669590926715784E-2</v>
      </c>
      <c r="L111" s="53">
        <f>L108+L109+L110</f>
        <v>38059.042000000001</v>
      </c>
      <c r="M111" s="54">
        <f>IF(L111&gt;0,N111/L111,0)</f>
        <v>0.77573737552300981</v>
      </c>
      <c r="N111" s="55">
        <f>N108+N109+N110</f>
        <v>29523.821356000004</v>
      </c>
      <c r="O111" s="21">
        <f>IF(L111&gt;0,P111/L111,0)</f>
        <v>9.3273383812445931E-2</v>
      </c>
      <c r="P111" s="55">
        <f>P108+P109+P110</f>
        <v>3549.8956320000002</v>
      </c>
      <c r="Q111" s="21">
        <f>IF(L111&gt;0,R111/L111,0)</f>
        <v>0.13098924066454432</v>
      </c>
      <c r="R111" s="55">
        <f>R108+R109+R110</f>
        <v>4985.3250120000002</v>
      </c>
      <c r="S111" s="21">
        <f>IF(L111&gt;0,T111/L111,0)</f>
        <v>0.19931062552756845</v>
      </c>
      <c r="T111" s="55">
        <f>T108+T109+T110</f>
        <v>7585.5714680000001</v>
      </c>
      <c r="U111" s="21">
        <f>IF(L111&gt;0,V111/L111,0)</f>
        <v>0.50337318290880784</v>
      </c>
      <c r="V111" s="55">
        <f>V108+V109+V110</f>
        <v>19157.901109999999</v>
      </c>
      <c r="W111" s="21">
        <f>IF(L111&gt;0,X111/L111,0)</f>
        <v>0.38999999999999996</v>
      </c>
      <c r="X111" s="55">
        <f>X108+X109+X110</f>
        <v>14843.026379999999</v>
      </c>
      <c r="Y111" s="56">
        <f>IF(L111&gt;0,Z111/L111,0)</f>
        <v>3.4668137605775779E-3</v>
      </c>
      <c r="Z111" s="57">
        <f>SUM(Z108:Z110)</f>
        <v>131.94361051999999</v>
      </c>
      <c r="AA111" s="63">
        <f>IF(L111&gt;0,(AA108*L108+AA109*L109+AA110*L110)/L111,0)</f>
        <v>3.27081334856458E-3</v>
      </c>
      <c r="AB111" s="56">
        <f>IF(J111&gt;0,(J108*AB108+J109*AB109+J110*AB110)/J111,0)</f>
        <v>2.4999757658006983E-4</v>
      </c>
      <c r="AC111" s="53">
        <f>SUM(AC108:AC110)</f>
        <v>9.5138451800000006</v>
      </c>
      <c r="AD111" s="54">
        <f>IF(J111&gt;0,(J108*AD108+J109*AD109+J110*AD110)/J111,0)</f>
        <v>0.21460457541682826</v>
      </c>
      <c r="AE111" s="59">
        <f>SUM(AE108:AE110)</f>
        <v>124.20855940000001</v>
      </c>
      <c r="AF111" s="54">
        <f>IF(AND(Z111&gt;0),((Z108*AF108+Z109*AF109+Z110*AF110)/Z111),0)</f>
        <v>0.92897624402812717</v>
      </c>
      <c r="AG111" s="58">
        <f>IF(AND(AA111&gt;0,AJ111&gt;0,AB111&gt;0),((AJ111*(AA111-AB111))/(AA111*(AJ111-AB111))),0)</f>
        <v>0.92463348752362051</v>
      </c>
      <c r="AH111" s="52">
        <f t="shared" ref="AH111" si="195">SUM(AH108:AH110)</f>
        <v>633</v>
      </c>
      <c r="AI111" s="21">
        <f>IF(AH111&gt;0,(AI108*AH108+AI109*AH109+AI110*AH110)/AH111,0)</f>
        <v>8.5641390205371246E-2</v>
      </c>
      <c r="AJ111" s="54">
        <f>IF(J111&gt;0,(AJ108*J108+AJ109*J109+AJ110*J110)/J111,0)</f>
        <v>0.21677635226832107</v>
      </c>
      <c r="AK111" s="59">
        <f>SUM(AK108:AK110)</f>
        <v>125.45836120000001</v>
      </c>
      <c r="AL111" s="70"/>
      <c r="AM111" s="57">
        <f>SUM(AM108:AM110)</f>
        <v>756.8</v>
      </c>
      <c r="AN111" s="124"/>
      <c r="AO111" s="125">
        <f>AN110</f>
        <v>1639.5999999999997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52</v>
      </c>
      <c r="D112" s="12">
        <v>7019</v>
      </c>
      <c r="E112" s="12">
        <v>2</v>
      </c>
      <c r="F112" s="12">
        <v>10090</v>
      </c>
      <c r="G112" s="13">
        <v>2.2000000000000002</v>
      </c>
      <c r="H112" s="13">
        <v>4.7</v>
      </c>
      <c r="I112" s="12">
        <v>9177</v>
      </c>
      <c r="J112" s="12">
        <v>13674</v>
      </c>
      <c r="K112" s="14">
        <v>7.5999999999999998E-2</v>
      </c>
      <c r="L112" s="25">
        <f>J112*(1-K112)</f>
        <v>12634.776</v>
      </c>
      <c r="M112" s="15">
        <v>0.81200000000000006</v>
      </c>
      <c r="N112" s="26">
        <f>L112*M112</f>
        <v>10259.438112</v>
      </c>
      <c r="O112" s="14">
        <v>6.0999999999999999E-2</v>
      </c>
      <c r="P112" s="26">
        <f>L112*O112</f>
        <v>770.72133599999995</v>
      </c>
      <c r="Q112" s="16">
        <v>0.127</v>
      </c>
      <c r="R112" s="26">
        <f>L112*Q112</f>
        <v>1604.616552</v>
      </c>
      <c r="S112" s="16">
        <v>0.219</v>
      </c>
      <c r="T112" s="26">
        <f>L112*S112</f>
        <v>2767.0159439999998</v>
      </c>
      <c r="U112" s="16">
        <v>0.51800000000000002</v>
      </c>
      <c r="V112" s="26">
        <f>L112*U112</f>
        <v>6544.8139680000004</v>
      </c>
      <c r="W112" s="16">
        <v>0.41</v>
      </c>
      <c r="X112" s="26">
        <f>W112*L112</f>
        <v>5180.2581599999994</v>
      </c>
      <c r="Y112" s="17">
        <v>3.3600000000000001E-3</v>
      </c>
      <c r="Z112" s="61">
        <f>L112*Y112</f>
        <v>42.45284736</v>
      </c>
      <c r="AA112" s="28">
        <f>IF(J112&gt;0,(AC112+AK112)/J112,0)</f>
        <v>2.9758589761591341E-3</v>
      </c>
      <c r="AB112" s="17">
        <v>2.9E-4</v>
      </c>
      <c r="AC112" s="25">
        <f>AB112*L112</f>
        <v>3.6640850399999998</v>
      </c>
      <c r="AD112" s="141">
        <v>0.20480000000000001</v>
      </c>
      <c r="AE112" s="31">
        <f>AH112*(1-AI112)*AD112</f>
        <v>37.209497600000006</v>
      </c>
      <c r="AF112" s="29">
        <f t="shared" ref="AF112:AF114" si="196">IF(AND(AD112&gt;0,AB112&gt;0,Y112&gt;0),((Y112-AB112)*AD112)/((AD112-AB112)*Y112),0)</f>
        <v>0.91498611082005543</v>
      </c>
      <c r="AG112" s="62">
        <f>IF(AND(AA112&gt;0,AJ112&gt;0,AB112&gt;0),((AJ112*(AA112-AB112))/(AA112*(AJ112-AB112))),0)</f>
        <v>0.90383527030428668</v>
      </c>
      <c r="AH112" s="12">
        <v>199</v>
      </c>
      <c r="AI112" s="14">
        <v>8.6999999999999994E-2</v>
      </c>
      <c r="AJ112" s="15">
        <v>0.20380000000000001</v>
      </c>
      <c r="AK112" s="31">
        <f t="shared" si="180"/>
        <v>37.027810600000002</v>
      </c>
      <c r="AL112" s="19">
        <v>1.7</v>
      </c>
      <c r="AM112" s="19"/>
      <c r="AN112" s="119">
        <f>AN110+AH112-AM112-AO112</f>
        <v>1805.5999999999997</v>
      </c>
      <c r="AO112" s="120">
        <v>33</v>
      </c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51</v>
      </c>
      <c r="D113" s="35">
        <v>20380</v>
      </c>
      <c r="E113" s="35">
        <v>6</v>
      </c>
      <c r="F113" s="35">
        <v>14932</v>
      </c>
      <c r="G113" s="36">
        <v>3</v>
      </c>
      <c r="H113" s="36">
        <v>6.4</v>
      </c>
      <c r="I113" s="35">
        <v>13939</v>
      </c>
      <c r="J113" s="35">
        <v>13219</v>
      </c>
      <c r="K113" s="37">
        <v>7.6999999999999999E-2</v>
      </c>
      <c r="L113" s="38">
        <f t="shared" ref="L113:L114" si="197">J113*(1-K113)</f>
        <v>12201.137000000001</v>
      </c>
      <c r="M113" s="39">
        <v>0.72</v>
      </c>
      <c r="N113" s="26">
        <f t="shared" ref="N113:N114" si="198">L113*M113</f>
        <v>8784.8186399999995</v>
      </c>
      <c r="O113" s="37">
        <v>0.13600000000000001</v>
      </c>
      <c r="P113" s="26">
        <f t="shared" ref="P113:P114" si="199">L113*O113</f>
        <v>1659.3546320000003</v>
      </c>
      <c r="Q113" s="40">
        <v>0.14399999999999999</v>
      </c>
      <c r="R113" s="26">
        <f t="shared" ref="R113:R114" si="200">L113*Q113</f>
        <v>1756.9637279999999</v>
      </c>
      <c r="S113" s="40">
        <v>0.23200000000000001</v>
      </c>
      <c r="T113" s="26">
        <f>L113*S113</f>
        <v>2830.6637840000003</v>
      </c>
      <c r="U113" s="40">
        <v>0.50600000000000001</v>
      </c>
      <c r="V113" s="26">
        <f>L113*U113</f>
        <v>6173.7753220000004</v>
      </c>
      <c r="W113" s="40">
        <v>0.4</v>
      </c>
      <c r="X113" s="26">
        <f>W113*L113</f>
        <v>4880.4548000000004</v>
      </c>
      <c r="Y113" s="41">
        <v>3.2799999999999999E-3</v>
      </c>
      <c r="Z113" s="18">
        <f>L113*Y113</f>
        <v>40.019729359999999</v>
      </c>
      <c r="AA113" s="28">
        <f>IF(J113&gt;0,(AC113+AK113)/J113,0)</f>
        <v>3.0409740275361224E-3</v>
      </c>
      <c r="AB113" s="41">
        <v>3.1E-4</v>
      </c>
      <c r="AC113" s="38">
        <f>AB113*L113</f>
        <v>3.7823524700000002</v>
      </c>
      <c r="AD113" s="29">
        <v>0.21879999999999999</v>
      </c>
      <c r="AE113" s="42">
        <f>AH113*(1-AI113)*AD113</f>
        <v>38.754293600000004</v>
      </c>
      <c r="AF113" s="29">
        <f t="shared" si="196"/>
        <v>0.90677253744938946</v>
      </c>
      <c r="AG113" s="30">
        <f t="shared" ref="AG113:AG114" si="201">IF(AND(AA113&gt;0,AJ113&gt;0,AB113&gt;0),((AJ113*(AA113-AB113))/(AA113*(AJ113-AB113))),0)</f>
        <v>0.89941510006914438</v>
      </c>
      <c r="AH113" s="35">
        <v>194</v>
      </c>
      <c r="AI113" s="66">
        <v>8.6999999999999994E-2</v>
      </c>
      <c r="AJ113" s="67">
        <v>0.2056</v>
      </c>
      <c r="AK113" s="42">
        <f t="shared" si="180"/>
        <v>36.416283200000002</v>
      </c>
      <c r="AL113" s="18">
        <v>1.7</v>
      </c>
      <c r="AM113" s="18">
        <v>499.6</v>
      </c>
      <c r="AN113" s="122">
        <f>AN112+AH113-AM113</f>
        <v>1499.9999999999995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47" t="s">
        <v>50</v>
      </c>
      <c r="D114" s="44">
        <v>19726</v>
      </c>
      <c r="E114" s="44">
        <v>1</v>
      </c>
      <c r="F114" s="44">
        <v>16548</v>
      </c>
      <c r="G114" s="38">
        <v>2.4</v>
      </c>
      <c r="H114" s="38">
        <v>6.7</v>
      </c>
      <c r="I114" s="44">
        <v>15625</v>
      </c>
      <c r="J114" s="44">
        <v>14128</v>
      </c>
      <c r="K114" s="40">
        <v>7.0000000000000007E-2</v>
      </c>
      <c r="L114" s="38">
        <f t="shared" si="197"/>
        <v>13139.039999999999</v>
      </c>
      <c r="M114" s="29">
        <v>0.65900000000000003</v>
      </c>
      <c r="N114" s="26">
        <f t="shared" si="198"/>
        <v>8658.6273600000004</v>
      </c>
      <c r="O114" s="40">
        <v>0.13800000000000001</v>
      </c>
      <c r="P114" s="26">
        <f t="shared" si="199"/>
        <v>1813.1875199999999</v>
      </c>
      <c r="Q114" s="40">
        <v>0.20300000000000001</v>
      </c>
      <c r="R114" s="26">
        <f t="shared" si="200"/>
        <v>2667.2251200000001</v>
      </c>
      <c r="S114" s="40">
        <v>0.23899999999999999</v>
      </c>
      <c r="T114" s="26">
        <f>L114*S114</f>
        <v>3140.2305599999995</v>
      </c>
      <c r="U114" s="40">
        <v>0.502</v>
      </c>
      <c r="V114" s="26">
        <f>L114*U114</f>
        <v>6595.7980799999996</v>
      </c>
      <c r="W114" s="40">
        <v>0.4</v>
      </c>
      <c r="X114" s="26">
        <f>W114*L114</f>
        <v>5255.616</v>
      </c>
      <c r="Y114" s="48">
        <v>3.2599999999999999E-3</v>
      </c>
      <c r="Z114" s="18">
        <f>L114*Y114</f>
        <v>42.833270399999996</v>
      </c>
      <c r="AA114" s="28">
        <f>IF(J114&gt;0,(AC114+AK114)/J114,0)</f>
        <v>3.0381698187995467E-3</v>
      </c>
      <c r="AB114" s="48">
        <v>3.2000000000000003E-4</v>
      </c>
      <c r="AC114" s="38">
        <f>AB114*L114</f>
        <v>4.2044927999999997</v>
      </c>
      <c r="AD114" s="29">
        <v>0.21029999999999999</v>
      </c>
      <c r="AE114" s="42">
        <f>AH114*(1-AI114)*AD114</f>
        <v>39.875403599999999</v>
      </c>
      <c r="AF114" s="29">
        <f t="shared" si="196"/>
        <v>0.90321485481819186</v>
      </c>
      <c r="AG114" s="30">
        <f t="shared" si="201"/>
        <v>0.89607766733093419</v>
      </c>
      <c r="AH114" s="44">
        <v>207</v>
      </c>
      <c r="AI114" s="66">
        <v>8.4000000000000005E-2</v>
      </c>
      <c r="AJ114" s="67">
        <v>0.20419999999999999</v>
      </c>
      <c r="AK114" s="42">
        <f t="shared" si="180"/>
        <v>38.718770399999997</v>
      </c>
      <c r="AL114" s="18">
        <v>1.68</v>
      </c>
      <c r="AM114" s="18"/>
      <c r="AN114" s="122">
        <f>AN113+AH114-AM114</f>
        <v>1706.9999999999995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47125</v>
      </c>
      <c r="E115" s="68"/>
      <c r="F115" s="52">
        <f t="shared" ref="F115:J115" si="202">SUM(F112:F114)</f>
        <v>41570</v>
      </c>
      <c r="G115" s="53"/>
      <c r="H115" s="69"/>
      <c r="I115" s="52">
        <f t="shared" si="202"/>
        <v>38741</v>
      </c>
      <c r="J115" s="52">
        <f t="shared" si="202"/>
        <v>41021</v>
      </c>
      <c r="K115" s="21">
        <f>IF(J115&gt;0,(J112*K112+J113*K113+J114*K114)/J115,0)</f>
        <v>7.4255795811901226E-2</v>
      </c>
      <c r="L115" s="53">
        <f>L112+L113+L114</f>
        <v>37974.953000000001</v>
      </c>
      <c r="M115" s="54">
        <f>IF(L115&gt;0,N115/L115,0)</f>
        <v>0.72950410529803678</v>
      </c>
      <c r="N115" s="55">
        <f>N112+N113+N114</f>
        <v>27702.884112</v>
      </c>
      <c r="O115" s="21">
        <f>IF(L115&gt;0,P115/L115,0)</f>
        <v>0.1117384789916659</v>
      </c>
      <c r="P115" s="55">
        <f>P112+P113+P114</f>
        <v>4243.2634880000005</v>
      </c>
      <c r="Q115" s="21">
        <f>IF(L115&gt;0,R115/L115,0)</f>
        <v>0.15875741571029725</v>
      </c>
      <c r="R115" s="55">
        <f>R112+R113+R114</f>
        <v>6028.8054000000002</v>
      </c>
      <c r="S115" s="21">
        <f>IF(L115&gt;0,T115/L115,0)</f>
        <v>0.23009667156138414</v>
      </c>
      <c r="T115" s="55">
        <f>T112+T113+T114</f>
        <v>8737.9102879999991</v>
      </c>
      <c r="U115" s="21">
        <f>IF(L115&gt;0,V115/L115,0)</f>
        <v>0.50860859182630191</v>
      </c>
      <c r="V115" s="55">
        <f>V112+V113+V114</f>
        <v>19314.38737</v>
      </c>
      <c r="W115" s="21">
        <f>IF(L115&gt;0,X115/L115,0)</f>
        <v>0.40332713407176568</v>
      </c>
      <c r="X115" s="55">
        <f>X112+X113+X114</f>
        <v>15316.328960000001</v>
      </c>
      <c r="Y115" s="56">
        <f>IF(L115&gt;0,Z115/L115,0)</f>
        <v>3.2996972272750411E-3</v>
      </c>
      <c r="Z115" s="57">
        <f>SUM(Z112:Z114)</f>
        <v>125.30584712000001</v>
      </c>
      <c r="AA115" s="63">
        <f>IF(L115&gt;0,(AA112*L112+AA113*L113+AA114*L114)/L115,0)</f>
        <v>3.0183391424018352E-3</v>
      </c>
      <c r="AB115" s="56">
        <f>IF(J115&gt;0,(J112*AB112+J113*AB113+J114*AB114)/J115,0)</f>
        <v>3.067772604275859E-4</v>
      </c>
      <c r="AC115" s="53">
        <f>SUM(AC112:AC114)</f>
        <v>11.65093031</v>
      </c>
      <c r="AD115" s="54">
        <f>IF(J115&gt;0,(J112*AD112+J113*AD113+J114*AD114)/J115,0)</f>
        <v>0.21120574339972212</v>
      </c>
      <c r="AE115" s="59">
        <f>SUM(AE112:AE114)</f>
        <v>115.8391948</v>
      </c>
      <c r="AF115" s="54">
        <f>IF(AND(Z115&gt;0),((Z112*AF112+Z113*AF113+Z114*AF114)/Z115),0)</f>
        <v>0.90833912351825485</v>
      </c>
      <c r="AG115" s="58">
        <f>IF(AND(AA115&gt;0,AJ115&gt;0,AB115&gt;0),((AJ115*(AA115-AB115))/(AA115*(AJ115-AB115))),0)</f>
        <v>0.8997117997855425</v>
      </c>
      <c r="AH115" s="52">
        <f t="shared" ref="AH115" si="203">SUM(AH112:AH114)</f>
        <v>600</v>
      </c>
      <c r="AI115" s="21">
        <f>IF(AH115&gt;0,(AI112*AH112+AI113*AH113+AI114*AH114)/AH115,0)</f>
        <v>8.5965000000000014E-2</v>
      </c>
      <c r="AJ115" s="54">
        <f>IF(J115&gt;0,(AJ112*J112+AJ113*J113+AJ114*J114)/J115,0)</f>
        <v>0.20451781282757611</v>
      </c>
      <c r="AK115" s="59">
        <f>SUM(AK112:AK114)</f>
        <v>112.1628642</v>
      </c>
      <c r="AL115" s="70"/>
      <c r="AM115" s="57">
        <f>SUM(AM112:AM114)</f>
        <v>499.6</v>
      </c>
      <c r="AN115" s="124"/>
      <c r="AO115" s="125">
        <f>AN114</f>
        <v>1706.9999999999995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/>
      <c r="D116" s="12"/>
      <c r="E116" s="73"/>
      <c r="F116" s="12"/>
      <c r="G116" s="74"/>
      <c r="H116" s="74"/>
      <c r="I116" s="12"/>
      <c r="J116" s="12"/>
      <c r="K116" s="14"/>
      <c r="L116" s="25">
        <f t="shared" ref="L116:L126" si="204">J116*(1-K116)</f>
        <v>0</v>
      </c>
      <c r="M116" s="15"/>
      <c r="N116" s="26">
        <f>L116*M116</f>
        <v>0</v>
      </c>
      <c r="O116" s="14"/>
      <c r="P116" s="26">
        <f>L116*O116</f>
        <v>0</v>
      </c>
      <c r="Q116" s="16"/>
      <c r="R116" s="26">
        <f>L116*Q116</f>
        <v>0</v>
      </c>
      <c r="S116" s="16"/>
      <c r="T116" s="26">
        <f>L116*S116</f>
        <v>0</v>
      </c>
      <c r="U116" s="16"/>
      <c r="V116" s="26">
        <f>L116*U116</f>
        <v>0</v>
      </c>
      <c r="W116" s="16"/>
      <c r="X116" s="26">
        <f>W116*L116</f>
        <v>0</v>
      </c>
      <c r="Y116" s="17"/>
      <c r="Z116" s="61">
        <f>L116*Y116</f>
        <v>0</v>
      </c>
      <c r="AA116" s="28">
        <f>IF(J116&gt;0,(AC116+AK116)/J116,0)</f>
        <v>0</v>
      </c>
      <c r="AB116" s="17"/>
      <c r="AC116" s="25">
        <f>AB116*L116</f>
        <v>0</v>
      </c>
      <c r="AD116" s="141"/>
      <c r="AE116" s="31">
        <f>AH116*(1-AI116)*AD116</f>
        <v>0</v>
      </c>
      <c r="AF116" s="29">
        <f t="shared" ref="AF116:AF118" si="205">IF(AND(AD116&gt;0,AB116&gt;0,Y116&gt;0),((Y116-AB116)*AD116)/((AD116-AB116)*Y116),0)</f>
        <v>0</v>
      </c>
      <c r="AG116" s="62">
        <f>IF(AND(AA116&gt;0,AJ116&gt;0,AB116&gt;0),((AJ116*(AA116-AB116))/(AA116*(AJ116-AB116))),0)</f>
        <v>0</v>
      </c>
      <c r="AH116" s="12"/>
      <c r="AI116" s="14"/>
      <c r="AJ116" s="15"/>
      <c r="AK116" s="31">
        <f t="shared" ref="AK116:AK126" si="206">AH116*(1-AI116)*AJ116</f>
        <v>0</v>
      </c>
      <c r="AL116" s="75"/>
      <c r="AM116" s="75"/>
      <c r="AN116" s="119">
        <f>AN114+AH116-AM116</f>
        <v>1706.9999999999995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/>
      <c r="D117" s="73"/>
      <c r="E117" s="44"/>
      <c r="F117" s="35"/>
      <c r="G117" s="36"/>
      <c r="H117" s="38"/>
      <c r="I117" s="35"/>
      <c r="J117" s="35"/>
      <c r="K117" s="66"/>
      <c r="L117" s="38">
        <f t="shared" si="204"/>
        <v>0</v>
      </c>
      <c r="M117" s="39"/>
      <c r="N117" s="26">
        <f t="shared" ref="N117:N118" si="207">L117*M117</f>
        <v>0</v>
      </c>
      <c r="O117" s="37"/>
      <c r="P117" s="26">
        <f t="shared" ref="P117:P118" si="208">L117*O117</f>
        <v>0</v>
      </c>
      <c r="Q117" s="40"/>
      <c r="R117" s="26">
        <f t="shared" ref="R117:R118" si="209">L117*Q117</f>
        <v>0</v>
      </c>
      <c r="S117" s="40"/>
      <c r="T117" s="26">
        <f>L117*S117</f>
        <v>0</v>
      </c>
      <c r="U117" s="40"/>
      <c r="V117" s="26">
        <f>L117*U117</f>
        <v>0</v>
      </c>
      <c r="W117" s="40"/>
      <c r="X117" s="26">
        <f>W117*L117</f>
        <v>0</v>
      </c>
      <c r="Y117" s="41"/>
      <c r="Z117" s="18">
        <f>L117*Y117</f>
        <v>0</v>
      </c>
      <c r="AA117" s="28">
        <f>IF(J117&gt;0,(AC117+AK117)/J117,0)</f>
        <v>0</v>
      </c>
      <c r="AB117" s="41"/>
      <c r="AC117" s="38">
        <f>AB117*L117</f>
        <v>0</v>
      </c>
      <c r="AD117" s="29"/>
      <c r="AE117" s="42">
        <f>AH117*(1-AI117)*AD117</f>
        <v>0</v>
      </c>
      <c r="AF117" s="29">
        <f t="shared" si="205"/>
        <v>0</v>
      </c>
      <c r="AG117" s="30">
        <f t="shared" ref="AG117:AG118" si="210">IF(AND(AA117&gt;0,AJ117&gt;0,AB117&gt;0),((AJ117*(AA117-AB117))/(AA117*(AJ117-AB117))),0)</f>
        <v>0</v>
      </c>
      <c r="AH117" s="35"/>
      <c r="AI117" s="66"/>
      <c r="AJ117" s="67"/>
      <c r="AK117" s="42">
        <f t="shared" si="206"/>
        <v>0</v>
      </c>
      <c r="AL117" s="18"/>
      <c r="AM117" s="18"/>
      <c r="AN117" s="122">
        <f>AN116+AH117-AM117</f>
        <v>1706.9999999999995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11"/>
      <c r="D118" s="73"/>
      <c r="E118" s="44"/>
      <c r="F118" s="44"/>
      <c r="G118" s="38"/>
      <c r="H118" s="38"/>
      <c r="I118" s="44"/>
      <c r="J118" s="44"/>
      <c r="K118" s="66"/>
      <c r="L118" s="38">
        <f t="shared" si="204"/>
        <v>0</v>
      </c>
      <c r="M118" s="29"/>
      <c r="N118" s="26">
        <f t="shared" si="207"/>
        <v>0</v>
      </c>
      <c r="O118" s="40"/>
      <c r="P118" s="26">
        <f t="shared" si="208"/>
        <v>0</v>
      </c>
      <c r="Q118" s="40"/>
      <c r="R118" s="26">
        <f t="shared" si="209"/>
        <v>0</v>
      </c>
      <c r="S118" s="40"/>
      <c r="T118" s="26">
        <f>L118*S118</f>
        <v>0</v>
      </c>
      <c r="U118" s="40"/>
      <c r="V118" s="26">
        <f>L118*U118</f>
        <v>0</v>
      </c>
      <c r="W118" s="40"/>
      <c r="X118" s="26">
        <f>W118*L118</f>
        <v>0</v>
      </c>
      <c r="Y118" s="48"/>
      <c r="Z118" s="18">
        <f>L118*Y118</f>
        <v>0</v>
      </c>
      <c r="AA118" s="28">
        <f>IF(J118&gt;0,(AC118+AK118)/J118,0)</f>
        <v>0</v>
      </c>
      <c r="AB118" s="48"/>
      <c r="AC118" s="38">
        <f>AB118*L118</f>
        <v>0</v>
      </c>
      <c r="AD118" s="29"/>
      <c r="AE118" s="42">
        <f>AH118*(1-AI118)*AD118</f>
        <v>0</v>
      </c>
      <c r="AF118" s="29">
        <f t="shared" si="205"/>
        <v>0</v>
      </c>
      <c r="AG118" s="30">
        <f t="shared" si="210"/>
        <v>0</v>
      </c>
      <c r="AH118" s="44"/>
      <c r="AI118" s="66"/>
      <c r="AJ118" s="67"/>
      <c r="AK118" s="42">
        <f t="shared" si="206"/>
        <v>0</v>
      </c>
      <c r="AL118" s="18"/>
      <c r="AM118" s="18"/>
      <c r="AN118" s="122">
        <f>AN117+AH118-AM118</f>
        <v>1706.9999999999995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0</v>
      </c>
      <c r="E119" s="68"/>
      <c r="F119" s="52">
        <f>SUM(F116:F118)</f>
        <v>0</v>
      </c>
      <c r="G119" s="53"/>
      <c r="H119" s="69"/>
      <c r="I119" s="52">
        <f>SUM(I116:I118)</f>
        <v>0</v>
      </c>
      <c r="J119" s="52">
        <f>SUM(J116:J118)</f>
        <v>0</v>
      </c>
      <c r="K119" s="21">
        <f>IF(J119&gt;0,(J116*K116+J117*K117+J118*K118)/J119,0)</f>
        <v>0</v>
      </c>
      <c r="L119" s="53">
        <f t="shared" ref="L119" si="212">L116+L117+L118</f>
        <v>0</v>
      </c>
      <c r="M119" s="54">
        <f>IF(L119&gt;0,N119/L119,0)</f>
        <v>0</v>
      </c>
      <c r="N119" s="55">
        <f>N116+N117+N118</f>
        <v>0</v>
      </c>
      <c r="O119" s="21">
        <f>IF(L119&gt;0,P119/L119,0)</f>
        <v>0</v>
      </c>
      <c r="P119" s="55">
        <f>P116+P117+P118</f>
        <v>0</v>
      </c>
      <c r="Q119" s="21">
        <f>IF(L119&gt;0,R119/L119,0)</f>
        <v>0</v>
      </c>
      <c r="R119" s="55">
        <f>R116+R117+R118</f>
        <v>0</v>
      </c>
      <c r="S119" s="21">
        <f>IF(L119&gt;0,T119/L119,0)</f>
        <v>0</v>
      </c>
      <c r="T119" s="55">
        <f>T116+T117+T118</f>
        <v>0</v>
      </c>
      <c r="U119" s="21">
        <f>IF(L119&gt;0,V119/L119,0)</f>
        <v>0</v>
      </c>
      <c r="V119" s="55">
        <f>V116+V117+V118</f>
        <v>0</v>
      </c>
      <c r="W119" s="21">
        <f>IF(L119&gt;0,X119/L119,0)</f>
        <v>0</v>
      </c>
      <c r="X119" s="55">
        <f>X116+X117+X118</f>
        <v>0</v>
      </c>
      <c r="Y119" s="56">
        <f>IF(L119&gt;0,Z119/L119,0)</f>
        <v>0</v>
      </c>
      <c r="Z119" s="57">
        <f>SUM(Z116:Z118)</f>
        <v>0</v>
      </c>
      <c r="AA119" s="63">
        <f>IF(L119&gt;0,(AA116*L116+AA117*L117+AA118*L118)/L119,0)</f>
        <v>0</v>
      </c>
      <c r="AB119" s="56">
        <f>IF(J119&gt;0,(J116*AB116+J117*AB117+J118*AB118)/J119,0)</f>
        <v>0</v>
      </c>
      <c r="AC119" s="53">
        <f>SUM(AC116:AC118)</f>
        <v>0</v>
      </c>
      <c r="AD119" s="54">
        <f>IF(J119&gt;0,(J116*AD116+J117*AD117+J118*AD118)/J119,0)</f>
        <v>0</v>
      </c>
      <c r="AE119" s="59">
        <f>SUM(AE116:AE118)</f>
        <v>0</v>
      </c>
      <c r="AF119" s="54">
        <f>IF(AND(Z119&gt;0),((Z116*AF116+Z117*AF117+Z118*AF118)/Z119),0)</f>
        <v>0</v>
      </c>
      <c r="AG119" s="58">
        <f>IF(AND(AA119&gt;0,AJ119&gt;0,AB119&gt;0),((AJ119*(AA119-AB119))/(AA119*(AJ119-AB119))),0)</f>
        <v>0</v>
      </c>
      <c r="AH119" s="52">
        <f>SUM(AH116:AH118)</f>
        <v>0</v>
      </c>
      <c r="AI119" s="21">
        <f>IF(AH119&gt;0,(AI116*AH116+AI117*AH117+AI118*AH118)/AH119,0)</f>
        <v>0</v>
      </c>
      <c r="AJ119" s="54">
        <f>IF(J119&gt;0,(AJ116*J116+AJ117*J117+AJ118*J118)/J119,0)</f>
        <v>0</v>
      </c>
      <c r="AK119" s="59">
        <f>SUM(AK116:AK118)</f>
        <v>0</v>
      </c>
      <c r="AL119" s="70"/>
      <c r="AM119" s="57">
        <f>SUM(AM116:AM118)</f>
        <v>0</v>
      </c>
      <c r="AN119" s="124"/>
      <c r="AO119" s="125">
        <f>AN118</f>
        <v>1706.9999999999995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/>
      <c r="D120" s="12"/>
      <c r="E120" s="12"/>
      <c r="F120" s="12"/>
      <c r="G120" s="13"/>
      <c r="H120" s="13"/>
      <c r="I120" s="12"/>
      <c r="J120" s="12"/>
      <c r="K120" s="14"/>
      <c r="L120" s="25">
        <f t="shared" ref="L120" si="213">J120*(1-K120)</f>
        <v>0</v>
      </c>
      <c r="M120" s="15"/>
      <c r="N120" s="26">
        <f>L120*M120</f>
        <v>0</v>
      </c>
      <c r="O120" s="14"/>
      <c r="P120" s="26">
        <f>L120*O120</f>
        <v>0</v>
      </c>
      <c r="Q120" s="16"/>
      <c r="R120" s="26">
        <f>L120*Q120</f>
        <v>0</v>
      </c>
      <c r="S120" s="16"/>
      <c r="T120" s="26">
        <f>L120*S120</f>
        <v>0</v>
      </c>
      <c r="U120" s="16"/>
      <c r="V120" s="26">
        <f>L120*U120</f>
        <v>0</v>
      </c>
      <c r="W120" s="16"/>
      <c r="X120" s="26">
        <f>W120*L120</f>
        <v>0</v>
      </c>
      <c r="Y120" s="17"/>
      <c r="Z120" s="61">
        <f>L120*Y120</f>
        <v>0</v>
      </c>
      <c r="AA120" s="28">
        <f>IF(J120&gt;0,(AC120+AK120)/J120,0)</f>
        <v>0</v>
      </c>
      <c r="AB120" s="17"/>
      <c r="AC120" s="25">
        <f>AB120*L120</f>
        <v>0</v>
      </c>
      <c r="AD120" s="141"/>
      <c r="AE120" s="31">
        <f>AH120*(1-AI120)*AD120</f>
        <v>0</v>
      </c>
      <c r="AF120" s="29">
        <f t="shared" ref="AF120:AF122" si="214">IF(AND(AD120&gt;0,AB120&gt;0,Y120&gt;0),((Y120-AB120)*AD120)/((AD120-AB120)*Y120),0)</f>
        <v>0</v>
      </c>
      <c r="AG120" s="62">
        <f>IF(AND(AA120&gt;0,AJ120&gt;0,AB120&gt;0),((AJ120*(AA120-AB120))/(AA120*(AJ120-AB120))),0)</f>
        <v>0</v>
      </c>
      <c r="AH120" s="12"/>
      <c r="AI120" s="14"/>
      <c r="AJ120" s="15"/>
      <c r="AK120" s="31">
        <f t="shared" si="206"/>
        <v>0</v>
      </c>
      <c r="AL120" s="19"/>
      <c r="AM120" s="19"/>
      <c r="AN120" s="119">
        <f>AN118+AH120-AM120</f>
        <v>1706.9999999999995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/>
      <c r="D121" s="73"/>
      <c r="E121" s="44"/>
      <c r="F121" s="35"/>
      <c r="G121" s="36"/>
      <c r="H121" s="38"/>
      <c r="I121" s="35"/>
      <c r="J121" s="35"/>
      <c r="K121" s="66"/>
      <c r="L121" s="38">
        <f t="shared" si="204"/>
        <v>0</v>
      </c>
      <c r="M121" s="39"/>
      <c r="N121" s="26">
        <f t="shared" ref="N121:N122" si="215">L121*M121</f>
        <v>0</v>
      </c>
      <c r="O121" s="37"/>
      <c r="P121" s="26">
        <f t="shared" ref="P121:P122" si="216">L121*O121</f>
        <v>0</v>
      </c>
      <c r="Q121" s="40"/>
      <c r="R121" s="26">
        <f t="shared" ref="R121:R122" si="217">L121*Q121</f>
        <v>0</v>
      </c>
      <c r="S121" s="40"/>
      <c r="T121" s="26">
        <f>L121*S121</f>
        <v>0</v>
      </c>
      <c r="U121" s="40"/>
      <c r="V121" s="26">
        <f>L121*U121</f>
        <v>0</v>
      </c>
      <c r="W121" s="40"/>
      <c r="X121" s="26">
        <f>W121*L121</f>
        <v>0</v>
      </c>
      <c r="Y121" s="41"/>
      <c r="Z121" s="18">
        <f>L121*Y121</f>
        <v>0</v>
      </c>
      <c r="AA121" s="28">
        <f>IF(J121&gt;0,(AC121+AK121)/J121,0)</f>
        <v>0</v>
      </c>
      <c r="AB121" s="41"/>
      <c r="AC121" s="38">
        <f>AB121*L121</f>
        <v>0</v>
      </c>
      <c r="AD121" s="29"/>
      <c r="AE121" s="42">
        <f>AH121*(1-AI121)*AD121</f>
        <v>0</v>
      </c>
      <c r="AF121" s="29">
        <f t="shared" si="214"/>
        <v>0</v>
      </c>
      <c r="AG121" s="30">
        <f t="shared" ref="AG121:AG122" si="218">IF(AND(AA121&gt;0,AJ121&gt;0,AB121&gt;0),((AJ121*(AA121-AB121))/(AA121*(AJ121-AB121))),0)</f>
        <v>0</v>
      </c>
      <c r="AH121" s="35"/>
      <c r="AI121" s="66"/>
      <c r="AJ121" s="67"/>
      <c r="AK121" s="42">
        <f t="shared" si="206"/>
        <v>0</v>
      </c>
      <c r="AL121" s="18"/>
      <c r="AM121" s="18"/>
      <c r="AN121" s="122">
        <f>AN120+AH121-AM121</f>
        <v>1706.9999999999995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11"/>
      <c r="D122" s="73"/>
      <c r="E122" s="44"/>
      <c r="F122" s="44"/>
      <c r="G122" s="38"/>
      <c r="H122" s="38"/>
      <c r="I122" s="44"/>
      <c r="J122" s="44"/>
      <c r="K122" s="66"/>
      <c r="L122" s="38">
        <f t="shared" si="204"/>
        <v>0</v>
      </c>
      <c r="M122" s="29"/>
      <c r="N122" s="26">
        <f t="shared" si="215"/>
        <v>0</v>
      </c>
      <c r="O122" s="40"/>
      <c r="P122" s="26">
        <f t="shared" si="216"/>
        <v>0</v>
      </c>
      <c r="Q122" s="40"/>
      <c r="R122" s="26">
        <f t="shared" si="217"/>
        <v>0</v>
      </c>
      <c r="S122" s="40"/>
      <c r="T122" s="26">
        <f>L122*S122</f>
        <v>0</v>
      </c>
      <c r="U122" s="40"/>
      <c r="V122" s="26">
        <f>L122*U122</f>
        <v>0</v>
      </c>
      <c r="W122" s="40"/>
      <c r="X122" s="26">
        <f>W122*L122</f>
        <v>0</v>
      </c>
      <c r="Y122" s="48"/>
      <c r="Z122" s="18">
        <f>L122*Y122</f>
        <v>0</v>
      </c>
      <c r="AA122" s="28">
        <f>IF(J122&gt;0,(AC122+AK122)/J122,0)</f>
        <v>0</v>
      </c>
      <c r="AB122" s="48"/>
      <c r="AC122" s="38">
        <f>AB122*L122</f>
        <v>0</v>
      </c>
      <c r="AD122" s="29"/>
      <c r="AE122" s="42">
        <f>AH122*(1-AI122)*AD122</f>
        <v>0</v>
      </c>
      <c r="AF122" s="29">
        <f t="shared" si="214"/>
        <v>0</v>
      </c>
      <c r="AG122" s="30">
        <f t="shared" si="218"/>
        <v>0</v>
      </c>
      <c r="AH122" s="44"/>
      <c r="AI122" s="66"/>
      <c r="AJ122" s="67"/>
      <c r="AK122" s="42">
        <f t="shared" si="206"/>
        <v>0</v>
      </c>
      <c r="AL122" s="18"/>
      <c r="AM122" s="18"/>
      <c r="AN122" s="122">
        <f>AN121+AH122-AM122</f>
        <v>1706.9999999999995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0</v>
      </c>
      <c r="E123" s="68"/>
      <c r="F123" s="52">
        <f>SUM(F120:F122)</f>
        <v>0</v>
      </c>
      <c r="G123" s="53"/>
      <c r="H123" s="69"/>
      <c r="I123" s="52">
        <f>SUM(I120:I122)</f>
        <v>0</v>
      </c>
      <c r="J123" s="52">
        <f>SUM(J120:J122)</f>
        <v>0</v>
      </c>
      <c r="K123" s="21">
        <f>IF(J123&gt;0,(J120*K120+J121*K121+J122*K122)/J123,0)</f>
        <v>0</v>
      </c>
      <c r="L123" s="53">
        <f t="shared" ref="L123" si="219">L120+L121+L122</f>
        <v>0</v>
      </c>
      <c r="M123" s="54">
        <f>IF(L123&gt;0,N123/L123,0)</f>
        <v>0</v>
      </c>
      <c r="N123" s="55">
        <f>N120+N121+N122</f>
        <v>0</v>
      </c>
      <c r="O123" s="21">
        <f>IF(L123&gt;0,P123/L123,0)</f>
        <v>0</v>
      </c>
      <c r="P123" s="55">
        <f>P120+P121+P122</f>
        <v>0</v>
      </c>
      <c r="Q123" s="21">
        <f>IF(L123&gt;0,R123/L123,0)</f>
        <v>0</v>
      </c>
      <c r="R123" s="55">
        <f>R120+R121+R122</f>
        <v>0</v>
      </c>
      <c r="S123" s="21">
        <f>IF(L123&gt;0,T123/L123,0)</f>
        <v>0</v>
      </c>
      <c r="T123" s="55">
        <f>T120+T121+T122</f>
        <v>0</v>
      </c>
      <c r="U123" s="21">
        <f>IF(L123&gt;0,V123/L123,0)</f>
        <v>0</v>
      </c>
      <c r="V123" s="55">
        <f>V120+V121+V122</f>
        <v>0</v>
      </c>
      <c r="W123" s="21">
        <f>IF(L123&gt;0,X123/L123,0)</f>
        <v>0</v>
      </c>
      <c r="X123" s="55">
        <f>X120+X121+X122</f>
        <v>0</v>
      </c>
      <c r="Y123" s="56">
        <f>IF(L123&gt;0,Z123/L123,0)</f>
        <v>0</v>
      </c>
      <c r="Z123" s="57">
        <f>SUM(Z120:Z122)</f>
        <v>0</v>
      </c>
      <c r="AA123" s="63">
        <f>IF(L123&gt;0,(AA120*L120+AA121*L121+AA122*L122)/L123,0)</f>
        <v>0</v>
      </c>
      <c r="AB123" s="56">
        <f>IF(J123&gt;0,(J120*AB120+J121*AB121+J122*AB122)/J123,0)</f>
        <v>0</v>
      </c>
      <c r="AC123" s="53">
        <f>SUM(AC120:AC122)</f>
        <v>0</v>
      </c>
      <c r="AD123" s="54">
        <f>IF(J123&gt;0,(J120*AD120+J121*AD121+J122*AD122)/J123,0)</f>
        <v>0</v>
      </c>
      <c r="AE123" s="59">
        <f>SUM(AE120:AE122)</f>
        <v>0</v>
      </c>
      <c r="AF123" s="54">
        <f>IF(AND(Z123&gt;0),((Z120*AF120+Z121*AF121+Z122*AF122)/Z123),0)</f>
        <v>0</v>
      </c>
      <c r="AG123" s="58">
        <f>IF(AND(AA123&gt;0,AJ123&gt;0,AB123&gt;0),((AJ123*(AA123-AB123))/(AA123*(AJ123-AB123))),0)</f>
        <v>0</v>
      </c>
      <c r="AH123" s="52">
        <f>SUM(AH120:AH122)</f>
        <v>0</v>
      </c>
      <c r="AI123" s="21">
        <f>IF(AH123&gt;0,(AI120*AH120+AI121*AH121+AI122*AH122)/AH123,0)</f>
        <v>0</v>
      </c>
      <c r="AJ123" s="54">
        <f>IF(J123&gt;0,(AJ120*J120+AJ121*J121+AJ122*J122)/J123,0)</f>
        <v>0</v>
      </c>
      <c r="AK123" s="59">
        <f>SUM(AK120:AK122)</f>
        <v>0</v>
      </c>
      <c r="AL123" s="70"/>
      <c r="AM123" s="57">
        <f>SUM(AM120:AM122)</f>
        <v>0</v>
      </c>
      <c r="AN123" s="124"/>
      <c r="AO123" s="125">
        <f>AN122</f>
        <v>1706.9999999999995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/>
      <c r="D124" s="12"/>
      <c r="E124" s="12"/>
      <c r="F124" s="12"/>
      <c r="G124" s="147"/>
      <c r="H124" s="13"/>
      <c r="I124" s="12"/>
      <c r="J124" s="12"/>
      <c r="K124" s="14"/>
      <c r="L124" s="25">
        <f t="shared" ref="L124" si="220">J124*(1-K124)</f>
        <v>0</v>
      </c>
      <c r="M124" s="15"/>
      <c r="N124" s="26">
        <f>L124*M124</f>
        <v>0</v>
      </c>
      <c r="O124" s="14"/>
      <c r="P124" s="26">
        <f>L124*O124</f>
        <v>0</v>
      </c>
      <c r="Q124" s="16"/>
      <c r="R124" s="26">
        <f>L124*Q124</f>
        <v>0</v>
      </c>
      <c r="S124" s="16"/>
      <c r="T124" s="26">
        <f>L124*S124</f>
        <v>0</v>
      </c>
      <c r="U124" s="16"/>
      <c r="V124" s="26">
        <f>L124*U124</f>
        <v>0</v>
      </c>
      <c r="W124" s="16"/>
      <c r="X124" s="26">
        <f>W124*L124</f>
        <v>0</v>
      </c>
      <c r="Y124" s="17"/>
      <c r="Z124" s="61">
        <f>L124*Y124</f>
        <v>0</v>
      </c>
      <c r="AA124" s="28">
        <f>IF(J124&gt;0,(AC124+AK124)/J124,0)</f>
        <v>0</v>
      </c>
      <c r="AB124" s="17"/>
      <c r="AC124" s="25">
        <f>AB124*L124</f>
        <v>0</v>
      </c>
      <c r="AD124" s="141"/>
      <c r="AE124" s="31">
        <f>AH124*(1-AI124)*AD124</f>
        <v>0</v>
      </c>
      <c r="AF124" s="29">
        <f t="shared" ref="AF124:AF126" si="221">IF(AND(AD124&gt;0,AB124&gt;0,Y124&gt;0),((Y124-AB124)*AD124)/((AD124-AB124)*Y124),0)</f>
        <v>0</v>
      </c>
      <c r="AG124" s="62">
        <f>IF(AND(AA124&gt;0,AJ124&gt;0,AB124&gt;0),((AJ124*(AA124-AB124))/(AA124*(AJ124-AB124))),0)</f>
        <v>0</v>
      </c>
      <c r="AH124" s="12"/>
      <c r="AI124" s="14"/>
      <c r="AJ124" s="15"/>
      <c r="AK124" s="31">
        <f t="shared" si="206"/>
        <v>0</v>
      </c>
      <c r="AL124" s="19"/>
      <c r="AM124" s="19"/>
      <c r="AN124" s="119">
        <f>AN122+AH124-AM124</f>
        <v>1706.9999999999995</v>
      </c>
      <c r="AO124" s="120"/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/>
      <c r="D125" s="73"/>
      <c r="E125" s="44"/>
      <c r="F125" s="35"/>
      <c r="G125" s="148"/>
      <c r="H125" s="38"/>
      <c r="I125" s="35"/>
      <c r="J125" s="35"/>
      <c r="K125" s="66"/>
      <c r="L125" s="38">
        <f t="shared" si="204"/>
        <v>0</v>
      </c>
      <c r="M125" s="39"/>
      <c r="N125" s="26">
        <f t="shared" ref="N125:N126" si="222">L125*M125</f>
        <v>0</v>
      </c>
      <c r="O125" s="37"/>
      <c r="P125" s="26">
        <f t="shared" ref="P125:P126" si="223">L125*O125</f>
        <v>0</v>
      </c>
      <c r="Q125" s="40"/>
      <c r="R125" s="26">
        <f t="shared" ref="R125:R126" si="224">L125*Q125</f>
        <v>0</v>
      </c>
      <c r="S125" s="40"/>
      <c r="T125" s="26">
        <f>L125*S125</f>
        <v>0</v>
      </c>
      <c r="U125" s="40"/>
      <c r="V125" s="26">
        <f>L125*U125</f>
        <v>0</v>
      </c>
      <c r="W125" s="40"/>
      <c r="X125" s="26">
        <f>W125*L125</f>
        <v>0</v>
      </c>
      <c r="Y125" s="41"/>
      <c r="Z125" s="18">
        <f>L125*Y125</f>
        <v>0</v>
      </c>
      <c r="AA125" s="28">
        <f>IF(J125&gt;0,(AC125+AK125)/J125,0)</f>
        <v>0</v>
      </c>
      <c r="AB125" s="41"/>
      <c r="AC125" s="38">
        <f>AB125*L125</f>
        <v>0</v>
      </c>
      <c r="AD125" s="29"/>
      <c r="AE125" s="42">
        <f>AH125*(1-AI125)*AD125</f>
        <v>0</v>
      </c>
      <c r="AF125" s="29">
        <f t="shared" si="221"/>
        <v>0</v>
      </c>
      <c r="AG125" s="30">
        <f t="shared" ref="AG125:AG126" si="225">IF(AND(AA125&gt;0,AJ125&gt;0,AB125&gt;0),((AJ125*(AA125-AB125))/(AA125*(AJ125-AB125))),0)</f>
        <v>0</v>
      </c>
      <c r="AH125" s="35"/>
      <c r="AI125" s="66"/>
      <c r="AJ125" s="67"/>
      <c r="AK125" s="42">
        <f t="shared" si="206"/>
        <v>0</v>
      </c>
      <c r="AL125" s="18"/>
      <c r="AM125" s="18"/>
      <c r="AN125" s="122">
        <f>AN124+AH125-AM125</f>
        <v>1706.9999999999995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/>
      <c r="D126" s="73"/>
      <c r="E126" s="44"/>
      <c r="F126" s="44"/>
      <c r="G126" s="149"/>
      <c r="H126" s="38"/>
      <c r="I126" s="44"/>
      <c r="J126" s="44"/>
      <c r="K126" s="66"/>
      <c r="L126" s="38">
        <f t="shared" si="204"/>
        <v>0</v>
      </c>
      <c r="M126" s="29"/>
      <c r="N126" s="26">
        <f t="shared" si="222"/>
        <v>0</v>
      </c>
      <c r="O126" s="40"/>
      <c r="P126" s="26">
        <f t="shared" si="223"/>
        <v>0</v>
      </c>
      <c r="Q126" s="40"/>
      <c r="R126" s="26">
        <f t="shared" si="224"/>
        <v>0</v>
      </c>
      <c r="S126" s="40"/>
      <c r="T126" s="26">
        <f>L126*S126</f>
        <v>0</v>
      </c>
      <c r="U126" s="40"/>
      <c r="V126" s="26">
        <f>L126*U126</f>
        <v>0</v>
      </c>
      <c r="W126" s="40"/>
      <c r="X126" s="26">
        <f>W126*L126</f>
        <v>0</v>
      </c>
      <c r="Y126" s="48"/>
      <c r="Z126" s="18">
        <f>L126*Y126</f>
        <v>0</v>
      </c>
      <c r="AA126" s="28">
        <f>IF(J126&gt;0,(AC126+AK126)/J126,0)</f>
        <v>0</v>
      </c>
      <c r="AB126" s="48"/>
      <c r="AC126" s="38">
        <f>AB126*L126</f>
        <v>0</v>
      </c>
      <c r="AD126" s="29"/>
      <c r="AE126" s="42">
        <f>AH126*(1-AI126)*AD126</f>
        <v>0</v>
      </c>
      <c r="AF126" s="29">
        <f t="shared" si="221"/>
        <v>0</v>
      </c>
      <c r="AG126" s="30">
        <f t="shared" si="225"/>
        <v>0</v>
      </c>
      <c r="AH126" s="44"/>
      <c r="AI126" s="66"/>
      <c r="AJ126" s="67"/>
      <c r="AK126" s="42">
        <f t="shared" si="206"/>
        <v>0</v>
      </c>
      <c r="AL126" s="18"/>
      <c r="AM126" s="18"/>
      <c r="AN126" s="122">
        <f>AN125+AH126-AM126</f>
        <v>1706.9999999999995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0</v>
      </c>
      <c r="E127" s="68"/>
      <c r="F127" s="52">
        <f>SUM(F124:F126)</f>
        <v>0</v>
      </c>
      <c r="G127" s="69"/>
      <c r="H127" s="69"/>
      <c r="I127" s="52">
        <f>SUM(I124:I126)</f>
        <v>0</v>
      </c>
      <c r="J127" s="52">
        <f>SUM(J124:J126)</f>
        <v>0</v>
      </c>
      <c r="K127" s="21">
        <f>IF(J127&gt;0,(J124*K124+J125*K125+J126*K126)/J127,0)</f>
        <v>0</v>
      </c>
      <c r="L127" s="53">
        <f t="shared" ref="L127" si="227">L124+L125+L126</f>
        <v>0</v>
      </c>
      <c r="M127" s="54">
        <f>IF(L127&gt;0,N127/L127,0)</f>
        <v>0</v>
      </c>
      <c r="N127" s="55">
        <f>N124+N125+N126</f>
        <v>0</v>
      </c>
      <c r="O127" s="21">
        <f>IF(L127&gt;0,P127/L127,0)</f>
        <v>0</v>
      </c>
      <c r="P127" s="55">
        <f>P124+P125+P126</f>
        <v>0</v>
      </c>
      <c r="Q127" s="21">
        <f>IF(L127&gt;0,R127/L127,0)</f>
        <v>0</v>
      </c>
      <c r="R127" s="55">
        <f>R124+R125+R126</f>
        <v>0</v>
      </c>
      <c r="S127" s="21">
        <f>IF(L127&gt;0,T127/L127,0)</f>
        <v>0</v>
      </c>
      <c r="T127" s="55">
        <f>T124+T125+T126</f>
        <v>0</v>
      </c>
      <c r="U127" s="21">
        <f>IF(L127&gt;0,V127/L127,0)</f>
        <v>0</v>
      </c>
      <c r="V127" s="55">
        <f>V124+V125+V126</f>
        <v>0</v>
      </c>
      <c r="W127" s="21">
        <f>IF(L127&gt;0,X127/L127,0)</f>
        <v>0</v>
      </c>
      <c r="X127" s="55">
        <f>X124+X125+X126</f>
        <v>0</v>
      </c>
      <c r="Y127" s="56">
        <f>IF(L127&gt;0,Z127/L127,0)</f>
        <v>0</v>
      </c>
      <c r="Z127" s="57">
        <f>SUM(Z124:Z126)</f>
        <v>0</v>
      </c>
      <c r="AA127" s="63">
        <f>IF(L127&gt;0,(AA124*L124+AA125*L125+AA126*L126)/L127,0)</f>
        <v>0</v>
      </c>
      <c r="AB127" s="56">
        <f>IF(J127&gt;0,(J124*AB124+J125*AB125+J126*AB126)/J127,0)</f>
        <v>0</v>
      </c>
      <c r="AC127" s="53">
        <f>SUM(AC124:AC126)</f>
        <v>0</v>
      </c>
      <c r="AD127" s="54">
        <f>IF(J127&gt;0,(J124*AD124+J125*AD125+J126*AD126)/J127,0)</f>
        <v>0</v>
      </c>
      <c r="AE127" s="59">
        <f>SUM(AE124:AE126)</f>
        <v>0</v>
      </c>
      <c r="AF127" s="54">
        <f>IF(AND(Z127&gt;0),((Z124*AF124+Z125*AF125+Z126*AF126)/Z127),0)</f>
        <v>0</v>
      </c>
      <c r="AG127" s="58">
        <f>IF(AND(AA127&gt;0,AJ127&gt;0,AB127&gt;0),((AJ127*(AA127-AB127))/(AA127*(AJ127-AB127))),0)</f>
        <v>0</v>
      </c>
      <c r="AH127" s="52">
        <f>SUM(AH124:AH126)</f>
        <v>0</v>
      </c>
      <c r="AI127" s="21">
        <f>IF(AH127&gt;0,(AI124*AH124+AI125*AH125+AI126*AH126)/AH127,0)</f>
        <v>0</v>
      </c>
      <c r="AJ127" s="54">
        <f>IF(J127&gt;0,(AJ124*J124+AJ125*J125+AJ126*J126)/J127,0)</f>
        <v>0</v>
      </c>
      <c r="AK127" s="59">
        <f>SUM(AK124:AK126)</f>
        <v>0</v>
      </c>
      <c r="AL127" s="70"/>
      <c r="AM127" s="57">
        <f>SUM(AM124:AM126)</f>
        <v>0</v>
      </c>
      <c r="AN127" s="124"/>
      <c r="AO127" s="125">
        <f>AN126</f>
        <v>1706.9999999999995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1324466</v>
      </c>
      <c r="E128" s="86"/>
      <c r="F128" s="86">
        <f t="shared" ref="F128" si="228">SUM(F127,F123,F119,F115,F111,F107,F103,F99,F95,F91,F87,F83,F79,F75,F71,F67,F63,F59,F55,F51,F47,F43,F39,F35,F31,F27,F23,F19,F15,F11,F7)</f>
        <v>1222668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1166508</v>
      </c>
      <c r="J128" s="86">
        <f t="shared" si="229"/>
        <v>1237151</v>
      </c>
      <c r="K128" s="87">
        <f>1-L128/J128</f>
        <v>7.6130421427941908E-2</v>
      </c>
      <c r="L128" s="86">
        <f>SUM(L127,L123,L119,L115,L111,L107,L103,L99,L95,L91,L87,L83,L79,L75,L71,L67,L63,L59,L55,L51,L47,L43,L39,L35,L31,L27,L23,L19,L15,L11,L7)</f>
        <v>1142966.1730000002</v>
      </c>
      <c r="M128" s="88">
        <f>IF(AND(L128&gt;0),(N128/L128),0)</f>
        <v>0.75878651004923459</v>
      </c>
      <c r="N128" s="86">
        <f>SUM(N127,N123,N119,N115,N111,N107,N103,N99,N95,N91,N87,N83,N79,N75,N71,N67,N63,N59,N55,N51,N47,N43,N39,N35,N31,N27,N23,N19,N15,N11,N7)</f>
        <v>867267.31351499981</v>
      </c>
      <c r="O128" s="88">
        <f>P128/L128</f>
        <v>0.11915001287356557</v>
      </c>
      <c r="P128" s="86">
        <f>SUM(P127,P123,P119,P115,P111,P107,P103,P99,P95,P91,P87,P83,P79,P75,P71,P67,P63,P59,P55,P51,P47,P43,P39,P35,P31,P27,P23,P19,P15,P11,P7)</f>
        <v>136184.43422699999</v>
      </c>
      <c r="Q128" s="88">
        <f>R128/L128</f>
        <v>0.12157315993112944</v>
      </c>
      <c r="R128" s="86">
        <f>SUM(R127,R123,R119,R115,R111,R107,R103,R99,R95,R91,R87,R83,R79,R75,R71,R67,R63,R59,R55,R51,R47,R43,R39,R35,R31,R27,R23,R19,R15,R11,R7)</f>
        <v>138954.00934599998</v>
      </c>
      <c r="S128" s="88">
        <f>T128/L128</f>
        <v>0.20071424364717391</v>
      </c>
      <c r="T128" s="86">
        <f>SUM(T127,T123,T119,T115,T111,T107,T103,T99,T95,T91,T87,T83,T79,T75,T71,T67,T63,T59,T55,T51,T47,T43,T39,T35,T31,T27,T23,T19,T15,T11,T7)</f>
        <v>229409.59092799996</v>
      </c>
      <c r="U128" s="88">
        <f>V128/L128</f>
        <v>0.51542207975563581</v>
      </c>
      <c r="V128" s="86">
        <f>SUM(V127,V123,V119,V115,V111,V107,V103,V99,V95,V91,V87,V83,V79,V75,V71,V67,V63,V59,V55,V51,V47,V43,V39,V35,V31,V27,V23,V19,V15,V11,V7)</f>
        <v>589110.00197799993</v>
      </c>
      <c r="W128" s="88">
        <f>IF(AND(L128&gt;0),(X128/L128),0)</f>
        <v>0.39543388868954749</v>
      </c>
      <c r="X128" s="86">
        <f>SUM(X127,X123,X119,X115,X111,X107,X103,X99,X95,X91,X87,X83,X79,X75,X71,X67,X63,X59,X55,X51,X47,X43,X39,X35,X31,X27,X23,X19,X15,X11,X7)</f>
        <v>451967.55843000015</v>
      </c>
      <c r="Y128" s="89">
        <f>IF(AND(L128&gt;0),(Z128/L128),0)</f>
        <v>3.4732814511650462E-3</v>
      </c>
      <c r="Z128" s="86">
        <f>SUM(Z127,Z123,Z119,Z115,Z111,Z107,Z103,Z99,Z95,Z91,Z87,Z83,Z79,Z75,Z71,Z67,Z63,Z59,Z55,Z51,Z47,Z43,Z39,Z35,Z31,Z27,Z23,Z19,Z15,Z11,Z7)</f>
        <v>3969.8432079899999</v>
      </c>
      <c r="AA128" s="90">
        <f>(AC128+AK128)/J128</f>
        <v>3.2387352329505451E-3</v>
      </c>
      <c r="AB128" s="91">
        <f>AC128/(L128-AH128)</f>
        <v>2.4695408253771085E-4</v>
      </c>
      <c r="AC128" s="92">
        <f>SUM(AC127,AC123,AC119,AC115,AC111,AC107,AC103,AC99,AC95,AC91,AC87,AC83,AC79,AC75,AC71,AC67,AC63,AC59,AC55,AC51,AC47,AC43,AC39,AC35,AC31,AC27,AC23,AC19,AC15,AC11,AC7)</f>
        <v>277.81745868000013</v>
      </c>
      <c r="AD128" s="88">
        <f>AE128/AH128</f>
        <v>0.20233743211784333</v>
      </c>
      <c r="AE128" s="86">
        <f>SUM(AE127,AE123,AE119,AE115,AE111,AE107,AE103,AE99,AE95,AE91,AE87,AE83,AE79,AE75,AE71,AE67,AE63,AE59,AE55,AE51,AE47,AE43,AE39,AE35,AE31,AE27,AE23,AE19,AE15,AE11,AE7)</f>
        <v>3640.0504038000013</v>
      </c>
      <c r="AF128" s="93">
        <f>((Y128-AB128)*AJ128)/((AJ128-AB128)*Y128)</f>
        <v>0.93000692161914245</v>
      </c>
      <c r="AG128" s="94">
        <f>((AA128-AB128)*AJ128)/((AJ128-AB128)*AA128)</f>
        <v>0.92485170465656319</v>
      </c>
      <c r="AH128" s="86">
        <f t="shared" ref="AH128" si="230">SUM(AH127,AH123,AH119,AH115,AH111,AH107,AH103,AH99,AH95,AH91,AH87,AH83,AH79,AH75,AH71,AH67,AH63,AH59,AH55,AH51,AH47,AH43,AH39,AH35,AH31,AH27,AH23,AH19,AH15,AH11,AH7)</f>
        <v>17990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8.7636031260738642E-2</v>
      </c>
      <c r="AJ128" s="88">
        <f>AK128/AH128</f>
        <v>0.20728110469705388</v>
      </c>
      <c r="AK128" s="86">
        <f>SUM(AK127,AK123,AK119,AK115,AK111,AK107,AK103,AK99,AK95,AK91,AK87,AK83,AK79,AK75,AK71,AK67,AK63,AK59,AK55,AK51,AK47,AK43,AK39,AK35,AK31,AK27,AK23,AK19,AK15,AK11,AK7)</f>
        <v>3728.9870734999995</v>
      </c>
      <c r="AL128" s="86"/>
      <c r="AM128" s="128">
        <f>SUM(AM127,AM123,AM119,AM115,AM111,AM107,AM103,AM99,AM95,AM91,AM87,AM83,AM79,AM75,AM71,AM67,AM63,AM59,AM55,AM51,AM47,AM43,AM39,AM35,AM31,AM27,AM23,AM19,AM15,AM11,AM7)</f>
        <v>18137.000000000004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"/>
    <protectedRange sqref="AF4:AF6" name="Range1_2"/>
    <protectedRange sqref="AF8:AF10" name="Range1_1_2"/>
    <protectedRange sqref="AF12:AF14" name="Range1_2_1"/>
    <protectedRange sqref="AF16:AF18" name="Range1_3"/>
    <protectedRange sqref="AF20:AF22" name="Range1_4"/>
    <protectedRange sqref="AF24:AF26" name="Range1_6"/>
    <protectedRange sqref="AF28:AF30" name="Range1_8"/>
    <protectedRange sqref="AF32:AF34" name="Range1_10"/>
    <protectedRange sqref="AF36:AF38" name="Range1_11"/>
    <protectedRange sqref="AF40:AF42" name="Range1_13"/>
    <protectedRange sqref="AF44:AF46" name="Range1_14"/>
    <protectedRange sqref="AF48:AF50" name="Range1_15"/>
    <protectedRange sqref="AF52:AF54" name="Range1_16"/>
    <protectedRange sqref="AF56:AF58" name="Range1_17"/>
    <protectedRange sqref="AF60:AF62" name="Range1_19"/>
    <protectedRange sqref="AF64:AF66" name="Range1_21"/>
    <protectedRange sqref="AF68:AF70" name="Range1_23"/>
    <protectedRange sqref="AF72:AF74" name="Range1_24"/>
    <protectedRange sqref="AF76:AF78" name="Range1_26"/>
    <protectedRange sqref="AF80:AF82" name="Range1_27"/>
    <protectedRange sqref="AF84:AF86" name="Range1_29"/>
    <protectedRange sqref="AF88:AF90" name="Range1_30"/>
    <protectedRange sqref="AF92:AF94" name="Range1_32"/>
    <protectedRange sqref="AF96:AF98" name="Range1_34"/>
    <protectedRange sqref="AF100:AF102" name="Range1_35"/>
    <protectedRange sqref="AF104:AF106" name="Range1_36"/>
    <protectedRange sqref="AF108:AF110" name="Range1_37"/>
    <protectedRange sqref="AF112:AF114" name="Range1_39"/>
    <protectedRange sqref="AF116:AF118" name="Range1_41"/>
    <protectedRange sqref="AF120:AF122" name="Range1_42"/>
    <protectedRange sqref="AF124:AF126" name="Range1_44"/>
  </protectedRanges>
  <mergeCells count="36">
    <mergeCell ref="A24:A27"/>
    <mergeCell ref="A40:A43"/>
    <mergeCell ref="A48:A51"/>
    <mergeCell ref="C1:C2"/>
    <mergeCell ref="A8:A11"/>
    <mergeCell ref="A12:A15"/>
    <mergeCell ref="A16:A19"/>
    <mergeCell ref="A20:A23"/>
    <mergeCell ref="A52:A55"/>
    <mergeCell ref="A56:A59"/>
    <mergeCell ref="AT1:AU1"/>
    <mergeCell ref="A60:A63"/>
    <mergeCell ref="A76:A79"/>
    <mergeCell ref="A32:A35"/>
    <mergeCell ref="A36:A39"/>
    <mergeCell ref="A44:A47"/>
    <mergeCell ref="A64:A67"/>
    <mergeCell ref="A68:A71"/>
    <mergeCell ref="A72:A75"/>
    <mergeCell ref="AR1:AS1"/>
    <mergeCell ref="A4:A7"/>
    <mergeCell ref="A28:A31"/>
    <mergeCell ref="A1:A2"/>
    <mergeCell ref="B1:B2"/>
    <mergeCell ref="A124:A127"/>
    <mergeCell ref="A80:A83"/>
    <mergeCell ref="A84:A87"/>
    <mergeCell ref="A88:A91"/>
    <mergeCell ref="A92:A95"/>
    <mergeCell ref="A96:A99"/>
    <mergeCell ref="A100:A103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3" activePane="bottomLeft" state="frozen"/>
      <selection pane="bottomLeft" activeCell="AH130" sqref="AH130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11.5703125" style="132" hidden="1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>
        <v>9794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v>1707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49</v>
      </c>
      <c r="D4" s="12">
        <v>5162</v>
      </c>
      <c r="E4" s="12">
        <v>1</v>
      </c>
      <c r="F4" s="12">
        <v>9627</v>
      </c>
      <c r="G4" s="13">
        <v>1.4</v>
      </c>
      <c r="H4" s="13">
        <v>4.9000000000000004</v>
      </c>
      <c r="I4" s="12">
        <v>9291</v>
      </c>
      <c r="J4" s="12">
        <v>14447</v>
      </c>
      <c r="K4" s="14">
        <v>7.4999999999999997E-2</v>
      </c>
      <c r="L4" s="25">
        <f>J4*(1-K4)</f>
        <v>13363.475</v>
      </c>
      <c r="M4" s="15">
        <v>0.53800000000000003</v>
      </c>
      <c r="N4" s="26">
        <f>L4*M4</f>
        <v>7189.5495500000006</v>
      </c>
      <c r="O4" s="14">
        <v>8.8999999999999996E-2</v>
      </c>
      <c r="P4" s="26">
        <f>L4*O4</f>
        <v>1189.349275</v>
      </c>
      <c r="Q4" s="16">
        <v>0.373</v>
      </c>
      <c r="R4" s="26">
        <f>L4*Q4</f>
        <v>4984.5761750000001</v>
      </c>
      <c r="S4" s="27">
        <v>0.21199999999999999</v>
      </c>
      <c r="T4" s="26">
        <f>L4*S4</f>
        <v>2833.0567000000001</v>
      </c>
      <c r="U4" s="16">
        <v>0.501</v>
      </c>
      <c r="V4" s="26">
        <f>L4*U4</f>
        <v>6695.1009750000003</v>
      </c>
      <c r="W4" s="16">
        <v>0.4</v>
      </c>
      <c r="X4" s="26">
        <f>W4*L4</f>
        <v>5345.39</v>
      </c>
      <c r="Y4" s="17">
        <v>3.2499999999999999E-3</v>
      </c>
      <c r="Z4" s="18">
        <f>L4*Y4</f>
        <v>43.431293750000002</v>
      </c>
      <c r="AA4" s="28">
        <f>IF(J4&gt;0,(AC4+AK4)/J4,0)</f>
        <v>2.8276155949332042E-3</v>
      </c>
      <c r="AB4" s="17">
        <v>2.9999999999999997E-4</v>
      </c>
      <c r="AC4" s="25">
        <f>AB4*L4</f>
        <v>4.0090424999999996</v>
      </c>
      <c r="AD4" s="141">
        <v>0.22339999999999999</v>
      </c>
      <c r="AE4" s="31">
        <f>AH4*(1-AI4)*AD4</f>
        <v>40.926880000000004</v>
      </c>
      <c r="AF4" s="29">
        <f t="shared" ref="AF4:AF6" si="0">IF(AND(AD4&gt;0,AB4&gt;0,Y4&gt;0),((Y4-AB4)*AD4)/((AD4-AB4)*Y4),0)</f>
        <v>0.90891287108230179</v>
      </c>
      <c r="AG4" s="62">
        <f>IF(AND(AA4&gt;0,AJ4&gt;0,AB4&gt;0),((AJ4*(AA4-AB4))/(AA4*(AJ4-AB4))),0)</f>
        <v>0.89523905497943845</v>
      </c>
      <c r="AH4" s="12">
        <v>200</v>
      </c>
      <c r="AI4" s="14">
        <v>8.4000000000000005E-2</v>
      </c>
      <c r="AJ4" s="15">
        <v>0.2011</v>
      </c>
      <c r="AK4" s="31">
        <f t="shared" ref="AK4:AK6" si="1">AH4*(1-AI4)*AJ4</f>
        <v>36.841520000000003</v>
      </c>
      <c r="AL4" s="19">
        <v>1.6</v>
      </c>
      <c r="AM4" s="152"/>
      <c r="AN4" s="119">
        <f>AN3+AH4-AM4</f>
        <v>1907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55</v>
      </c>
      <c r="D5" s="35">
        <v>19922</v>
      </c>
      <c r="E5" s="35">
        <v>3</v>
      </c>
      <c r="F5" s="35">
        <v>17659</v>
      </c>
      <c r="G5" s="36">
        <v>2</v>
      </c>
      <c r="H5" s="36">
        <v>4.9000000000000004</v>
      </c>
      <c r="I5" s="35">
        <v>15937</v>
      </c>
      <c r="J5" s="35">
        <v>14614</v>
      </c>
      <c r="K5" s="37">
        <v>7.5999999999999998E-2</v>
      </c>
      <c r="L5" s="38">
        <f t="shared" ref="L5:L6" si="2">J5*(1-K5)</f>
        <v>13503.336000000001</v>
      </c>
      <c r="M5" s="39">
        <v>0.63600000000000001</v>
      </c>
      <c r="N5" s="26">
        <f t="shared" ref="N5:N6" si="3">L5*M5</f>
        <v>8588.1216960000002</v>
      </c>
      <c r="O5" s="37">
        <v>8.5999999999999993E-2</v>
      </c>
      <c r="P5" s="26">
        <f t="shared" ref="P5:P6" si="4">L5*O5</f>
        <v>1161.2868960000001</v>
      </c>
      <c r="Q5" s="40">
        <v>0.27800000000000002</v>
      </c>
      <c r="R5" s="26">
        <f t="shared" ref="R5:R6" si="5">L5*Q5</f>
        <v>3753.9274080000005</v>
      </c>
      <c r="S5" s="29">
        <v>0.23799999999999999</v>
      </c>
      <c r="T5" s="26">
        <f>L5*S5</f>
        <v>3213.7939679999999</v>
      </c>
      <c r="U5" s="40">
        <v>0.49</v>
      </c>
      <c r="V5" s="26">
        <f>L5*U5</f>
        <v>6616.6346400000002</v>
      </c>
      <c r="W5" s="40">
        <v>0.4</v>
      </c>
      <c r="X5" s="26">
        <f>W5*L5</f>
        <v>5401.3344000000006</v>
      </c>
      <c r="Y5" s="41">
        <v>3.2599999999999999E-3</v>
      </c>
      <c r="Z5" s="18">
        <f>L5*Y5</f>
        <v>44.020875360000005</v>
      </c>
      <c r="AA5" s="28">
        <f>IF(J5&gt;0,(AC5+AK5)/J5,0)</f>
        <v>3.0648396359655126E-3</v>
      </c>
      <c r="AB5" s="41">
        <v>2.9E-4</v>
      </c>
      <c r="AC5" s="38">
        <f>AB5*L5</f>
        <v>3.9159674400000002</v>
      </c>
      <c r="AD5" s="29">
        <v>0.22800000000000001</v>
      </c>
      <c r="AE5" s="42">
        <f>AH5*(1-AI5)*AD5</f>
        <v>43.184339999999999</v>
      </c>
      <c r="AF5" s="29">
        <f t="shared" si="0"/>
        <v>0.9122032032455446</v>
      </c>
      <c r="AG5" s="30">
        <f t="shared" ref="AG5:AG6" si="6">IF(AND(AA5&gt;0,AJ5&gt;0,AB5&gt;0),((AJ5*(AA5-AB5))/(AA5*(AJ5-AB5))),0)</f>
        <v>0.90659672794431423</v>
      </c>
      <c r="AH5" s="35">
        <v>207</v>
      </c>
      <c r="AI5" s="37">
        <v>8.5000000000000006E-2</v>
      </c>
      <c r="AJ5" s="39">
        <v>0.21579999999999999</v>
      </c>
      <c r="AK5" s="42">
        <f t="shared" si="1"/>
        <v>40.873598999999999</v>
      </c>
      <c r="AL5" s="43">
        <v>1.8</v>
      </c>
      <c r="AM5" s="43">
        <v>771.16</v>
      </c>
      <c r="AN5" s="134">
        <f>AN4+AH5-AM5</f>
        <v>1342.8400000000001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50</v>
      </c>
      <c r="D6" s="44">
        <v>14910</v>
      </c>
      <c r="E6" s="44">
        <v>4</v>
      </c>
      <c r="F6" s="44">
        <v>15982</v>
      </c>
      <c r="G6" s="38">
        <v>2.6</v>
      </c>
      <c r="H6" s="38">
        <v>6.3</v>
      </c>
      <c r="I6" s="44">
        <v>14874</v>
      </c>
      <c r="J6" s="44">
        <v>14800</v>
      </c>
      <c r="K6" s="40">
        <v>7.2999999999999995E-2</v>
      </c>
      <c r="L6" s="38">
        <f t="shared" si="2"/>
        <v>13719.6</v>
      </c>
      <c r="M6" s="29">
        <v>0.70399999999999996</v>
      </c>
      <c r="N6" s="26">
        <f t="shared" si="3"/>
        <v>9658.5983999999989</v>
      </c>
      <c r="O6" s="40">
        <v>0.13200000000000001</v>
      </c>
      <c r="P6" s="26">
        <f t="shared" si="4"/>
        <v>1810.9872</v>
      </c>
      <c r="Q6" s="40">
        <v>0.16400000000000001</v>
      </c>
      <c r="R6" s="26">
        <f t="shared" si="5"/>
        <v>2250.0144</v>
      </c>
      <c r="S6" s="29">
        <v>0.187</v>
      </c>
      <c r="T6" s="26">
        <f>L6*S6</f>
        <v>2565.5652</v>
      </c>
      <c r="U6" s="40">
        <v>0.54700000000000004</v>
      </c>
      <c r="V6" s="26">
        <f>L6*U6</f>
        <v>7504.6212000000005</v>
      </c>
      <c r="W6" s="40">
        <v>0.4</v>
      </c>
      <c r="X6" s="26">
        <f>W6*L6</f>
        <v>5487.84</v>
      </c>
      <c r="Y6" s="48">
        <v>3.3E-3</v>
      </c>
      <c r="Z6" s="18">
        <f>L6*Y6</f>
        <v>45.274680000000004</v>
      </c>
      <c r="AA6" s="28">
        <f>IF(J6&gt;0,(AC6+AK6)/J6,0)</f>
        <v>3.2199222500000004E-3</v>
      </c>
      <c r="AB6" s="48">
        <v>2.7E-4</v>
      </c>
      <c r="AC6" s="38">
        <f>AB6*L6</f>
        <v>3.7042920000000001</v>
      </c>
      <c r="AD6" s="29">
        <v>0.2273</v>
      </c>
      <c r="AE6" s="42">
        <f>AH6*(1-AI6)*AD6</f>
        <v>45.762536300000008</v>
      </c>
      <c r="AF6" s="29">
        <f t="shared" si="0"/>
        <v>0.91927378440174123</v>
      </c>
      <c r="AG6" s="30">
        <f t="shared" si="6"/>
        <v>0.9172815650169025</v>
      </c>
      <c r="AH6" s="44">
        <v>221</v>
      </c>
      <c r="AI6" s="40">
        <v>8.8999999999999996E-2</v>
      </c>
      <c r="AJ6" s="29">
        <v>0.21829999999999999</v>
      </c>
      <c r="AK6" s="42">
        <f t="shared" si="1"/>
        <v>43.9505573</v>
      </c>
      <c r="AL6" s="18">
        <v>1.75</v>
      </c>
      <c r="AM6" s="154"/>
      <c r="AN6" s="134">
        <f>AN5+AH6-AM6</f>
        <v>1563.8400000000001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39994</v>
      </c>
      <c r="E7" s="52"/>
      <c r="F7" s="52">
        <f>SUM(F4:F6)</f>
        <v>43268</v>
      </c>
      <c r="G7" s="53"/>
      <c r="H7" s="53"/>
      <c r="I7" s="52">
        <f>SUM(I4:I6)</f>
        <v>40102</v>
      </c>
      <c r="J7" s="52">
        <f>SUM(J4:J6)</f>
        <v>43861</v>
      </c>
      <c r="K7" s="21">
        <f>IF(J7&gt;0,(J4*K4+J5*K5+J6*K6)/J7,0)</f>
        <v>7.4658329723444522E-2</v>
      </c>
      <c r="L7" s="53">
        <f>L4+L5+L6</f>
        <v>40586.411</v>
      </c>
      <c r="M7" s="54">
        <f>IF(L7&gt;0,N7/L7,0)</f>
        <v>0.62671887016568184</v>
      </c>
      <c r="N7" s="55">
        <f>N4+N5+N6</f>
        <v>25436.269646000001</v>
      </c>
      <c r="O7" s="21">
        <f>IF(L7&gt;0,P7/L7,0)</f>
        <v>0.10253735840303789</v>
      </c>
      <c r="P7" s="55">
        <f>P4+P5+P6</f>
        <v>4161.6233709999997</v>
      </c>
      <c r="Q7" s="21">
        <f>IF(L7&gt;0,R7/L7,0)</f>
        <v>0.27074377143128031</v>
      </c>
      <c r="R7" s="55">
        <f>R4+R5+R6</f>
        <v>10988.517983000002</v>
      </c>
      <c r="S7" s="21">
        <f>IF(L7&gt;0,T7/L7,0)</f>
        <v>0.212199493766522</v>
      </c>
      <c r="T7" s="55">
        <f>T4+T5+T6</f>
        <v>8612.415868</v>
      </c>
      <c r="U7" s="21">
        <f>IF(L7&gt;0,V7/L7,0)</f>
        <v>0.51288981464756767</v>
      </c>
      <c r="V7" s="55">
        <f>V4+V5+V6</f>
        <v>20816.356815000003</v>
      </c>
      <c r="W7" s="21">
        <f>IF(L7&gt;0,X7/L7,0)</f>
        <v>0.4</v>
      </c>
      <c r="X7" s="55">
        <f>X4+X5+X6</f>
        <v>16234.564400000001</v>
      </c>
      <c r="Y7" s="56">
        <f>IF(L7&gt;0,Z7/L7,0)</f>
        <v>3.2702287746014299E-3</v>
      </c>
      <c r="Z7" s="57">
        <f>SUM(Z4:Z6)</f>
        <v>132.72684910999999</v>
      </c>
      <c r="AA7" s="56">
        <f>IF(L7&gt;0,(AA4*L4+AA5*L5+AA6*L6)/L7,0)</f>
        <v>3.0391545338699696E-3</v>
      </c>
      <c r="AB7" s="56">
        <f>IF(J7&gt;0,(J4*AB4+J5*AB5+J6*AB6)/J7,0)</f>
        <v>2.8654522240714985E-4</v>
      </c>
      <c r="AC7" s="53">
        <f>SUM(AC4:AC6)</f>
        <v>11.62930194</v>
      </c>
      <c r="AD7" s="54">
        <f>IF(J7&gt;0,(J4*AD4+J5*AD5+J6*AD6)/J7,0)</f>
        <v>0.22624864458174687</v>
      </c>
      <c r="AE7" s="59">
        <f>SUM(AE4:AE6)</f>
        <v>129.87375630000003</v>
      </c>
      <c r="AF7" s="54">
        <f>IF(AND(Z7&gt;0),((Z4*AF4+Z5*AF5+Z6*AF6)/Z7),0)</f>
        <v>0.91353838838504187</v>
      </c>
      <c r="AG7" s="58">
        <f>IF(AND(AA7&gt;0,AJ7&gt;0,AB7&gt;0),((AJ7*(AA7-AB7))/(AA7*(AJ7-AB7))),0)</f>
        <v>0.90694247844061893</v>
      </c>
      <c r="AH7" s="52">
        <f>SUM(AH4:AH6)</f>
        <v>628</v>
      </c>
      <c r="AI7" s="21">
        <f>IF(AH7&gt;0,(AI4*AH4+AI5*AH5+AI6*AH6)/AH7,0)</f>
        <v>8.6089171974522302E-2</v>
      </c>
      <c r="AJ7" s="54">
        <f>IF(J7&gt;0,(AJ4*J4+AJ5*J5+AJ6*J6)/J7,0)</f>
        <v>0.21180166662866781</v>
      </c>
      <c r="AK7" s="59">
        <f>SUM(AK4:AK6)</f>
        <v>121.6656763</v>
      </c>
      <c r="AL7" s="57"/>
      <c r="AM7" s="57">
        <f>SUM(AM4:AM6)</f>
        <v>771.16</v>
      </c>
      <c r="AN7" s="124"/>
      <c r="AO7" s="125">
        <f>AN6</f>
        <v>1563.8400000000001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49</v>
      </c>
      <c r="D8" s="12">
        <v>17600</v>
      </c>
      <c r="E8" s="12">
        <v>0</v>
      </c>
      <c r="F8" s="12">
        <v>12230</v>
      </c>
      <c r="G8" s="13">
        <v>2.2000000000000002</v>
      </c>
      <c r="H8" s="13">
        <v>5.3</v>
      </c>
      <c r="I8" s="12">
        <v>10919</v>
      </c>
      <c r="J8" s="12">
        <v>14970</v>
      </c>
      <c r="K8" s="14">
        <v>7.0999999999999994E-2</v>
      </c>
      <c r="L8" s="25">
        <f>J8*(1-K8)</f>
        <v>13907.130000000001</v>
      </c>
      <c r="M8" s="15">
        <v>0.69499999999999995</v>
      </c>
      <c r="N8" s="26">
        <f>L8*M8</f>
        <v>9665.4553500000002</v>
      </c>
      <c r="O8" s="14">
        <v>0.125</v>
      </c>
      <c r="P8" s="26">
        <f>L8*O8</f>
        <v>1738.3912500000001</v>
      </c>
      <c r="Q8" s="16">
        <v>0.18</v>
      </c>
      <c r="R8" s="26">
        <f>L8*Q8</f>
        <v>2503.2834000000003</v>
      </c>
      <c r="S8" s="16">
        <v>0.20699999999999999</v>
      </c>
      <c r="T8" s="26">
        <f>L8*S8</f>
        <v>2878.7759099999998</v>
      </c>
      <c r="U8" s="16">
        <v>0.51900000000000002</v>
      </c>
      <c r="V8" s="26">
        <f>L8*U8</f>
        <v>7217.800470000001</v>
      </c>
      <c r="W8" s="16">
        <v>0.4</v>
      </c>
      <c r="X8" s="26">
        <f>W8*L8</f>
        <v>5562.8520000000008</v>
      </c>
      <c r="Y8" s="17">
        <v>3.3600000000000001E-3</v>
      </c>
      <c r="Z8" s="61">
        <f>L8*Y8</f>
        <v>46.727956800000008</v>
      </c>
      <c r="AA8" s="28">
        <f>IF(J8&gt;0,(AC8+AK8)/J8,0)</f>
        <v>3.0633561189044758E-3</v>
      </c>
      <c r="AB8" s="17">
        <v>2.7E-4</v>
      </c>
      <c r="AC8" s="25">
        <f>AB8*L8</f>
        <v>3.7549251000000003</v>
      </c>
      <c r="AD8" s="141">
        <v>0.22170000000000001</v>
      </c>
      <c r="AE8" s="31">
        <f>AH8*(1-AI8)*AD8</f>
        <v>41.559882000000002</v>
      </c>
      <c r="AF8" s="29">
        <f t="shared" ref="AF8:AF10" si="7">IF(AND(AD8&gt;0,AB8&gt;0,Y8&gt;0),((Y8-AB8)*AD8)/((AD8-AB8)*Y8),0)</f>
        <v>0.92076422087599441</v>
      </c>
      <c r="AG8" s="62">
        <f>IF(AND(AA8&gt;0,AJ8&gt;0,AB8&gt;0),((AJ8*(AA8-AB8))/(AA8*(AJ8-AB8))),0)</f>
        <v>0.91295887552623112</v>
      </c>
      <c r="AH8" s="12">
        <v>206</v>
      </c>
      <c r="AI8" s="14">
        <v>0.09</v>
      </c>
      <c r="AJ8" s="15">
        <v>0.22459999999999999</v>
      </c>
      <c r="AK8" s="31">
        <f t="shared" ref="AK8:AK70" si="8">AH8*(1-AI8)*AJ8</f>
        <v>42.103515999999999</v>
      </c>
      <c r="AL8" s="19">
        <v>1.7</v>
      </c>
      <c r="AM8" s="152"/>
      <c r="AN8" s="119">
        <f>AN6+AH8-AM8</f>
        <v>1769.8400000000001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11" t="s">
        <v>55</v>
      </c>
      <c r="D9" s="35">
        <v>19780</v>
      </c>
      <c r="E9" s="44">
        <v>5</v>
      </c>
      <c r="F9" s="35">
        <v>16294</v>
      </c>
      <c r="G9" s="36">
        <v>2.1</v>
      </c>
      <c r="H9" s="38">
        <v>4</v>
      </c>
      <c r="I9" s="35">
        <v>14774</v>
      </c>
      <c r="J9" s="35">
        <v>15060</v>
      </c>
      <c r="K9" s="40">
        <v>7.6999999999999999E-2</v>
      </c>
      <c r="L9" s="38">
        <f t="shared" ref="L9:L10" si="9">J9*(1-K9)</f>
        <v>13900.380000000001</v>
      </c>
      <c r="M9" s="39">
        <v>0.68799999999999994</v>
      </c>
      <c r="N9" s="26">
        <f t="shared" ref="N9:N10" si="10">L9*M9</f>
        <v>9563.4614399999991</v>
      </c>
      <c r="O9" s="37">
        <v>0.129</v>
      </c>
      <c r="P9" s="26">
        <f t="shared" ref="P9:P10" si="11">L9*O9</f>
        <v>1793.1490200000003</v>
      </c>
      <c r="Q9" s="40">
        <v>0.183</v>
      </c>
      <c r="R9" s="26">
        <f t="shared" ref="R9:R10" si="12">L9*Q9</f>
        <v>2543.7695400000002</v>
      </c>
      <c r="S9" s="40">
        <v>0.19900000000000001</v>
      </c>
      <c r="T9" s="26">
        <f>L9*S9</f>
        <v>2766.1756200000004</v>
      </c>
      <c r="U9" s="40">
        <v>0.48599999999999999</v>
      </c>
      <c r="V9" s="26">
        <f>L9*U9</f>
        <v>6755.5846799999999</v>
      </c>
      <c r="W9" s="40">
        <v>0.39</v>
      </c>
      <c r="X9" s="26">
        <f>W9*L9</f>
        <v>5421.1482000000005</v>
      </c>
      <c r="Y9" s="41">
        <v>3.48E-3</v>
      </c>
      <c r="Z9" s="18">
        <f>L9*Y9</f>
        <v>48.373322400000006</v>
      </c>
      <c r="AA9" s="28">
        <f>IF(J9&gt;0,(AC9+AK9)/J9,0)</f>
        <v>3.1309331474103585E-3</v>
      </c>
      <c r="AB9" s="41">
        <v>2.7E-4</v>
      </c>
      <c r="AC9" s="38">
        <f>AB9*L9</f>
        <v>3.7531026000000005</v>
      </c>
      <c r="AD9" s="29">
        <v>0.22570000000000001</v>
      </c>
      <c r="AE9" s="42">
        <f>AH9*(1-AI9)*AD9</f>
        <v>43.904518200000005</v>
      </c>
      <c r="AF9" s="29">
        <f t="shared" si="7"/>
        <v>0.92351857828793094</v>
      </c>
      <c r="AG9" s="30">
        <f t="shared" ref="AG9:AG10" si="13">IF(AND(AA9&gt;0,AJ9&gt;0,AB9&gt;0),((AJ9*(AA9-AB9))/(AA9*(AJ9-AB9))),0)</f>
        <v>0.91487092355576882</v>
      </c>
      <c r="AH9" s="35">
        <v>214</v>
      </c>
      <c r="AI9" s="40">
        <v>9.0999999999999998E-2</v>
      </c>
      <c r="AJ9" s="39">
        <v>0.22309999999999999</v>
      </c>
      <c r="AK9" s="42">
        <f t="shared" si="8"/>
        <v>43.3987506</v>
      </c>
      <c r="AL9" s="18">
        <v>1.8</v>
      </c>
      <c r="AM9" s="154"/>
      <c r="AN9" s="134">
        <f>AN8+AH9-AM9</f>
        <v>1983.8400000000001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47" t="s">
        <v>50</v>
      </c>
      <c r="D10" s="44">
        <v>14376</v>
      </c>
      <c r="E10" s="44">
        <v>3</v>
      </c>
      <c r="F10" s="44">
        <v>15434</v>
      </c>
      <c r="G10" s="38">
        <v>4.4000000000000004</v>
      </c>
      <c r="H10" s="38">
        <v>7</v>
      </c>
      <c r="I10" s="44">
        <v>14584</v>
      </c>
      <c r="J10" s="44">
        <v>15136</v>
      </c>
      <c r="K10" s="40">
        <v>8.3000000000000004E-2</v>
      </c>
      <c r="L10" s="38">
        <f t="shared" si="9"/>
        <v>13879.712000000001</v>
      </c>
      <c r="M10" s="29">
        <v>0.69</v>
      </c>
      <c r="N10" s="26">
        <f t="shared" si="10"/>
        <v>9577.0012800000004</v>
      </c>
      <c r="O10" s="40">
        <v>0.14299999999999999</v>
      </c>
      <c r="P10" s="26">
        <f t="shared" si="11"/>
        <v>1984.798816</v>
      </c>
      <c r="Q10" s="40">
        <v>0.16700000000000001</v>
      </c>
      <c r="R10" s="26">
        <f t="shared" si="12"/>
        <v>2317.9119040000005</v>
      </c>
      <c r="S10" s="40">
        <v>0.193</v>
      </c>
      <c r="T10" s="26">
        <f>L10*S10</f>
        <v>2678.7844160000004</v>
      </c>
      <c r="U10" s="40">
        <v>0.53500000000000003</v>
      </c>
      <c r="V10" s="26">
        <f>L10*U10</f>
        <v>7425.6459200000008</v>
      </c>
      <c r="W10" s="40">
        <v>0.4</v>
      </c>
      <c r="X10" s="26">
        <f>W10*L10</f>
        <v>5551.8848000000007</v>
      </c>
      <c r="Y10" s="48">
        <v>3.49E-3</v>
      </c>
      <c r="Z10" s="18">
        <f>L10*Y10</f>
        <v>48.440194880000007</v>
      </c>
      <c r="AA10" s="28">
        <f>IF(J10&gt;0,(AC10+AK10)/J10,0)</f>
        <v>3.304711391384778E-3</v>
      </c>
      <c r="AB10" s="48">
        <v>2.5999999999999998E-4</v>
      </c>
      <c r="AC10" s="38">
        <f>AB10*L10</f>
        <v>3.6087251199999999</v>
      </c>
      <c r="AD10" s="29">
        <v>0.221</v>
      </c>
      <c r="AE10" s="42">
        <f>AH10*(1-AI10)*AD10</f>
        <v>46.601165000000002</v>
      </c>
      <c r="AF10" s="29">
        <f t="shared" si="7"/>
        <v>0.92659154035929681</v>
      </c>
      <c r="AG10" s="30">
        <f t="shared" si="13"/>
        <v>0.92241407629693339</v>
      </c>
      <c r="AH10" s="44">
        <v>233</v>
      </c>
      <c r="AI10" s="40">
        <v>9.5000000000000001E-2</v>
      </c>
      <c r="AJ10" s="29">
        <v>0.22009999999999999</v>
      </c>
      <c r="AK10" s="42">
        <f t="shared" si="8"/>
        <v>46.411386499999999</v>
      </c>
      <c r="AL10" s="18">
        <v>1.8</v>
      </c>
      <c r="AM10" s="154"/>
      <c r="AN10" s="134">
        <f>AN9+AH10-AM10</f>
        <v>2216.84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51756</v>
      </c>
      <c r="E11" s="52"/>
      <c r="F11" s="52">
        <f t="shared" ref="F11:J11" si="14">SUM(F8:F10)</f>
        <v>43958</v>
      </c>
      <c r="G11" s="53"/>
      <c r="H11" s="53"/>
      <c r="I11" s="52">
        <f t="shared" si="14"/>
        <v>40277</v>
      </c>
      <c r="J11" s="52">
        <f t="shared" si="14"/>
        <v>45166</v>
      </c>
      <c r="K11" s="21">
        <f>IF(J11&gt;0,(J8*K8+J9*K9+J10*K10)/J11,0)</f>
        <v>7.7022051986007173E-2</v>
      </c>
      <c r="L11" s="53">
        <f>L8+L9+L10</f>
        <v>41687.222000000002</v>
      </c>
      <c r="M11" s="54">
        <f>IF(L11&gt;0,N11/L11,0)</f>
        <v>0.69100114346789521</v>
      </c>
      <c r="N11" s="55">
        <f>N8+N9+N10</f>
        <v>28805.91807</v>
      </c>
      <c r="O11" s="21">
        <f>IF(L11&gt;0,P11/L11,0)</f>
        <v>0.13232685752003334</v>
      </c>
      <c r="P11" s="55">
        <f>P8+P9+P10</f>
        <v>5516.339086</v>
      </c>
      <c r="Q11" s="21">
        <f>IF(L11&gt;0,R11/L11,0)</f>
        <v>0.1766719990120714</v>
      </c>
      <c r="R11" s="55">
        <f>R8+R9+R10</f>
        <v>7364.964844000001</v>
      </c>
      <c r="S11" s="21">
        <f>IF(L11&gt;0,T11/L11,0)</f>
        <v>0.19967115933030991</v>
      </c>
      <c r="T11" s="55">
        <f>T8+T9+T10</f>
        <v>8323.7359460000007</v>
      </c>
      <c r="U11" s="21">
        <f>IF(L11&gt;0,V11/L11,0)</f>
        <v>0.51332350882004096</v>
      </c>
      <c r="V11" s="55">
        <f>V8+V9+V10</f>
        <v>21399.031070000005</v>
      </c>
      <c r="W11" s="21">
        <f>IF(L11&gt;0,X11/L11,0)</f>
        <v>0.39666555377568696</v>
      </c>
      <c r="X11" s="55">
        <f>X8+X9+X10</f>
        <v>16535.885000000002</v>
      </c>
      <c r="Y11" s="56">
        <f>IF(L11&gt;0,Z11/L11,0)</f>
        <v>3.4432967032439828E-3</v>
      </c>
      <c r="Z11" s="57">
        <f>SUM(Z8:Z10)</f>
        <v>143.54147408000003</v>
      </c>
      <c r="AA11" s="63">
        <f>IF(L11&gt;0,(AA8*L8+AA9*L9+AA10*L10)/L11,0)</f>
        <v>3.1662482724572052E-3</v>
      </c>
      <c r="AB11" s="56">
        <f>IF(J11&gt;0,(J8*AB8+J9*AB9+J10*AB10)/J11,0)</f>
        <v>2.6664880662445199E-4</v>
      </c>
      <c r="AC11" s="53">
        <f>SUM(AC8:AC10)</f>
        <v>11.116752820000002</v>
      </c>
      <c r="AD11" s="54">
        <f>IF(J11&gt;0,(J8*AD8+J9*AD9+J10*AD10)/J11,0)</f>
        <v>0.22279916308727804</v>
      </c>
      <c r="AE11" s="59">
        <f>SUM(AE8:AE10)</f>
        <v>132.06556520000001</v>
      </c>
      <c r="AF11" s="54">
        <f>IF(AND(Z11&gt;0),((Z8*AF8+Z9*AF9+Z10*AF10)/Z11),0)</f>
        <v>0.92365895156727906</v>
      </c>
      <c r="AG11" s="58">
        <f>IF(AND(AA11&gt;0,AJ11&gt;0,AB11&gt;0),((AJ11*(AA11-AB11))/(AA11*(AJ11-AB11))),0)</f>
        <v>0.91688234510469779</v>
      </c>
      <c r="AH11" s="52">
        <f t="shared" ref="AH11" si="15">SUM(AH8:AH10)</f>
        <v>653</v>
      </c>
      <c r="AI11" s="21">
        <f>IF(AH11&gt;0,(AI8*AH8+AI9*AH9+AI10*AH10)/AH11,0)</f>
        <v>9.2111791730474735E-2</v>
      </c>
      <c r="AJ11" s="54">
        <f>IF(J11&gt;0,(AJ8*J8+AJ9*J9+AJ10*J10)/J11,0)</f>
        <v>0.22259180799716599</v>
      </c>
      <c r="AK11" s="59">
        <f>SUM(AK8:AK10)</f>
        <v>131.9136531</v>
      </c>
      <c r="AL11" s="57"/>
      <c r="AM11" s="57">
        <f>SUM(AM8:AM10)</f>
        <v>0</v>
      </c>
      <c r="AN11" s="124"/>
      <c r="AO11" s="125">
        <f>AN10</f>
        <v>2216.84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49</v>
      </c>
      <c r="D12" s="12">
        <v>14152</v>
      </c>
      <c r="E12" s="12">
        <v>0</v>
      </c>
      <c r="F12" s="12">
        <v>11655</v>
      </c>
      <c r="G12" s="13">
        <v>3.2</v>
      </c>
      <c r="H12" s="13">
        <v>5.6</v>
      </c>
      <c r="I12" s="12">
        <v>11281</v>
      </c>
      <c r="J12" s="12">
        <v>15084</v>
      </c>
      <c r="K12" s="14">
        <v>0.08</v>
      </c>
      <c r="L12" s="25">
        <f>J12*(1-K12)</f>
        <v>13877.28</v>
      </c>
      <c r="M12" s="15">
        <v>0.69899999999999995</v>
      </c>
      <c r="N12" s="26">
        <f>L12*M12</f>
        <v>9700.2187199999989</v>
      </c>
      <c r="O12" s="14">
        <v>0.123</v>
      </c>
      <c r="P12" s="26">
        <f>L12*O12</f>
        <v>1706.90544</v>
      </c>
      <c r="Q12" s="16">
        <v>0.17799999999999999</v>
      </c>
      <c r="R12" s="26">
        <f>L12*Q12</f>
        <v>2470.1558399999999</v>
      </c>
      <c r="S12" s="16">
        <v>0.20499999999999999</v>
      </c>
      <c r="T12" s="26">
        <f>L12*S12</f>
        <v>2844.8424</v>
      </c>
      <c r="U12" s="16">
        <v>0.52700000000000002</v>
      </c>
      <c r="V12" s="26">
        <f>L12*U12</f>
        <v>7313.3265600000004</v>
      </c>
      <c r="W12" s="16">
        <v>0.4</v>
      </c>
      <c r="X12" s="26">
        <f>W12*L12</f>
        <v>5550.9120000000003</v>
      </c>
      <c r="Y12" s="17">
        <v>3.5000000000000001E-3</v>
      </c>
      <c r="Z12" s="61">
        <f>L12*Y12</f>
        <v>48.570480000000003</v>
      </c>
      <c r="AA12" s="28">
        <f>IF(J12&gt;0,(AC12+AK12)/J12,0)</f>
        <v>3.5257774595597985E-3</v>
      </c>
      <c r="AB12" s="17">
        <v>2.7E-4</v>
      </c>
      <c r="AC12" s="25">
        <f>AB12*L12</f>
        <v>3.7468656</v>
      </c>
      <c r="AD12" s="141">
        <v>0.22389999999999999</v>
      </c>
      <c r="AE12" s="31">
        <f>AH12*(1-AI12)*AD12</f>
        <v>49.769387600000002</v>
      </c>
      <c r="AF12" s="29">
        <f t="shared" ref="AF12:AF14" si="16">IF(AND(AD12&gt;0,AB12&gt;0,Y12&gt;0),((Y12-AB12)*AD12)/((AD12-AB12)*Y12),0)</f>
        <v>0.92397135574705669</v>
      </c>
      <c r="AG12" s="62">
        <f>IF(AND(AA12&gt;0,AJ12&gt;0,AB12&gt;0),((AJ12*(AA12-AB12))/(AA12*(AJ12-AB12))),0)</f>
        <v>0.92454356773444912</v>
      </c>
      <c r="AH12" s="44">
        <v>244</v>
      </c>
      <c r="AI12" s="40">
        <v>8.8999999999999996E-2</v>
      </c>
      <c r="AJ12" s="15">
        <v>0.22239999999999999</v>
      </c>
      <c r="AK12" s="31">
        <f t="shared" si="8"/>
        <v>49.435961599999999</v>
      </c>
      <c r="AL12" s="19">
        <v>1.68</v>
      </c>
      <c r="AM12" s="152"/>
      <c r="AN12" s="119">
        <f>AN10+AH12-AM12</f>
        <v>2460.84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11" t="s">
        <v>55</v>
      </c>
      <c r="D13" s="35">
        <v>20472</v>
      </c>
      <c r="E13" s="44">
        <v>4</v>
      </c>
      <c r="F13" s="35">
        <v>17257</v>
      </c>
      <c r="G13" s="36">
        <v>2.2000000000000002</v>
      </c>
      <c r="H13" s="38">
        <v>5.7</v>
      </c>
      <c r="I13" s="35">
        <v>15865</v>
      </c>
      <c r="J13" s="35">
        <v>15119</v>
      </c>
      <c r="K13" s="40">
        <v>8.4000000000000005E-2</v>
      </c>
      <c r="L13" s="38">
        <f t="shared" ref="L13:L14" si="17">J13*(1-K13)</f>
        <v>13849.004000000001</v>
      </c>
      <c r="M13" s="39">
        <v>0.73199999999999998</v>
      </c>
      <c r="N13" s="26">
        <f t="shared" ref="N13:N14" si="18">L13*M13</f>
        <v>10137.470928000001</v>
      </c>
      <c r="O13" s="37">
        <v>0.14099999999999999</v>
      </c>
      <c r="P13" s="26">
        <f t="shared" ref="P13:P14" si="19">L13*O13</f>
        <v>1952.709564</v>
      </c>
      <c r="Q13" s="40">
        <v>0.127</v>
      </c>
      <c r="R13" s="26">
        <f t="shared" ref="R13:R14" si="20">L13*Q13</f>
        <v>1758.8235080000002</v>
      </c>
      <c r="S13" s="40">
        <v>0.186</v>
      </c>
      <c r="T13" s="26">
        <f>L13*S13</f>
        <v>2575.9147440000002</v>
      </c>
      <c r="U13" s="40">
        <v>0.54</v>
      </c>
      <c r="V13" s="26">
        <f>L13*U13</f>
        <v>7478.4621600000009</v>
      </c>
      <c r="W13" s="40">
        <v>0.39</v>
      </c>
      <c r="X13" s="26">
        <f>W13*L13</f>
        <v>5401.1115600000003</v>
      </c>
      <c r="Y13" s="41">
        <v>3.5300000000000002E-3</v>
      </c>
      <c r="Z13" s="18">
        <f>L13*Y13</f>
        <v>48.886984120000008</v>
      </c>
      <c r="AA13" s="28">
        <f>IF(J13&gt;0,(AC13+AK13)/J13,0)</f>
        <v>3.1727070494080301E-3</v>
      </c>
      <c r="AB13" s="41">
        <v>2.7E-4</v>
      </c>
      <c r="AC13" s="38">
        <f>AB13*L13</f>
        <v>3.7392310800000002</v>
      </c>
      <c r="AD13" s="29">
        <v>0.22620000000000001</v>
      </c>
      <c r="AE13" s="42">
        <f>AH13*(1-AI13)*AD13</f>
        <v>45.496058400000003</v>
      </c>
      <c r="AF13" s="29">
        <f t="shared" si="16"/>
        <v>0.92461640140488255</v>
      </c>
      <c r="AG13" s="30">
        <f t="shared" ref="AG13:AG14" si="21">IF(AND(AA13&gt;0,AJ13&gt;0,AB13&gt;0),((AJ13*(AA13-AB13))/(AA13*(AJ13-AB13))),0)</f>
        <v>0.91602389340417667</v>
      </c>
      <c r="AH13" s="35">
        <v>222</v>
      </c>
      <c r="AI13" s="40">
        <v>9.4E-2</v>
      </c>
      <c r="AJ13" s="39">
        <v>0.21990000000000001</v>
      </c>
      <c r="AK13" s="42">
        <f t="shared" si="8"/>
        <v>44.228926800000004</v>
      </c>
      <c r="AL13" s="18">
        <v>1.78</v>
      </c>
      <c r="AM13" s="154"/>
      <c r="AN13" s="134">
        <f>AN12+AH13-AM13</f>
        <v>2682.84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47" t="s">
        <v>52</v>
      </c>
      <c r="D14" s="44">
        <v>15487</v>
      </c>
      <c r="E14" s="44">
        <v>3</v>
      </c>
      <c r="F14" s="44">
        <v>17059</v>
      </c>
      <c r="G14" s="38">
        <v>1.9</v>
      </c>
      <c r="H14" s="38">
        <v>5.5</v>
      </c>
      <c r="I14" s="44">
        <v>16017</v>
      </c>
      <c r="J14" s="44">
        <v>15146</v>
      </c>
      <c r="K14" s="40">
        <v>8.1000000000000003E-2</v>
      </c>
      <c r="L14" s="38">
        <f t="shared" si="17"/>
        <v>13919.174000000001</v>
      </c>
      <c r="M14" s="29">
        <v>0.753</v>
      </c>
      <c r="N14" s="26">
        <f t="shared" si="18"/>
        <v>10481.138022000001</v>
      </c>
      <c r="O14" s="40">
        <v>0.122</v>
      </c>
      <c r="P14" s="26">
        <f t="shared" si="19"/>
        <v>1698.139228</v>
      </c>
      <c r="Q14" s="40">
        <v>0.125</v>
      </c>
      <c r="R14" s="26">
        <f t="shared" si="20"/>
        <v>1739.8967500000001</v>
      </c>
      <c r="S14" s="40">
        <v>0.187</v>
      </c>
      <c r="T14" s="26">
        <f>L14*S14</f>
        <v>2602.885538</v>
      </c>
      <c r="U14" s="40">
        <v>0.54</v>
      </c>
      <c r="V14" s="26">
        <f>L14*U14</f>
        <v>7516.3539600000013</v>
      </c>
      <c r="W14" s="40">
        <v>0.4</v>
      </c>
      <c r="X14" s="26">
        <f>W14*L14</f>
        <v>5567.6696000000011</v>
      </c>
      <c r="Y14" s="48">
        <v>3.47E-3</v>
      </c>
      <c r="Z14" s="18">
        <f>L14*Y14</f>
        <v>48.299533780000004</v>
      </c>
      <c r="AA14" s="28">
        <f>IF(J14&gt;0,(AC14+AK14)/J14,0)</f>
        <v>3.0844979347682557E-3</v>
      </c>
      <c r="AB14" s="48">
        <v>2.7999999999999998E-4</v>
      </c>
      <c r="AC14" s="38">
        <f>AB14*L14</f>
        <v>3.8973687199999998</v>
      </c>
      <c r="AD14" s="29">
        <v>0.22009999999999999</v>
      </c>
      <c r="AE14" s="42">
        <f>AH14*(1-AI14)*AD14</f>
        <v>42.626767000000001</v>
      </c>
      <c r="AF14" s="29">
        <f t="shared" si="16"/>
        <v>0.92047934424733679</v>
      </c>
      <c r="AG14" s="30">
        <f t="shared" si="21"/>
        <v>0.91037637261657234</v>
      </c>
      <c r="AH14" s="44">
        <v>214</v>
      </c>
      <c r="AI14" s="40">
        <v>9.5000000000000001E-2</v>
      </c>
      <c r="AJ14" s="29">
        <v>0.22109999999999999</v>
      </c>
      <c r="AK14" s="42">
        <f t="shared" si="8"/>
        <v>42.820436999999998</v>
      </c>
      <c r="AL14" s="18">
        <v>1.8</v>
      </c>
      <c r="AM14" s="154"/>
      <c r="AN14" s="134">
        <f>AN13+AH14-AM14</f>
        <v>2896.84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50111</v>
      </c>
      <c r="E15" s="52"/>
      <c r="F15" s="52">
        <f t="shared" ref="F15:J15" si="22">SUM(F12:F14)</f>
        <v>45971</v>
      </c>
      <c r="G15" s="53"/>
      <c r="H15" s="53"/>
      <c r="I15" s="52">
        <f t="shared" si="22"/>
        <v>43163</v>
      </c>
      <c r="J15" s="52">
        <f t="shared" si="22"/>
        <v>45349</v>
      </c>
      <c r="K15" s="21">
        <f>IF(J15&gt;0,(J12*K12+J13*K13+J14*K14)/J15,0)</f>
        <v>8.1667556065183361E-2</v>
      </c>
      <c r="L15" s="53">
        <f>L12+L13+L14</f>
        <v>41645.457999999999</v>
      </c>
      <c r="M15" s="54">
        <f>IF(L15&gt;0,N15/L15,0)</f>
        <v>0.72802243332274075</v>
      </c>
      <c r="N15" s="55">
        <f>N12+N13+N14</f>
        <v>30318.827669999999</v>
      </c>
      <c r="O15" s="21">
        <f>IF(L15&gt;0,P15/L15,0)</f>
        <v>0.12865158625461631</v>
      </c>
      <c r="P15" s="55">
        <f>P12+P13+P14</f>
        <v>5357.7542320000002</v>
      </c>
      <c r="Q15" s="21">
        <f>IF(L15&gt;0,R15/L15,0)</f>
        <v>0.14332598042264297</v>
      </c>
      <c r="R15" s="55">
        <f>R12+R13+R14</f>
        <v>5968.8760979999997</v>
      </c>
      <c r="S15" s="21">
        <f>IF(L15&gt;0,T15/L15,0)</f>
        <v>0.19266549264508029</v>
      </c>
      <c r="T15" s="55">
        <f>T12+T13+T14</f>
        <v>8023.6426819999997</v>
      </c>
      <c r="U15" s="21">
        <f>IF(L15&gt;0,V15/L15,0)</f>
        <v>0.53566808365992757</v>
      </c>
      <c r="V15" s="55">
        <f>V12+V13+V14</f>
        <v>22308.142680000001</v>
      </c>
      <c r="W15" s="21">
        <f>IF(L15&gt;0,X15/L15,0)</f>
        <v>0.39667454635749239</v>
      </c>
      <c r="X15" s="55">
        <f>X12+X13+X14</f>
        <v>16519.693160000003</v>
      </c>
      <c r="Y15" s="56">
        <f>IF(L15&gt;0,Z15/L15,0)</f>
        <v>3.4999494518705983E-3</v>
      </c>
      <c r="Z15" s="57">
        <f>SUM(Z12:Z14)</f>
        <v>145.75699790000002</v>
      </c>
      <c r="AA15" s="63">
        <f>IF(L15&gt;0,(AA12*L12+AA13*L13+AA14*L14)/L15,0)</f>
        <v>3.2608765426174447E-3</v>
      </c>
      <c r="AB15" s="56">
        <f>IF(J15&gt;0,(J12*AB12+J13*AB13+J14*AB14)/J15,0)</f>
        <v>2.7333987519019169E-4</v>
      </c>
      <c r="AC15" s="53">
        <f>SUM(AC12:AC14)</f>
        <v>11.3834654</v>
      </c>
      <c r="AD15" s="54">
        <f>IF(J15&gt;0,(J12*AD12+J13*AD13+J14*AD14)/J15,0)</f>
        <v>0.22339764934177156</v>
      </c>
      <c r="AE15" s="59">
        <f>SUM(AE12:AE14)</f>
        <v>137.892213</v>
      </c>
      <c r="AF15" s="54">
        <f>IF(AND(Z15&gt;0),((Z12*AF12+Z13*AF13+Z14*AF14)/Z15),0)</f>
        <v>0.92303055569947245</v>
      </c>
      <c r="AG15" s="58">
        <f>IF(AND(AA15&gt;0,AJ15&gt;0,AB15&gt;0),((AJ15*(AA15-AB15))/(AA15*(AJ15-AB15))),0)</f>
        <v>0.91730983016235701</v>
      </c>
      <c r="AH15" s="52">
        <f t="shared" ref="AH15" si="23">SUM(AH12:AH14)</f>
        <v>680</v>
      </c>
      <c r="AI15" s="21">
        <f>IF(AH15&gt;0,(AI12*AH12+AI13*AH13+AI14*AH14)/AH15,0)</f>
        <v>9.2520588235294118E-2</v>
      </c>
      <c r="AJ15" s="54">
        <f>IF(J15&gt;0,(AJ12*J12+AJ13*J13+AJ14*J14)/J15,0)</f>
        <v>0.22113233588392248</v>
      </c>
      <c r="AK15" s="59">
        <f>SUM(AK12:AK14)</f>
        <v>136.48532539999999</v>
      </c>
      <c r="AL15" s="57"/>
      <c r="AM15" s="57">
        <f>SUM(AM12:AM14)</f>
        <v>0</v>
      </c>
      <c r="AN15" s="124"/>
      <c r="AO15" s="125">
        <f>AN14</f>
        <v>2896.84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53</v>
      </c>
      <c r="D16" s="12">
        <v>13301</v>
      </c>
      <c r="E16" s="12">
        <v>0</v>
      </c>
      <c r="F16" s="12">
        <v>12052</v>
      </c>
      <c r="G16" s="13">
        <v>2.9</v>
      </c>
      <c r="H16" s="13">
        <v>5.4</v>
      </c>
      <c r="I16" s="12">
        <v>11162</v>
      </c>
      <c r="J16" s="12">
        <v>14882</v>
      </c>
      <c r="K16" s="14">
        <v>8.5000000000000006E-2</v>
      </c>
      <c r="L16" s="25">
        <f>J16*(1-K16)</f>
        <v>13617.03</v>
      </c>
      <c r="M16" s="15">
        <v>0.74099999999999999</v>
      </c>
      <c r="N16" s="26">
        <f>L16*M16</f>
        <v>10090.219230000001</v>
      </c>
      <c r="O16" s="14">
        <v>0.11</v>
      </c>
      <c r="P16" s="26">
        <f>L16*O16</f>
        <v>1497.8733</v>
      </c>
      <c r="Q16" s="16">
        <v>0.14899999999999999</v>
      </c>
      <c r="R16" s="26">
        <f>L16*Q16</f>
        <v>2028.9374700000001</v>
      </c>
      <c r="S16" s="16">
        <v>0.20200000000000001</v>
      </c>
      <c r="T16" s="26">
        <f>L16*S16</f>
        <v>2750.6400600000002</v>
      </c>
      <c r="U16" s="16">
        <v>0.51900000000000002</v>
      </c>
      <c r="V16" s="26">
        <f>L16*U16</f>
        <v>7067.2385700000004</v>
      </c>
      <c r="W16" s="16">
        <v>0.39</v>
      </c>
      <c r="X16" s="26">
        <f>W16*L16</f>
        <v>5310.6417000000001</v>
      </c>
      <c r="Y16" s="17">
        <v>3.49E-3</v>
      </c>
      <c r="Z16" s="61">
        <f>L16*Y16</f>
        <v>47.523434700000003</v>
      </c>
      <c r="AA16" s="28">
        <f>IF(J16&gt;0,(AC16+AK16)/J16,0)</f>
        <v>3.3949501411100662E-3</v>
      </c>
      <c r="AB16" s="17">
        <v>2.7999999999999998E-4</v>
      </c>
      <c r="AC16" s="25">
        <f>AB16*L16</f>
        <v>3.8127683999999999</v>
      </c>
      <c r="AD16" s="141">
        <v>0.2273</v>
      </c>
      <c r="AE16" s="31">
        <f>AH16*(1-AI16)*AD16</f>
        <v>47.675720400000003</v>
      </c>
      <c r="AF16" s="29">
        <f t="shared" ref="AF16:AF18" si="24">IF(AND(AD16&gt;0,AB16&gt;0,Y16&gt;0),((Y16-AB16)*AD16)/((AD16-AB16)*Y16),0)</f>
        <v>0.92090519270609428</v>
      </c>
      <c r="AG16" s="62">
        <f>IF(AND(AA16&gt;0,AJ16&gt;0,AB16&gt;0),((AJ16*(AA16-AB16))/(AA16*(AJ16-AB16))),0)</f>
        <v>0.91867961491448602</v>
      </c>
      <c r="AH16" s="12">
        <v>231</v>
      </c>
      <c r="AI16" s="14">
        <v>9.1999999999999998E-2</v>
      </c>
      <c r="AJ16" s="135">
        <v>0.22270000000000001</v>
      </c>
      <c r="AK16" s="31">
        <f t="shared" si="8"/>
        <v>46.710879600000005</v>
      </c>
      <c r="AL16" s="19">
        <v>1.85</v>
      </c>
      <c r="AM16" s="152"/>
      <c r="AN16" s="119">
        <f>AN14+AH16-AM16</f>
        <v>3127.84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11" t="s">
        <v>55</v>
      </c>
      <c r="D17" s="35">
        <v>19200</v>
      </c>
      <c r="E17" s="44">
        <v>4</v>
      </c>
      <c r="F17" s="35">
        <v>16338</v>
      </c>
      <c r="G17" s="36">
        <v>1.9</v>
      </c>
      <c r="H17" s="38">
        <v>5.0999999999999996</v>
      </c>
      <c r="I17" s="35">
        <v>14913</v>
      </c>
      <c r="J17" s="35">
        <v>15068</v>
      </c>
      <c r="K17" s="40">
        <v>0.08</v>
      </c>
      <c r="L17" s="38">
        <f t="shared" ref="L17:L18" si="25">J17*(1-K17)</f>
        <v>13862.560000000001</v>
      </c>
      <c r="M17" s="39">
        <v>0.745</v>
      </c>
      <c r="N17" s="26">
        <f t="shared" ref="N17:N18" si="26">L17*M17</f>
        <v>10327.6072</v>
      </c>
      <c r="O17" s="37">
        <v>0.10199999999999999</v>
      </c>
      <c r="P17" s="26">
        <f t="shared" ref="P17:P18" si="27">L17*O17</f>
        <v>1413.9811200000001</v>
      </c>
      <c r="Q17" s="40">
        <v>0.153</v>
      </c>
      <c r="R17" s="26">
        <f t="shared" ref="R17:R18" si="28">L17*Q17</f>
        <v>2120.9716800000001</v>
      </c>
      <c r="S17" s="40">
        <v>0.192</v>
      </c>
      <c r="T17" s="26">
        <f>L17*S17</f>
        <v>2661.6115200000004</v>
      </c>
      <c r="U17" s="40">
        <v>0.53200000000000003</v>
      </c>
      <c r="V17" s="26">
        <f>L17*U17</f>
        <v>7374.8819200000007</v>
      </c>
      <c r="W17" s="40">
        <v>0.38</v>
      </c>
      <c r="X17" s="26">
        <f>W17*L17</f>
        <v>5267.7728000000006</v>
      </c>
      <c r="Y17" s="41">
        <v>3.5899999999999999E-3</v>
      </c>
      <c r="Z17" s="18">
        <f>L17*Y17</f>
        <v>49.766590400000005</v>
      </c>
      <c r="AA17" s="28">
        <f>IF(J17&gt;0,(AC17+AK17)/J17,0)</f>
        <v>3.5045113750995487E-3</v>
      </c>
      <c r="AB17" s="41">
        <v>2.9E-4</v>
      </c>
      <c r="AC17" s="38">
        <f>AB17*L17</f>
        <v>4.0201424000000001</v>
      </c>
      <c r="AD17" s="29">
        <v>0.22950000000000001</v>
      </c>
      <c r="AE17" s="42">
        <f>AH17*(1-AI17)*AD17</f>
        <v>49.432005000000004</v>
      </c>
      <c r="AF17" s="29">
        <f t="shared" si="24"/>
        <v>0.92038306699321737</v>
      </c>
      <c r="AG17" s="30">
        <f t="shared" ref="AG17:AG18" si="29">IF(AND(AA17&gt;0,AJ17&gt;0,AB17&gt;0),((AJ17*(AA17-AB17))/(AA17*(AJ17-AB17))),0)</f>
        <v>0.9184254284962724</v>
      </c>
      <c r="AH17" s="35">
        <v>238</v>
      </c>
      <c r="AI17" s="40">
        <v>9.5000000000000001E-2</v>
      </c>
      <c r="AJ17" s="136">
        <v>0.22650000000000001</v>
      </c>
      <c r="AK17" s="42">
        <f t="shared" si="8"/>
        <v>48.785835000000006</v>
      </c>
      <c r="AL17" s="18">
        <v>1.84</v>
      </c>
      <c r="AM17" s="154"/>
      <c r="AN17" s="134">
        <f>AN16+AH17-AM17</f>
        <v>3365.84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52</v>
      </c>
      <c r="D18" s="44">
        <v>14172</v>
      </c>
      <c r="E18" s="44">
        <v>5</v>
      </c>
      <c r="F18" s="44">
        <v>16586</v>
      </c>
      <c r="G18" s="38">
        <v>2.6</v>
      </c>
      <c r="H18" s="38">
        <v>6.2</v>
      </c>
      <c r="I18" s="44">
        <v>15204</v>
      </c>
      <c r="J18" s="44">
        <v>15290</v>
      </c>
      <c r="K18" s="40">
        <v>7.6999999999999999E-2</v>
      </c>
      <c r="L18" s="38">
        <f t="shared" si="25"/>
        <v>14112.67</v>
      </c>
      <c r="M18" s="29">
        <v>0.75600000000000001</v>
      </c>
      <c r="N18" s="26">
        <f t="shared" si="26"/>
        <v>10669.178519999999</v>
      </c>
      <c r="O18" s="40">
        <v>0.128</v>
      </c>
      <c r="P18" s="26">
        <f t="shared" si="27"/>
        <v>1806.4217599999999</v>
      </c>
      <c r="Q18" s="40">
        <v>0.11600000000000001</v>
      </c>
      <c r="R18" s="26">
        <f t="shared" si="28"/>
        <v>1637.0697200000002</v>
      </c>
      <c r="S18" s="40">
        <v>0.20499999999999999</v>
      </c>
      <c r="T18" s="26">
        <f>L18*S18</f>
        <v>2893.09735</v>
      </c>
      <c r="U18" s="40">
        <v>0.51800000000000002</v>
      </c>
      <c r="V18" s="26">
        <f>L18*U18</f>
        <v>7310.3630600000006</v>
      </c>
      <c r="W18" s="40">
        <v>0.39</v>
      </c>
      <c r="X18" s="26">
        <f>W18*L18</f>
        <v>5503.9413000000004</v>
      </c>
      <c r="Y18" s="48">
        <v>3.49E-3</v>
      </c>
      <c r="Z18" s="18">
        <f>L18*Y18</f>
        <v>49.2532183</v>
      </c>
      <c r="AA18" s="28">
        <f>IF(J18&gt;0,(AC18+AK18)/J18,0)</f>
        <v>2.9309891759319818E-3</v>
      </c>
      <c r="AB18" s="48">
        <v>2.7999999999999998E-4</v>
      </c>
      <c r="AC18" s="38">
        <f>AB18*L18</f>
        <v>3.9515475999999996</v>
      </c>
      <c r="AD18" s="29">
        <v>0.22339999999999999</v>
      </c>
      <c r="AE18" s="42">
        <f>AH18*(1-AI18)*AD18</f>
        <v>40.411049400000003</v>
      </c>
      <c r="AF18" s="29">
        <f t="shared" si="24"/>
        <v>0.92092502165178192</v>
      </c>
      <c r="AG18" s="30">
        <f t="shared" si="29"/>
        <v>0.90559158009145002</v>
      </c>
      <c r="AH18" s="44">
        <v>199</v>
      </c>
      <c r="AI18" s="40">
        <v>9.0999999999999998E-2</v>
      </c>
      <c r="AJ18" s="137">
        <v>0.22589999999999999</v>
      </c>
      <c r="AK18" s="42">
        <f t="shared" si="8"/>
        <v>40.863276900000002</v>
      </c>
      <c r="AL18" s="18">
        <v>1.8</v>
      </c>
      <c r="AM18" s="154"/>
      <c r="AN18" s="134">
        <f>AN17+AH18-AM18</f>
        <v>3564.84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46673</v>
      </c>
      <c r="E19" s="52"/>
      <c r="F19" s="52">
        <f t="shared" ref="F19:J19" si="30">SUM(F16:F18)</f>
        <v>44976</v>
      </c>
      <c r="G19" s="53"/>
      <c r="H19" s="53"/>
      <c r="I19" s="52">
        <f t="shared" si="30"/>
        <v>41279</v>
      </c>
      <c r="J19" s="52">
        <f t="shared" si="30"/>
        <v>45240</v>
      </c>
      <c r="K19" s="21">
        <f>IF(J19&gt;0,(J16*K16+J17*K17+J18*K18)/J19,0)</f>
        <v>8.0630857648099019E-2</v>
      </c>
      <c r="L19" s="53">
        <f>L16+L17+L18</f>
        <v>41592.26</v>
      </c>
      <c r="M19" s="54">
        <f>IF(L19&gt;0,N19/L19,0)</f>
        <v>0.74742283660469522</v>
      </c>
      <c r="N19" s="55">
        <f>N16+N17+N18</f>
        <v>31087.004950000002</v>
      </c>
      <c r="O19" s="21">
        <f>IF(L19&gt;0,P19/L19,0)</f>
        <v>0.11344120708997298</v>
      </c>
      <c r="P19" s="55">
        <f>P16+P17+P18</f>
        <v>4718.2761799999998</v>
      </c>
      <c r="Q19" s="21">
        <f>IF(L19&gt;0,R19/L19,0)</f>
        <v>0.13913595630533182</v>
      </c>
      <c r="R19" s="55">
        <f>R16+R17+R18</f>
        <v>5786.9788700000008</v>
      </c>
      <c r="S19" s="21">
        <f>IF(L19&gt;0,T19/L19,0)</f>
        <v>0.19968496374084985</v>
      </c>
      <c r="T19" s="55">
        <f>T16+T17+T18</f>
        <v>8305.3489300000001</v>
      </c>
      <c r="U19" s="21">
        <f>IF(L19&gt;0,V19/L19,0)</f>
        <v>0.52299354615498173</v>
      </c>
      <c r="V19" s="55">
        <f>V16+V17+V18</f>
        <v>21752.483550000001</v>
      </c>
      <c r="W19" s="21">
        <f>IF(L19&gt;0,X19/L19,0)</f>
        <v>0.38666703372213967</v>
      </c>
      <c r="X19" s="55">
        <f>X16+X17+X18</f>
        <v>16082.355800000001</v>
      </c>
      <c r="Y19" s="56">
        <f>IF(L19&gt;0,Z19/L19,0)</f>
        <v>3.5233296627786032E-3</v>
      </c>
      <c r="Z19" s="57">
        <f>SUM(Z16:Z18)</f>
        <v>146.54324339999999</v>
      </c>
      <c r="AA19" s="63">
        <f>IF(L19&gt;0,(AA16*L16+AA17*L17+AA18*L18)/L19,0)</f>
        <v>3.274039932946659E-3</v>
      </c>
      <c r="AB19" s="56">
        <f>IF(J19&gt;0,(J16*AB16+J17*AB17+J18*AB18)/J19,0)</f>
        <v>2.8333068081343941E-4</v>
      </c>
      <c r="AC19" s="53">
        <f>SUM(AC16:AC18)</f>
        <v>11.7844584</v>
      </c>
      <c r="AD19" s="54">
        <f>IF(J19&gt;0,(J16*AD16+J17*AD17+J18*AD18)/J19,0)</f>
        <v>0.22671464633068084</v>
      </c>
      <c r="AE19" s="59">
        <f>SUM(AE16:AE18)</f>
        <v>137.51877480000002</v>
      </c>
      <c r="AF19" s="54">
        <f>IF(AND(Z19&gt;0),((Z16*AF16+Z17*AF17+Z18*AF18)/Z19),0)</f>
        <v>0.92073454152819478</v>
      </c>
      <c r="AG19" s="58">
        <f>IF(AND(AA19&gt;0,AJ19&gt;0,AB19&gt;0),((AJ19*(AA19-AB19))/(AA19*(AJ19-AB19))),0)</f>
        <v>0.9146129287869158</v>
      </c>
      <c r="AH19" s="52">
        <f t="shared" ref="AH19" si="31">SUM(AH16:AH18)</f>
        <v>668</v>
      </c>
      <c r="AI19" s="21">
        <f>IF(AH19&gt;0,(AI16*AH16+AI17*AH17+AI18*AH18)/AH19,0)</f>
        <v>9.2770958083832317E-2</v>
      </c>
      <c r="AJ19" s="54">
        <f>IF(J19&gt;0,(AJ16*J16+AJ17*J17+AJ18*J18)/J19,0)</f>
        <v>0.22504717948717951</v>
      </c>
      <c r="AK19" s="59">
        <f>SUM(AK16:AK18)</f>
        <v>136.35999150000004</v>
      </c>
      <c r="AL19" s="57"/>
      <c r="AM19" s="57">
        <f>SUM(AM16:AM18)</f>
        <v>0</v>
      </c>
      <c r="AN19" s="124"/>
      <c r="AO19" s="125">
        <f>AN18</f>
        <v>3564.84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53</v>
      </c>
      <c r="D20" s="12">
        <v>6710</v>
      </c>
      <c r="E20" s="12">
        <v>4</v>
      </c>
      <c r="F20" s="12">
        <v>9684</v>
      </c>
      <c r="G20" s="13">
        <v>2.6</v>
      </c>
      <c r="H20" s="13">
        <v>6.2</v>
      </c>
      <c r="I20" s="12">
        <v>9349</v>
      </c>
      <c r="J20" s="12">
        <v>14754</v>
      </c>
      <c r="K20" s="14">
        <v>8.8999999999999996E-2</v>
      </c>
      <c r="L20" s="25">
        <f>J20*(1-K20)</f>
        <v>13440.894</v>
      </c>
      <c r="M20" s="15">
        <v>0.69899999999999995</v>
      </c>
      <c r="N20" s="26">
        <f>L20*M20</f>
        <v>9395.1849060000004</v>
      </c>
      <c r="O20" s="14">
        <v>0.159</v>
      </c>
      <c r="P20" s="26">
        <f>L20*O20</f>
        <v>2137.1021460000002</v>
      </c>
      <c r="Q20" s="16">
        <v>0.14199999999999999</v>
      </c>
      <c r="R20" s="26">
        <f>L20*Q20</f>
        <v>1908.6069479999999</v>
      </c>
      <c r="S20" s="16">
        <v>0.2</v>
      </c>
      <c r="T20" s="26">
        <f>L20*S20</f>
        <v>2688.1788000000001</v>
      </c>
      <c r="U20" s="16">
        <v>0.51500000000000001</v>
      </c>
      <c r="V20" s="26">
        <f>L20*U20</f>
        <v>6922.06041</v>
      </c>
      <c r="W20" s="16">
        <v>0.4</v>
      </c>
      <c r="X20" s="26">
        <f>W20*L20</f>
        <v>5376.3576000000003</v>
      </c>
      <c r="Y20" s="17">
        <v>3.3899999999999998E-3</v>
      </c>
      <c r="Z20" s="61">
        <f>L20*Y20</f>
        <v>45.564630659999999</v>
      </c>
      <c r="AA20" s="28">
        <f>IF(J20&gt;0,(AC20+AK20)/J20,0)</f>
        <v>3.517530675071167E-3</v>
      </c>
      <c r="AB20" s="17">
        <v>2.7E-4</v>
      </c>
      <c r="AC20" s="25">
        <f>AB20*L20</f>
        <v>3.6290413800000003</v>
      </c>
      <c r="AD20" s="141">
        <v>0.22309999999999999</v>
      </c>
      <c r="AE20" s="31">
        <f>AH20*(1-AI20)*AD20</f>
        <v>47.355875300000001</v>
      </c>
      <c r="AF20" s="29">
        <f t="shared" ref="AF20:AF22" si="32">IF(AND(AD20&gt;0,AB20&gt;0,Y20&gt;0),((Y20-AB20)*AD20)/((AD20-AB20)*Y20),0)</f>
        <v>0.92146916237188636</v>
      </c>
      <c r="AG20" s="62">
        <f>IF(AND(AA20&gt;0,AJ20&gt;0,AB20&gt;0),((AJ20*(AA20-AB20))/(AA20*(AJ20-AB20))),0)</f>
        <v>0.9243391078133556</v>
      </c>
      <c r="AH20" s="12">
        <v>233</v>
      </c>
      <c r="AI20" s="14">
        <v>8.8999999999999996E-2</v>
      </c>
      <c r="AJ20" s="135">
        <v>0.22739999999999999</v>
      </c>
      <c r="AK20" s="31">
        <f t="shared" si="8"/>
        <v>48.268606200000001</v>
      </c>
      <c r="AL20" s="19">
        <v>1.9</v>
      </c>
      <c r="AM20" s="152"/>
      <c r="AN20" s="119">
        <f>AN18+AH20-AM20</f>
        <v>3797.84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24" t="s">
        <v>51</v>
      </c>
      <c r="D21" s="35">
        <v>20653</v>
      </c>
      <c r="E21" s="44">
        <v>5</v>
      </c>
      <c r="F21" s="35">
        <v>14894</v>
      </c>
      <c r="G21" s="36">
        <v>7.6</v>
      </c>
      <c r="H21" s="38">
        <v>7.4</v>
      </c>
      <c r="I21" s="35">
        <v>13099</v>
      </c>
      <c r="J21" s="35">
        <v>14874</v>
      </c>
      <c r="K21" s="40">
        <v>6.5000000000000002E-2</v>
      </c>
      <c r="L21" s="38">
        <f t="shared" ref="L21:L22" si="33">J21*(1-K21)</f>
        <v>13907.19</v>
      </c>
      <c r="M21" s="39">
        <v>0.79800000000000004</v>
      </c>
      <c r="N21" s="26">
        <f t="shared" ref="N21:N22" si="34">L21*M21</f>
        <v>11097.937620000001</v>
      </c>
      <c r="O21" s="37">
        <v>9.6000000000000002E-2</v>
      </c>
      <c r="P21" s="26">
        <f t="shared" ref="P21:P22" si="35">L21*O21</f>
        <v>1335.09024</v>
      </c>
      <c r="Q21" s="40">
        <v>0.106</v>
      </c>
      <c r="R21" s="26">
        <f t="shared" ref="R21:R22" si="36">L21*Q21</f>
        <v>1474.1621399999999</v>
      </c>
      <c r="S21" s="40">
        <v>0.191</v>
      </c>
      <c r="T21" s="26">
        <f>L21*S21</f>
        <v>2656.2732900000001</v>
      </c>
      <c r="U21" s="40">
        <v>0.53600000000000003</v>
      </c>
      <c r="V21" s="26">
        <f>L21*U21</f>
        <v>7454.2538400000003</v>
      </c>
      <c r="W21" s="40">
        <v>0.4</v>
      </c>
      <c r="X21" s="26">
        <f>W21*L21</f>
        <v>5562.8760000000002</v>
      </c>
      <c r="Y21" s="41">
        <v>3.3999999999999998E-3</v>
      </c>
      <c r="Z21" s="18">
        <f>L21*Y21</f>
        <v>47.284446000000003</v>
      </c>
      <c r="AA21" s="28">
        <f>IF(J21&gt;0,(AC21+AK21)/J21,0)</f>
        <v>3.5561780556676078E-3</v>
      </c>
      <c r="AB21" s="41">
        <v>2.5999999999999998E-4</v>
      </c>
      <c r="AC21" s="38">
        <f>AB21*L21</f>
        <v>3.6158693999999998</v>
      </c>
      <c r="AD21" s="29">
        <v>0.21809999999999999</v>
      </c>
      <c r="AE21" s="42">
        <f>AH21*(1-AI21)*AD21</f>
        <v>49.076207699999998</v>
      </c>
      <c r="AF21" s="29">
        <f t="shared" si="32"/>
        <v>0.92463167786394762</v>
      </c>
      <c r="AG21" s="30">
        <f t="shared" ref="AG21:AG22" si="37">IF(AND(AA21&gt;0,AJ21&gt;0,AB21&gt;0),((AJ21*(AA21-AB21))/(AA21*(AJ21-AB21))),0)</f>
        <v>0.92798952307058735</v>
      </c>
      <c r="AH21" s="35">
        <v>247</v>
      </c>
      <c r="AI21" s="40">
        <v>8.8999999999999996E-2</v>
      </c>
      <c r="AJ21" s="39">
        <v>0.219</v>
      </c>
      <c r="AK21" s="42">
        <f t="shared" si="8"/>
        <v>49.278722999999999</v>
      </c>
      <c r="AL21" s="18">
        <v>1.65</v>
      </c>
      <c r="AM21" s="18">
        <v>1005.58</v>
      </c>
      <c r="AN21" s="122">
        <f>AN20+AH21-AM21</f>
        <v>3039.26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52</v>
      </c>
      <c r="D22" s="44">
        <v>23637</v>
      </c>
      <c r="E22" s="44">
        <v>1</v>
      </c>
      <c r="F22" s="44">
        <v>16822</v>
      </c>
      <c r="G22" s="38">
        <v>3.9</v>
      </c>
      <c r="H22" s="38">
        <v>5.5</v>
      </c>
      <c r="I22" s="44">
        <v>14547</v>
      </c>
      <c r="J22" s="44">
        <v>15184</v>
      </c>
      <c r="K22" s="40">
        <v>0.09</v>
      </c>
      <c r="L22" s="38">
        <f t="shared" si="33"/>
        <v>13817.44</v>
      </c>
      <c r="M22" s="29">
        <v>0.73199999999999998</v>
      </c>
      <c r="N22" s="26">
        <f t="shared" si="34"/>
        <v>10114.36608</v>
      </c>
      <c r="O22" s="40">
        <v>0.11799999999999999</v>
      </c>
      <c r="P22" s="26">
        <f t="shared" si="35"/>
        <v>1630.4579200000001</v>
      </c>
      <c r="Q22" s="40">
        <v>0.15</v>
      </c>
      <c r="R22" s="26">
        <f t="shared" si="36"/>
        <v>2072.616</v>
      </c>
      <c r="S22" s="40">
        <v>0.191</v>
      </c>
      <c r="T22" s="26">
        <f>L22*S22</f>
        <v>2639.1310400000002</v>
      </c>
      <c r="U22" s="40">
        <v>0.54300000000000004</v>
      </c>
      <c r="V22" s="26">
        <f>L22*U22</f>
        <v>7502.869920000001</v>
      </c>
      <c r="W22" s="40">
        <v>0.39</v>
      </c>
      <c r="X22" s="26">
        <f>W22*L22</f>
        <v>5388.8016000000007</v>
      </c>
      <c r="Y22" s="48">
        <v>3.3999999999999998E-3</v>
      </c>
      <c r="Z22" s="18">
        <f>L22*Y22</f>
        <v>46.979295999999998</v>
      </c>
      <c r="AA22" s="28">
        <f>IF(J22&gt;0,(AC22+AK22)/J22,0)</f>
        <v>3.1338878358798733E-3</v>
      </c>
      <c r="AB22" s="48">
        <v>2.5999999999999998E-4</v>
      </c>
      <c r="AC22" s="38">
        <f>AB22*L22</f>
        <v>3.5925343999999999</v>
      </c>
      <c r="AD22" s="29">
        <v>0.21690000000000001</v>
      </c>
      <c r="AE22" s="42">
        <f>AH22*(1-AI22)*AD22</f>
        <v>42.389851499999999</v>
      </c>
      <c r="AF22" s="29">
        <f t="shared" si="32"/>
        <v>0.92463778347380321</v>
      </c>
      <c r="AG22" s="30">
        <f t="shared" si="37"/>
        <v>0.91809639873809379</v>
      </c>
      <c r="AH22" s="44">
        <v>215</v>
      </c>
      <c r="AI22" s="40">
        <v>9.0999999999999998E-2</v>
      </c>
      <c r="AJ22" s="29">
        <v>0.22509999999999999</v>
      </c>
      <c r="AK22" s="42">
        <f t="shared" si="8"/>
        <v>43.992418499999999</v>
      </c>
      <c r="AL22" s="18">
        <v>1.65</v>
      </c>
      <c r="AM22" s="154"/>
      <c r="AN22" s="122">
        <f>AN21+AH22-AM22</f>
        <v>3254.26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51000</v>
      </c>
      <c r="E23" s="52"/>
      <c r="F23" s="52">
        <f>SUM(F20:F22)</f>
        <v>41400</v>
      </c>
      <c r="G23" s="53"/>
      <c r="H23" s="53"/>
      <c r="I23" s="52">
        <f>SUM(I20:I22)</f>
        <v>36995</v>
      </c>
      <c r="J23" s="52">
        <f>SUM(J20:J22)</f>
        <v>44812</v>
      </c>
      <c r="K23" s="21">
        <f>IF(J23&gt;0,(J20*K20+J21*K21+J22*K22)/J23,0)</f>
        <v>8.1372757297152556E-2</v>
      </c>
      <c r="L23" s="53">
        <f>L20+L21+L22</f>
        <v>41165.524000000005</v>
      </c>
      <c r="M23" s="54">
        <f>IF(L23&gt;0,N23/L23,0)</f>
        <v>0.74352238552823946</v>
      </c>
      <c r="N23" s="55">
        <f>N20+N21+N22</f>
        <v>30607.488605999999</v>
      </c>
      <c r="O23" s="21">
        <f>IF(L23&gt;0,P23/L23,0)</f>
        <v>0.12395446019343759</v>
      </c>
      <c r="P23" s="55">
        <f>P20+P21+P22</f>
        <v>5102.6503060000005</v>
      </c>
      <c r="Q23" s="21">
        <f>IF(L23&gt;0,R23/L23,0)</f>
        <v>0.13252315427832279</v>
      </c>
      <c r="R23" s="55">
        <f>R20+R21+R22</f>
        <v>5455.385088</v>
      </c>
      <c r="S23" s="21">
        <f>IF(L23&gt;0,T23/L23,0)</f>
        <v>0.19393857661085523</v>
      </c>
      <c r="T23" s="55">
        <f>T20+T21+T22</f>
        <v>7983.5831300000009</v>
      </c>
      <c r="U23" s="21">
        <f>IF(L23&gt;0,V23/L23,0)</f>
        <v>0.53149291066961757</v>
      </c>
      <c r="V23" s="55">
        <f>V20+V21+V22</f>
        <v>21879.18417</v>
      </c>
      <c r="W23" s="21">
        <f>IF(L23&gt;0,X23/L23,0)</f>
        <v>0.39664344367388588</v>
      </c>
      <c r="X23" s="55">
        <f>X20+X21+X22</f>
        <v>16328.0352</v>
      </c>
      <c r="Y23" s="56">
        <f>IF(L23&gt;0,Z23/L23,0)</f>
        <v>3.3967349148768273E-3</v>
      </c>
      <c r="Z23" s="57">
        <f>SUM(Z20:Z22)</f>
        <v>139.82837266000001</v>
      </c>
      <c r="AA23" s="63">
        <f>IF(L23&gt;0,(AA20*L20+AA21*L21+AA22*L22)/L23,0)</f>
        <v>3.401815266055644E-3</v>
      </c>
      <c r="AB23" s="56">
        <f>IF(J23&gt;0,(J20*AB20+J21*AB21+J22*AB22)/J23,0)</f>
        <v>2.6329242167276624E-4</v>
      </c>
      <c r="AC23" s="53">
        <f>SUM(AC20:AC22)</f>
        <v>10.83744518</v>
      </c>
      <c r="AD23" s="54">
        <f>IF(J23&gt;0,(J20*AD20+J21*AD21+J22*AD22)/J23,0)</f>
        <v>0.21933960546282244</v>
      </c>
      <c r="AE23" s="59">
        <f>SUM(AE20:AE22)</f>
        <v>138.8219345</v>
      </c>
      <c r="AF23" s="54">
        <f>IF(AND(Z23&gt;0),((Z20*AF20+Z21*AF21+Z22*AF22)/Z23),0)</f>
        <v>0.92360318836382771</v>
      </c>
      <c r="AG23" s="58">
        <f>IF(AND(AA23&gt;0,AJ23&gt;0,AB23&gt;0),((AJ23*(AA23-AB23))/(AA23*(AJ23-AB23))),0)</f>
        <v>0.92368890300401707</v>
      </c>
      <c r="AH23" s="52">
        <f>SUM(AH20:AH22)</f>
        <v>695</v>
      </c>
      <c r="AI23" s="21">
        <f>IF(AH23&gt;0,(AI20*AH20+AI21*AH21+AI22*AH22)/AH23,0)</f>
        <v>8.9618705035971219E-2</v>
      </c>
      <c r="AJ23" s="54">
        <f>IF(J23&gt;0,(AJ20*J20+AJ21*J21+AJ22*J22)/J23,0)</f>
        <v>0.22383254485405696</v>
      </c>
      <c r="AK23" s="59">
        <f>SUM(AK20:AK22)</f>
        <v>141.53974770000002</v>
      </c>
      <c r="AL23" s="57"/>
      <c r="AM23" s="57">
        <f>SUM(AM20:AM22)</f>
        <v>1005.58</v>
      </c>
      <c r="AN23" s="124"/>
      <c r="AO23" s="125">
        <f>AN22</f>
        <v>3254.26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53</v>
      </c>
      <c r="D24" s="12">
        <v>5725</v>
      </c>
      <c r="E24" s="12">
        <v>0</v>
      </c>
      <c r="F24" s="12">
        <v>12430</v>
      </c>
      <c r="G24" s="13">
        <v>2.6</v>
      </c>
      <c r="H24" s="13">
        <v>4.2</v>
      </c>
      <c r="I24" s="12">
        <v>11292</v>
      </c>
      <c r="J24" s="12">
        <v>15119</v>
      </c>
      <c r="K24" s="14">
        <v>9.1999999999999998E-2</v>
      </c>
      <c r="L24" s="25">
        <f>J24*(1-K24)</f>
        <v>13728.052</v>
      </c>
      <c r="M24" s="15">
        <v>0.79300000000000004</v>
      </c>
      <c r="N24" s="26">
        <f>L24*M24</f>
        <v>10886.345236000001</v>
      </c>
      <c r="O24" s="14">
        <v>0.113</v>
      </c>
      <c r="P24" s="26">
        <f>L24*O24</f>
        <v>1551.2698760000001</v>
      </c>
      <c r="Q24" s="16">
        <v>9.4E-2</v>
      </c>
      <c r="R24" s="26">
        <f>L24*Q24</f>
        <v>1290.436888</v>
      </c>
      <c r="S24" s="16">
        <v>0.187</v>
      </c>
      <c r="T24" s="26">
        <f>L24*S24</f>
        <v>2567.145724</v>
      </c>
      <c r="U24" s="16">
        <v>0.53300000000000003</v>
      </c>
      <c r="V24" s="26">
        <f>L24*U24</f>
        <v>7317.0517159999999</v>
      </c>
      <c r="W24" s="16">
        <v>0.4</v>
      </c>
      <c r="X24" s="26">
        <f>W24*L24</f>
        <v>5491.2208000000001</v>
      </c>
      <c r="Y24" s="17">
        <v>3.3899999999999998E-3</v>
      </c>
      <c r="Z24" s="61">
        <f>L24*Y24</f>
        <v>46.538096279999998</v>
      </c>
      <c r="AA24" s="28">
        <f>IF(J24&gt;0,(AC24+AK24)/J24,0)</f>
        <v>3.2972251894966601E-3</v>
      </c>
      <c r="AB24" s="17">
        <v>2.7E-4</v>
      </c>
      <c r="AC24" s="25">
        <f>AB24*L24</f>
        <v>3.70657404</v>
      </c>
      <c r="AD24" s="141">
        <v>0.21759999999999999</v>
      </c>
      <c r="AE24" s="31">
        <f>AH24*(1-AI24)*AD24</f>
        <v>46.293094399999994</v>
      </c>
      <c r="AF24" s="29">
        <f t="shared" ref="AF24:AF26" si="38">IF(AND(AD24&gt;0,AB24&gt;0,Y24&gt;0),((Y24-AB24)*AD24)/((AD24-AB24)*Y24),0)</f>
        <v>0.9214973843862907</v>
      </c>
      <c r="AG24" s="62">
        <f>IF(AND(AA24&gt;0,AJ24&gt;0,AB24&gt;0),((AJ24*(AA24-AB24))/(AA24*(AJ24-AB24))),0)</f>
        <v>0.91925726698231847</v>
      </c>
      <c r="AH24" s="12">
        <v>232</v>
      </c>
      <c r="AI24" s="14">
        <v>8.3000000000000004E-2</v>
      </c>
      <c r="AJ24" s="15">
        <v>0.21690000000000001</v>
      </c>
      <c r="AK24" s="31">
        <f t="shared" si="8"/>
        <v>46.144173600000002</v>
      </c>
      <c r="AL24" s="19">
        <v>1.65</v>
      </c>
      <c r="AM24" s="152"/>
      <c r="AN24" s="119">
        <f>AN22+AH24-AM24</f>
        <v>3486.26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24" t="s">
        <v>51</v>
      </c>
      <c r="D25" s="35">
        <v>24863</v>
      </c>
      <c r="E25" s="44">
        <v>3</v>
      </c>
      <c r="F25" s="35">
        <v>17150</v>
      </c>
      <c r="G25" s="36">
        <v>3.4</v>
      </c>
      <c r="H25" s="38">
        <v>5.5</v>
      </c>
      <c r="I25" s="35">
        <v>15034</v>
      </c>
      <c r="J25" s="35">
        <v>15175</v>
      </c>
      <c r="K25" s="40">
        <v>7.1999999999999995E-2</v>
      </c>
      <c r="L25" s="38">
        <f t="shared" ref="L25:L26" si="39">J25*(1-K25)</f>
        <v>14082.400000000001</v>
      </c>
      <c r="M25" s="39">
        <v>0.69899999999999995</v>
      </c>
      <c r="N25" s="26">
        <f t="shared" ref="N25:N26" si="40">L25*M25</f>
        <v>9843.597600000001</v>
      </c>
      <c r="O25" s="37">
        <v>0.14699999999999999</v>
      </c>
      <c r="P25" s="26">
        <f t="shared" ref="P25:P26" si="41">L25*O25</f>
        <v>2070.1127999999999</v>
      </c>
      <c r="Q25" s="40">
        <v>0.154</v>
      </c>
      <c r="R25" s="26">
        <f t="shared" ref="R25:R26" si="42">L25*Q25</f>
        <v>2168.6896000000002</v>
      </c>
      <c r="S25" s="40">
        <v>0.184</v>
      </c>
      <c r="T25" s="26">
        <f>L25*S25</f>
        <v>2591.1616000000004</v>
      </c>
      <c r="U25" s="40">
        <v>0.53700000000000003</v>
      </c>
      <c r="V25" s="26">
        <f>L25*U25</f>
        <v>7562.2488000000012</v>
      </c>
      <c r="W25" s="40">
        <v>0.4</v>
      </c>
      <c r="X25" s="26">
        <f>W25*L25</f>
        <v>5632.9600000000009</v>
      </c>
      <c r="Y25" s="41">
        <v>3.3700000000000002E-3</v>
      </c>
      <c r="Z25" s="18">
        <f>L25*Y25</f>
        <v>47.457688000000005</v>
      </c>
      <c r="AA25" s="28">
        <f>IF(J25&gt;0,(AC25+AK25)/J25,0)</f>
        <v>3.2139545304777596E-3</v>
      </c>
      <c r="AB25" s="41">
        <v>2.5000000000000001E-4</v>
      </c>
      <c r="AC25" s="38">
        <f>AB25*L25</f>
        <v>3.5206000000000004</v>
      </c>
      <c r="AD25" s="29">
        <v>0.21990000000000001</v>
      </c>
      <c r="AE25" s="42">
        <f>AH25*(1-AI25)*AD25</f>
        <v>44.722382400000001</v>
      </c>
      <c r="AF25" s="29">
        <f t="shared" si="38"/>
        <v>0.92686976380686581</v>
      </c>
      <c r="AG25" s="30">
        <f t="shared" ref="AG25:AG26" si="43">IF(AND(AA25&gt;0,AJ25&gt;0,AB25&gt;0),((AJ25*(AA25-AB25))/(AA25*(AJ25-AB25))),0)</f>
        <v>0.92325156887936521</v>
      </c>
      <c r="AH25" s="35">
        <v>223</v>
      </c>
      <c r="AI25" s="40">
        <v>8.7999999999999995E-2</v>
      </c>
      <c r="AJ25" s="39">
        <v>0.2225</v>
      </c>
      <c r="AK25" s="42">
        <f t="shared" si="8"/>
        <v>45.251159999999999</v>
      </c>
      <c r="AL25" s="18">
        <v>1.68</v>
      </c>
      <c r="AM25" s="18">
        <v>1011.44</v>
      </c>
      <c r="AN25" s="122">
        <f>AN24+AH25-AM25</f>
        <v>2697.82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49</v>
      </c>
      <c r="D26" s="44">
        <v>18512</v>
      </c>
      <c r="E26" s="44">
        <v>1</v>
      </c>
      <c r="F26" s="44">
        <v>17034</v>
      </c>
      <c r="G26" s="38">
        <v>2.9</v>
      </c>
      <c r="H26" s="38">
        <v>5.0999999999999996</v>
      </c>
      <c r="I26" s="44">
        <v>15004</v>
      </c>
      <c r="J26" s="44">
        <v>15100</v>
      </c>
      <c r="K26" s="40">
        <v>7.2999999999999995E-2</v>
      </c>
      <c r="L26" s="38">
        <f t="shared" si="39"/>
        <v>13997.7</v>
      </c>
      <c r="M26" s="29">
        <v>0.73299999999999998</v>
      </c>
      <c r="N26" s="26">
        <f t="shared" si="40"/>
        <v>10260.3141</v>
      </c>
      <c r="O26" s="40">
        <v>0.11799999999999999</v>
      </c>
      <c r="P26" s="26">
        <f t="shared" si="41"/>
        <v>1651.7285999999999</v>
      </c>
      <c r="Q26" s="40">
        <v>0.14899999999999999</v>
      </c>
      <c r="R26" s="26">
        <f t="shared" si="42"/>
        <v>2085.6572999999999</v>
      </c>
      <c r="S26" s="40">
        <v>0.19400000000000001</v>
      </c>
      <c r="T26" s="26">
        <f>L26*S26</f>
        <v>2715.5538000000001</v>
      </c>
      <c r="U26" s="40">
        <v>0.52500000000000002</v>
      </c>
      <c r="V26" s="26">
        <f>L26*U26</f>
        <v>7348.7925000000005</v>
      </c>
      <c r="W26" s="40">
        <v>0.39</v>
      </c>
      <c r="X26" s="26">
        <f>W26*L26</f>
        <v>5459.1030000000001</v>
      </c>
      <c r="Y26" s="48">
        <v>3.4399999999999999E-3</v>
      </c>
      <c r="Z26" s="18">
        <f>L26*Y26</f>
        <v>48.152087999999999</v>
      </c>
      <c r="AA26" s="28">
        <f>IF(J26&gt;0,(AC26+AK26)/J26,0)</f>
        <v>3.2064745827814572E-3</v>
      </c>
      <c r="AB26" s="48">
        <v>2.7E-4</v>
      </c>
      <c r="AC26" s="38">
        <f>AB26*L26</f>
        <v>3.779379</v>
      </c>
      <c r="AD26" s="29">
        <v>0.22489999999999999</v>
      </c>
      <c r="AE26" s="42">
        <f>AH26*(1-AI26)*AD26</f>
        <v>44.303500800000002</v>
      </c>
      <c r="AF26" s="29">
        <f t="shared" si="38"/>
        <v>0.9226192633053425</v>
      </c>
      <c r="AG26" s="30">
        <f t="shared" si="43"/>
        <v>0.91688786840118941</v>
      </c>
      <c r="AH26" s="44">
        <v>216</v>
      </c>
      <c r="AI26" s="40">
        <v>8.7999999999999995E-2</v>
      </c>
      <c r="AJ26" s="29">
        <v>0.2266</v>
      </c>
      <c r="AK26" s="42">
        <f t="shared" si="8"/>
        <v>44.638387200000004</v>
      </c>
      <c r="AL26" s="18">
        <v>1.55</v>
      </c>
      <c r="AM26" s="154"/>
      <c r="AN26" s="122">
        <f>AN25+AH26-AM26</f>
        <v>2913.82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49100</v>
      </c>
      <c r="E27" s="52"/>
      <c r="F27" s="52">
        <f>SUM(F24:F26)</f>
        <v>46614</v>
      </c>
      <c r="G27" s="53"/>
      <c r="H27" s="53"/>
      <c r="I27" s="52">
        <f>SUM(I24:I26)</f>
        <v>41330</v>
      </c>
      <c r="J27" s="52">
        <f>SUM(J24:J26)</f>
        <v>45394</v>
      </c>
      <c r="K27" s="21">
        <f>IF(J27&gt;0,(J24*K24+J25*K25+J26*K26)/J27,0)</f>
        <v>7.8993875842622366E-2</v>
      </c>
      <c r="L27" s="53">
        <f>L24+L25+L26</f>
        <v>41808.152000000002</v>
      </c>
      <c r="M27" s="54">
        <f>IF(L27&gt;0,N27/L27,0)</f>
        <v>0.74124914528630681</v>
      </c>
      <c r="N27" s="55">
        <f>N24+N25+N26</f>
        <v>30990.256936000002</v>
      </c>
      <c r="O27" s="21">
        <f>IF(L27&gt;0,P27/L27,0)</f>
        <v>0.12612638980072594</v>
      </c>
      <c r="P27" s="55">
        <f>P24+P25+P26</f>
        <v>5273.1112759999996</v>
      </c>
      <c r="Q27" s="21">
        <f>IF(L27&gt;0,R27/L27,0)</f>
        <v>0.1326244649129672</v>
      </c>
      <c r="R27" s="55">
        <f>R24+R25+R26</f>
        <v>5544.7837879999997</v>
      </c>
      <c r="S27" s="21">
        <f>IF(L27&gt;0,T27/L27,0)</f>
        <v>0.18833315387869812</v>
      </c>
      <c r="T27" s="55">
        <f>T24+T25+T26</f>
        <v>7873.8611240000009</v>
      </c>
      <c r="U27" s="21">
        <f>IF(L27&gt;0,V27/L27,0)</f>
        <v>0.53166887204198843</v>
      </c>
      <c r="V27" s="55">
        <f>V24+V25+V26</f>
        <v>22228.093016000003</v>
      </c>
      <c r="W27" s="21">
        <f>IF(L27&gt;0,X27/L27,0)</f>
        <v>0.39665192089810619</v>
      </c>
      <c r="X27" s="55">
        <f>X24+X25+X26</f>
        <v>16583.283800000001</v>
      </c>
      <c r="Y27" s="56">
        <f>IF(L27&gt;0,Z27/L27,0)</f>
        <v>3.400003718891952E-3</v>
      </c>
      <c r="Z27" s="57">
        <f>SUM(Z24:Z26)</f>
        <v>142.14787228</v>
      </c>
      <c r="AA27" s="63">
        <f>IF(L27&gt;0,(AA24*L24+AA25*L25+AA26*L26)/L27,0)</f>
        <v>3.2387927934370312E-3</v>
      </c>
      <c r="AB27" s="56">
        <f>IF(J27&gt;0,(J24*AB24+J25*AB25+J26*AB26)/J27,0)</f>
        <v>2.633140943737058E-4</v>
      </c>
      <c r="AC27" s="53">
        <f>SUM(AC24:AC26)</f>
        <v>11.00655304</v>
      </c>
      <c r="AD27" s="54">
        <f>IF(J27&gt;0,(J24*AD24+J25*AD25+J26*AD26)/J27,0)</f>
        <v>0.22079717363528217</v>
      </c>
      <c r="AE27" s="59">
        <f>SUM(AE24:AE26)</f>
        <v>135.31897759999998</v>
      </c>
      <c r="AF27" s="54">
        <f>IF(AND(Z27&gt;0),((Z24*AF24+Z25*AF25+Z26*AF26)/Z27),0)</f>
        <v>0.92367104702252201</v>
      </c>
      <c r="AG27" s="58">
        <f>IF(AND(AA27&gt;0,AJ27&gt;0,AB27&gt;0),((AJ27*(AA27-AB27))/(AA27*(AJ27-AB27))),0)</f>
        <v>0.91979089579020423</v>
      </c>
      <c r="AH27" s="52">
        <f>SUM(AH24:AH26)</f>
        <v>671</v>
      </c>
      <c r="AI27" s="21">
        <f>IF(AH27&gt;0,(AI24*AH24+AI25*AH25+AI26*AH26)/AH27,0)</f>
        <v>8.6271236959761535E-2</v>
      </c>
      <c r="AJ27" s="54">
        <f>IF(J27&gt;0,(AJ24*J24+AJ25*J25+AJ26*J26)/J27,0)</f>
        <v>0.22199869145702075</v>
      </c>
      <c r="AK27" s="59">
        <f>SUM(AK24:AK26)</f>
        <v>136.0337208</v>
      </c>
      <c r="AL27" s="57"/>
      <c r="AM27" s="57">
        <f>SUM(AM24:AM26)</f>
        <v>1011.44</v>
      </c>
      <c r="AN27" s="124"/>
      <c r="AO27" s="125">
        <f>AN26</f>
        <v>2913.82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11" t="s">
        <v>55</v>
      </c>
      <c r="D28" s="12">
        <v>4737</v>
      </c>
      <c r="E28" s="12">
        <v>0</v>
      </c>
      <c r="F28" s="12">
        <v>10181</v>
      </c>
      <c r="G28" s="13">
        <v>1.7</v>
      </c>
      <c r="H28" s="13">
        <v>4.7</v>
      </c>
      <c r="I28" s="12">
        <v>9123</v>
      </c>
      <c r="J28" s="12">
        <v>14587</v>
      </c>
      <c r="K28" s="14">
        <v>8.7999999999999995E-2</v>
      </c>
      <c r="L28" s="25">
        <f>J28*(1-K28)</f>
        <v>13303.344000000001</v>
      </c>
      <c r="M28" s="15">
        <v>0.73299999999999998</v>
      </c>
      <c r="N28" s="26">
        <f>L28*M28</f>
        <v>9751.3511520000011</v>
      </c>
      <c r="O28" s="14">
        <v>0.11799999999999999</v>
      </c>
      <c r="P28" s="26">
        <f>L28*O28</f>
        <v>1569.794592</v>
      </c>
      <c r="Q28" s="16">
        <v>0.14899999999999999</v>
      </c>
      <c r="R28" s="26">
        <f>L28*Q28</f>
        <v>1982.1982560000001</v>
      </c>
      <c r="S28" s="16">
        <v>0.19700000000000001</v>
      </c>
      <c r="T28" s="26">
        <f>L28*S28</f>
        <v>2620.7587680000001</v>
      </c>
      <c r="U28" s="16">
        <v>0.52400000000000002</v>
      </c>
      <c r="V28" s="26">
        <f>L28*U28</f>
        <v>6970.9522560000005</v>
      </c>
      <c r="W28" s="16">
        <v>0.4</v>
      </c>
      <c r="X28" s="26">
        <f>W28*L28</f>
        <v>5321.3376000000007</v>
      </c>
      <c r="Y28" s="17">
        <v>3.4499999999999999E-3</v>
      </c>
      <c r="Z28" s="61">
        <f>L28*Y28</f>
        <v>45.8965368</v>
      </c>
      <c r="AA28" s="28">
        <f>IF(J28&gt;0,(AC28+AK28)/J28,0)</f>
        <v>3.0920423719750464E-3</v>
      </c>
      <c r="AB28" s="17">
        <v>2.7E-4</v>
      </c>
      <c r="AC28" s="25">
        <f>AB28*L28</f>
        <v>3.5919028800000001</v>
      </c>
      <c r="AD28" s="141">
        <v>0.21820000000000001</v>
      </c>
      <c r="AE28" s="31">
        <f>AH28*(1-AI28)*AD28</f>
        <v>40.948721200000001</v>
      </c>
      <c r="AF28" s="29">
        <f t="shared" ref="AF28:AF30" si="44">IF(AND(AD28&gt;0,AB28&gt;0,Y28&gt;0),((Y28-AB28)*AD28)/((AD28-AB28)*Y28),0)</f>
        <v>0.9228811006326324</v>
      </c>
      <c r="AG28" s="62">
        <f>IF(AND(AA28&gt;0,AJ28&gt;0,AB28&gt;0),((AJ28*(AA28-AB28))/(AA28*(AJ28-AB28))),0)</f>
        <v>0.91379446609467374</v>
      </c>
      <c r="AH28" s="12">
        <v>206</v>
      </c>
      <c r="AI28" s="14">
        <v>8.8999999999999996E-2</v>
      </c>
      <c r="AJ28" s="15">
        <v>0.22120000000000001</v>
      </c>
      <c r="AK28" s="31">
        <f t="shared" si="8"/>
        <v>41.511719200000002</v>
      </c>
      <c r="AL28" s="19">
        <v>1.75</v>
      </c>
      <c r="AM28" s="152"/>
      <c r="AN28" s="119">
        <f>AN26+AH28-AM28</f>
        <v>3119.82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24" t="s">
        <v>51</v>
      </c>
      <c r="D29" s="35">
        <v>20953</v>
      </c>
      <c r="E29" s="44">
        <v>3</v>
      </c>
      <c r="F29" s="35">
        <v>16289</v>
      </c>
      <c r="G29" s="38">
        <v>2.9</v>
      </c>
      <c r="H29" s="38">
        <v>6.4</v>
      </c>
      <c r="I29" s="35">
        <v>14620</v>
      </c>
      <c r="J29" s="35">
        <v>14985</v>
      </c>
      <c r="K29" s="40">
        <v>7.1999999999999995E-2</v>
      </c>
      <c r="L29" s="38">
        <f t="shared" ref="L29:L30" si="45">J29*(1-K29)</f>
        <v>13906.08</v>
      </c>
      <c r="M29" s="39">
        <v>0.75800000000000001</v>
      </c>
      <c r="N29" s="26">
        <f t="shared" ref="N29:N30" si="46">L29*M29</f>
        <v>10540.808639999999</v>
      </c>
      <c r="O29" s="37">
        <v>0.11799999999999999</v>
      </c>
      <c r="P29" s="26">
        <f t="shared" ref="P29:P30" si="47">L29*O29</f>
        <v>1640.9174399999999</v>
      </c>
      <c r="Q29" s="40">
        <v>0.124</v>
      </c>
      <c r="R29" s="26">
        <f t="shared" ref="R29:R30" si="48">L29*Q29</f>
        <v>1724.35392</v>
      </c>
      <c r="S29" s="40">
        <v>0.20100000000000001</v>
      </c>
      <c r="T29" s="26">
        <f>L29*S29</f>
        <v>2795.1220800000001</v>
      </c>
      <c r="U29" s="40">
        <v>0.51200000000000001</v>
      </c>
      <c r="V29" s="26">
        <f>L29*U29</f>
        <v>7119.9129599999997</v>
      </c>
      <c r="W29" s="40">
        <v>0.4</v>
      </c>
      <c r="X29" s="26">
        <f>W29*L29</f>
        <v>5562.4320000000007</v>
      </c>
      <c r="Y29" s="41">
        <v>3.4199999999999999E-3</v>
      </c>
      <c r="Z29" s="18">
        <f>L29*Y29</f>
        <v>47.558793600000001</v>
      </c>
      <c r="AA29" s="28">
        <f>IF(J29&gt;0,(AC29+AK29)/J29,0)</f>
        <v>3.3534529729729728E-3</v>
      </c>
      <c r="AB29" s="41">
        <v>2.5999999999999998E-4</v>
      </c>
      <c r="AC29" s="38">
        <f>AB29*L29</f>
        <v>3.6155807999999996</v>
      </c>
      <c r="AD29" s="29">
        <v>0.2165</v>
      </c>
      <c r="AE29" s="42">
        <f>AH29*(1-AI29)*AD29</f>
        <v>46.743865500000005</v>
      </c>
      <c r="AF29" s="29">
        <f t="shared" si="44"/>
        <v>0.92508756785291635</v>
      </c>
      <c r="AG29" s="30">
        <f t="shared" ref="AG29:AG30" si="49">IF(AND(AA29&gt;0,AJ29&gt;0,AB29&gt;0),((AJ29*(AA29-AB29))/(AA29*(AJ29-AB29))),0)</f>
        <v>0.92357969121651595</v>
      </c>
      <c r="AH29" s="35">
        <v>237</v>
      </c>
      <c r="AI29" s="40">
        <v>8.8999999999999996E-2</v>
      </c>
      <c r="AJ29" s="39">
        <v>0.216</v>
      </c>
      <c r="AK29" s="42">
        <f t="shared" si="8"/>
        <v>46.635912000000005</v>
      </c>
      <c r="AL29" s="18">
        <v>1.65</v>
      </c>
      <c r="AM29" s="18">
        <v>1001.14</v>
      </c>
      <c r="AN29" s="122">
        <f>AN28+AH29-AM29</f>
        <v>2355.6800000000003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49</v>
      </c>
      <c r="D30" s="44">
        <v>20000</v>
      </c>
      <c r="E30" s="44">
        <v>2</v>
      </c>
      <c r="F30" s="44">
        <v>18116</v>
      </c>
      <c r="G30" s="38">
        <v>2.6</v>
      </c>
      <c r="H30" s="38">
        <v>4.9000000000000004</v>
      </c>
      <c r="I30" s="44">
        <v>16404</v>
      </c>
      <c r="J30" s="44">
        <v>15206</v>
      </c>
      <c r="K30" s="40">
        <v>7.6999999999999999E-2</v>
      </c>
      <c r="L30" s="38">
        <f t="shared" si="45"/>
        <v>14035.138000000001</v>
      </c>
      <c r="M30" s="29">
        <v>0.77700000000000002</v>
      </c>
      <c r="N30" s="26">
        <f t="shared" si="46"/>
        <v>10905.302226000002</v>
      </c>
      <c r="O30" s="40">
        <v>8.6999999999999994E-2</v>
      </c>
      <c r="P30" s="26">
        <f t="shared" si="47"/>
        <v>1221.057006</v>
      </c>
      <c r="Q30" s="40">
        <v>0.13600000000000001</v>
      </c>
      <c r="R30" s="26">
        <f t="shared" si="48"/>
        <v>1908.7787680000004</v>
      </c>
      <c r="S30" s="40">
        <v>0.186</v>
      </c>
      <c r="T30" s="26">
        <f>L30*S30</f>
        <v>2610.535668</v>
      </c>
      <c r="U30" s="40">
        <v>0.53400000000000003</v>
      </c>
      <c r="V30" s="26">
        <f>L30*U30</f>
        <v>7494.7636920000004</v>
      </c>
      <c r="W30" s="40">
        <v>0.4</v>
      </c>
      <c r="X30" s="26">
        <f>W30*L30</f>
        <v>5614.0552000000007</v>
      </c>
      <c r="Y30" s="48">
        <v>3.47E-3</v>
      </c>
      <c r="Z30" s="18">
        <f>L30*Y30</f>
        <v>48.701928860000002</v>
      </c>
      <c r="AA30" s="28">
        <f>IF(J30&gt;0,(AC30+AK30)/J30,0)</f>
        <v>3.1416507878469029E-3</v>
      </c>
      <c r="AB30" s="48">
        <v>2.5999999999999998E-4</v>
      </c>
      <c r="AC30" s="38">
        <f>AB30*L30</f>
        <v>3.6491358799999998</v>
      </c>
      <c r="AD30" s="29">
        <v>0.21790000000000001</v>
      </c>
      <c r="AE30" s="42">
        <f>AH30*(1-AI30)*AD30</f>
        <v>43.425291000000009</v>
      </c>
      <c r="AF30" s="29">
        <f t="shared" si="44"/>
        <v>0.92617716801719463</v>
      </c>
      <c r="AG30" s="30">
        <f t="shared" si="49"/>
        <v>0.91831938487266884</v>
      </c>
      <c r="AH30" s="44">
        <v>219</v>
      </c>
      <c r="AI30" s="158">
        <v>0.09</v>
      </c>
      <c r="AJ30" s="29">
        <v>0.22140000000000001</v>
      </c>
      <c r="AK30" s="42">
        <f t="shared" si="8"/>
        <v>44.122806000000004</v>
      </c>
      <c r="AL30" s="18">
        <v>1.55</v>
      </c>
      <c r="AM30" s="154"/>
      <c r="AN30" s="122">
        <f>AN29+AH30-AM30</f>
        <v>2574.6800000000003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45690</v>
      </c>
      <c r="E31" s="52"/>
      <c r="F31" s="52">
        <f>SUM(F28:F30)</f>
        <v>44586</v>
      </c>
      <c r="G31" s="53"/>
      <c r="H31" s="53"/>
      <c r="I31" s="52">
        <f>SUM(I28:I30)</f>
        <v>40147</v>
      </c>
      <c r="J31" s="52">
        <f>SUM(J28:J30)</f>
        <v>44778</v>
      </c>
      <c r="K31" s="21">
        <f>IF(J31&gt;0,(J28*K28+J29*K29+J30*K30)/J31,0)</f>
        <v>7.8910134441020144E-2</v>
      </c>
      <c r="L31" s="53">
        <f>L28+L29+L30</f>
        <v>41244.561999999998</v>
      </c>
      <c r="M31" s="54">
        <f>IF(L31&gt;0,N31/L31,0)</f>
        <v>0.75640182620923457</v>
      </c>
      <c r="N31" s="55">
        <f>N28+N29+N30</f>
        <v>31197.462017999998</v>
      </c>
      <c r="O31" s="21">
        <f>IF(L31&gt;0,P31/L31,0)</f>
        <v>0.10745099046026967</v>
      </c>
      <c r="P31" s="55">
        <f>P28+P29+P30</f>
        <v>4431.7690380000004</v>
      </c>
      <c r="Q31" s="21">
        <f>IF(L31&gt;0,R31/L31,0)</f>
        <v>0.1361471833304958</v>
      </c>
      <c r="R31" s="55">
        <f>R28+R29+R30</f>
        <v>5615.3309440000003</v>
      </c>
      <c r="S31" s="21">
        <f>IF(L31&gt;0,T31/L31,0)</f>
        <v>0.19460544922261513</v>
      </c>
      <c r="T31" s="55">
        <f>T28+T29+T30</f>
        <v>8026.4165160000011</v>
      </c>
      <c r="U31" s="21">
        <f>IF(L31&gt;0,V31/L31,0)</f>
        <v>0.52335696783493546</v>
      </c>
      <c r="V31" s="55">
        <f>V28+V29+V30</f>
        <v>21585.628907999999</v>
      </c>
      <c r="W31" s="21">
        <f>IF(L31&gt;0,X31/L31,0)</f>
        <v>0.40000000000000008</v>
      </c>
      <c r="X31" s="55">
        <f>X28+X29+X30</f>
        <v>16497.824800000002</v>
      </c>
      <c r="Y31" s="56">
        <f>IF(L31&gt;0,Z31/L31,0)</f>
        <v>3.4466909664357696E-3</v>
      </c>
      <c r="Z31" s="57">
        <f>SUM(Z28:Z30)</f>
        <v>142.15725926000002</v>
      </c>
      <c r="AA31" s="63">
        <f>IF(L31&gt;0,(AA28*L28+AA29*L29+AA30*L30)/L31,0)</f>
        <v>3.1970612516287605E-3</v>
      </c>
      <c r="AB31" s="56">
        <f>IF(J31&gt;0,(J28*AB28+J29*AB29+J30*AB30)/J31,0)</f>
        <v>2.6325762651301977E-4</v>
      </c>
      <c r="AC31" s="53">
        <f>SUM(AC28:AC30)</f>
        <v>10.856619559999999</v>
      </c>
      <c r="AD31" s="54">
        <f>IF(J31&gt;0,(J28*AD28+J29*AD29+J30*AD30)/J31,0)</f>
        <v>0.21752921747286616</v>
      </c>
      <c r="AE31" s="59">
        <f>SUM(AE28:AE30)</f>
        <v>131.11787770000001</v>
      </c>
      <c r="AF31" s="54">
        <f>IF(AND(Z31&gt;0),((Z28*AF28+Z29*AF29+Z30*AF30)/Z31),0)</f>
        <v>0.92474848158649448</v>
      </c>
      <c r="AG31" s="58">
        <f>IF(AND(AA31&gt;0,AJ31&gt;0,AB31&gt;0),((AJ31*(AA31-AB31))/(AA31*(AJ31-AB31))),0)</f>
        <v>0.91875814535441991</v>
      </c>
      <c r="AH31" s="52">
        <f>SUM(AH28:AH30)</f>
        <v>662</v>
      </c>
      <c r="AI31" s="21">
        <f>IF(AH31&gt;0,(AI28*AH28+AI29*AH29+AI30*AH30)/AH31,0)</f>
        <v>8.9330815709969785E-2</v>
      </c>
      <c r="AJ31" s="54">
        <f>IF(J31&gt;0,(AJ28*J28+AJ29*J29+AJ30*J30)/J31,0)</f>
        <v>0.21952773236857387</v>
      </c>
      <c r="AK31" s="59">
        <f>SUM(AK28:AK30)</f>
        <v>132.2704372</v>
      </c>
      <c r="AL31" s="57"/>
      <c r="AM31" s="57">
        <f>SUM(AM28:AM30)</f>
        <v>1001.14</v>
      </c>
      <c r="AN31" s="124"/>
      <c r="AO31" s="125">
        <f>AN30</f>
        <v>2574.6800000000003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11" t="s">
        <v>55</v>
      </c>
      <c r="D32" s="12">
        <v>6673</v>
      </c>
      <c r="E32" s="12">
        <v>1</v>
      </c>
      <c r="F32" s="12">
        <v>9373</v>
      </c>
      <c r="G32" s="13">
        <v>2.4</v>
      </c>
      <c r="H32" s="13">
        <v>4.4000000000000004</v>
      </c>
      <c r="I32" s="12">
        <v>8507</v>
      </c>
      <c r="J32" s="12">
        <v>14437</v>
      </c>
      <c r="K32" s="14">
        <v>8.3000000000000004E-2</v>
      </c>
      <c r="L32" s="25">
        <f>J32*(1-K32)</f>
        <v>13238.729000000001</v>
      </c>
      <c r="M32" s="14">
        <v>0.75</v>
      </c>
      <c r="N32" s="26">
        <f>L32*M32</f>
        <v>9929.0467500000013</v>
      </c>
      <c r="O32" s="14">
        <v>0.157</v>
      </c>
      <c r="P32" s="26">
        <f>L32*O32</f>
        <v>2078.4804530000001</v>
      </c>
      <c r="Q32" s="16">
        <v>9.2999999999999999E-2</v>
      </c>
      <c r="R32" s="26">
        <f>L32*Q32</f>
        <v>1231.2017970000002</v>
      </c>
      <c r="S32" s="16">
        <v>0.188</v>
      </c>
      <c r="T32" s="26">
        <f>L32*S32</f>
        <v>2488.8810520000002</v>
      </c>
      <c r="U32" s="16">
        <v>0.499</v>
      </c>
      <c r="V32" s="26">
        <f>L32*U32</f>
        <v>6606.1257710000009</v>
      </c>
      <c r="W32" s="16">
        <v>0.4</v>
      </c>
      <c r="X32" s="26">
        <f>W32*L32</f>
        <v>5295.4916000000012</v>
      </c>
      <c r="Y32" s="17">
        <v>3.5999999999999999E-3</v>
      </c>
      <c r="Z32" s="61">
        <f>L32*Y32</f>
        <v>47.659424400000006</v>
      </c>
      <c r="AA32" s="28">
        <f>IF(J32&gt;0,(AC32+AK32)/J32,0)</f>
        <v>3.6959316776338574E-3</v>
      </c>
      <c r="AB32" s="17">
        <v>2.7E-4</v>
      </c>
      <c r="AC32" s="25">
        <f>AB32*L32</f>
        <v>3.5744568300000004</v>
      </c>
      <c r="AD32" s="141">
        <v>0.21759999999999999</v>
      </c>
      <c r="AE32" s="31">
        <f>AH32*(1-AI32)*AD32</f>
        <v>48.818995199999996</v>
      </c>
      <c r="AF32" s="29">
        <f t="shared" ref="AF32:AF34" si="50">IF(AND(AD32&gt;0,AB32&gt;0,Y32&gt;0),((Y32-AB32)*AD32)/((AD32-AB32)*Y32),0)</f>
        <v>0.92614917406708686</v>
      </c>
      <c r="AG32" s="62">
        <f>IF(AND(AA32&gt;0,AJ32&gt;0,AB32&gt;0),((AJ32*(AA32-AB32))/(AA32*(AJ32-AB32))),0)</f>
        <v>0.92807595121491093</v>
      </c>
      <c r="AH32" s="12">
        <v>246</v>
      </c>
      <c r="AI32" s="14">
        <v>8.7999999999999995E-2</v>
      </c>
      <c r="AJ32" s="15">
        <v>0.22189999999999999</v>
      </c>
      <c r="AK32" s="31">
        <f t="shared" si="8"/>
        <v>49.783708799999999</v>
      </c>
      <c r="AL32" s="19">
        <v>1.64</v>
      </c>
      <c r="AM32" s="152"/>
      <c r="AN32" s="119">
        <f>AN30+AH32-AM32</f>
        <v>2820.6800000000003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52</v>
      </c>
      <c r="D33" s="35">
        <v>20537</v>
      </c>
      <c r="E33" s="44">
        <v>5</v>
      </c>
      <c r="F33" s="35">
        <v>17943</v>
      </c>
      <c r="G33" s="36">
        <v>3.3</v>
      </c>
      <c r="H33" s="38">
        <v>5.2</v>
      </c>
      <c r="I33" s="35">
        <v>16003</v>
      </c>
      <c r="J33" s="35">
        <v>15153</v>
      </c>
      <c r="K33" s="40">
        <v>7.2999999999999995E-2</v>
      </c>
      <c r="L33" s="38">
        <f t="shared" ref="L33:L34" si="51">J33*(1-K33)</f>
        <v>14046.831</v>
      </c>
      <c r="M33" s="39">
        <v>0.72099999999999997</v>
      </c>
      <c r="N33" s="26">
        <f t="shared" ref="N33:N34" si="52">L33*M33</f>
        <v>10127.765151</v>
      </c>
      <c r="O33" s="37">
        <v>0.20200000000000001</v>
      </c>
      <c r="P33" s="26">
        <f t="shared" ref="P33:P34" si="53">L33*O33</f>
        <v>2837.4598620000002</v>
      </c>
      <c r="Q33" s="40">
        <v>7.6999999999999999E-2</v>
      </c>
      <c r="R33" s="26">
        <f t="shared" ref="R33:R34" si="54">L33*Q33</f>
        <v>1081.6059869999999</v>
      </c>
      <c r="S33" s="40">
        <v>0.193</v>
      </c>
      <c r="T33" s="26">
        <f>L33*S33</f>
        <v>2711.0383830000001</v>
      </c>
      <c r="U33" s="40">
        <v>0.498</v>
      </c>
      <c r="V33" s="26">
        <f>L33*U33</f>
        <v>6995.3218379999998</v>
      </c>
      <c r="W33" s="40">
        <v>0.4</v>
      </c>
      <c r="X33" s="26">
        <f>W33*L33</f>
        <v>5618.7324000000008</v>
      </c>
      <c r="Y33" s="41">
        <v>3.63E-3</v>
      </c>
      <c r="Z33" s="18">
        <f>L33*Y33</f>
        <v>50.989996529999999</v>
      </c>
      <c r="AA33" s="28">
        <f>IF(J33&gt;0,(AC33+AK33)/J33,0)</f>
        <v>3.571840584042764E-3</v>
      </c>
      <c r="AB33" s="41">
        <v>2.7E-4</v>
      </c>
      <c r="AC33" s="38">
        <f>AB33*L33</f>
        <v>3.7926443700000001</v>
      </c>
      <c r="AD33" s="29">
        <v>0.21779999999999999</v>
      </c>
      <c r="AE33" s="42">
        <f>AH33*(1-AI33)*AD33</f>
        <v>50.055667200000002</v>
      </c>
      <c r="AF33" s="29">
        <f t="shared" si="50"/>
        <v>0.9267687215556476</v>
      </c>
      <c r="AG33" s="30">
        <f t="shared" ref="AG33:AG34" si="55">IF(AND(AA33&gt;0,AJ33&gt;0,AB33&gt;0),((AJ33*(AA33-AB33))/(AA33*(AJ33-AB33))),0)</f>
        <v>0.9255498092829576</v>
      </c>
      <c r="AH33" s="35">
        <v>252</v>
      </c>
      <c r="AI33" s="40">
        <v>8.7999999999999995E-2</v>
      </c>
      <c r="AJ33" s="39">
        <v>0.219</v>
      </c>
      <c r="AK33" s="42">
        <f t="shared" si="8"/>
        <v>50.331456000000003</v>
      </c>
      <c r="AL33" s="18">
        <v>1.7</v>
      </c>
      <c r="AM33" s="18">
        <v>1004.4</v>
      </c>
      <c r="AN33" s="122">
        <f>AN32+AH33-AM33</f>
        <v>2068.2800000000002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49</v>
      </c>
      <c r="D34" s="44">
        <v>14800</v>
      </c>
      <c r="E34" s="44">
        <v>4</v>
      </c>
      <c r="F34" s="44">
        <v>16314</v>
      </c>
      <c r="G34" s="38">
        <v>3.1</v>
      </c>
      <c r="H34" s="38">
        <v>5</v>
      </c>
      <c r="I34" s="44">
        <v>15127</v>
      </c>
      <c r="J34" s="44">
        <v>15258</v>
      </c>
      <c r="K34" s="40">
        <v>7.3999999999999996E-2</v>
      </c>
      <c r="L34" s="38">
        <f t="shared" si="51"/>
        <v>14128.908000000001</v>
      </c>
      <c r="M34" s="29">
        <v>0.69099999999999995</v>
      </c>
      <c r="N34" s="26">
        <f t="shared" si="52"/>
        <v>9763.0754280000001</v>
      </c>
      <c r="O34" s="40">
        <v>0.19700000000000001</v>
      </c>
      <c r="P34" s="26">
        <f t="shared" si="53"/>
        <v>2783.3948760000003</v>
      </c>
      <c r="Q34" s="40">
        <v>0.112</v>
      </c>
      <c r="R34" s="26">
        <f t="shared" si="54"/>
        <v>1582.4376960000002</v>
      </c>
      <c r="S34" s="40">
        <v>0.17899999999999999</v>
      </c>
      <c r="T34" s="26">
        <f>L34*S34</f>
        <v>2529.0745320000001</v>
      </c>
      <c r="U34" s="40">
        <v>0.54200000000000004</v>
      </c>
      <c r="V34" s="26">
        <f>L34*U34</f>
        <v>7657.868136000001</v>
      </c>
      <c r="W34" s="40">
        <v>0.4</v>
      </c>
      <c r="X34" s="26">
        <f>W34*L34</f>
        <v>5651.5632000000005</v>
      </c>
      <c r="Y34" s="48">
        <v>3.4499999999999999E-3</v>
      </c>
      <c r="Z34" s="18">
        <f>L34*Y34</f>
        <v>48.744732600000006</v>
      </c>
      <c r="AA34" s="28">
        <f>IF(J34&gt;0,(AC34+AK34)/J34,0)</f>
        <v>3.3212332402674009E-3</v>
      </c>
      <c r="AB34" s="48">
        <v>2.5999999999999998E-4</v>
      </c>
      <c r="AC34" s="38">
        <f>AB34*L34</f>
        <v>3.6735160800000002</v>
      </c>
      <c r="AD34" s="29">
        <v>0.21779999999999999</v>
      </c>
      <c r="AE34" s="42">
        <f>AH34*(1-AI34)*AD34</f>
        <v>45.437218199999997</v>
      </c>
      <c r="AF34" s="29">
        <f t="shared" si="50"/>
        <v>0.92574279193031972</v>
      </c>
      <c r="AG34" s="30">
        <f t="shared" si="55"/>
        <v>0.92278073079098233</v>
      </c>
      <c r="AH34" s="44">
        <v>229</v>
      </c>
      <c r="AI34" s="40">
        <v>8.8999999999999996E-2</v>
      </c>
      <c r="AJ34" s="29">
        <v>0.2253</v>
      </c>
      <c r="AK34" s="42">
        <f t="shared" si="8"/>
        <v>47.001860700000002</v>
      </c>
      <c r="AL34" s="18">
        <v>1.58</v>
      </c>
      <c r="AM34" s="154"/>
      <c r="AN34" s="122">
        <f>AN33+AH34-AM34</f>
        <v>2297.2800000000002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42010</v>
      </c>
      <c r="E35" s="52"/>
      <c r="F35" s="52">
        <f t="shared" ref="F35:J35" si="56">SUM(F32:F34)</f>
        <v>43630</v>
      </c>
      <c r="G35" s="53"/>
      <c r="H35" s="53"/>
      <c r="I35" s="52">
        <f t="shared" si="56"/>
        <v>39637</v>
      </c>
      <c r="J35" s="52">
        <f t="shared" si="56"/>
        <v>44848</v>
      </c>
      <c r="K35" s="21">
        <f>IF(J35&gt;0,(J32*K32+J33*K33+J34*K34)/J35,0)</f>
        <v>7.655931145201568E-2</v>
      </c>
      <c r="L35" s="53">
        <f>L32+L33+L34</f>
        <v>41414.468000000001</v>
      </c>
      <c r="M35" s="54">
        <f>IF(L35&gt;0,N35/L35,0)</f>
        <v>0.72003550375197389</v>
      </c>
      <c r="N35" s="55">
        <f>N32+N33+N34</f>
        <v>29819.887329000001</v>
      </c>
      <c r="O35" s="21">
        <f>IF(L35&gt;0,P35/L35,0)</f>
        <v>0.18590931050955428</v>
      </c>
      <c r="P35" s="55">
        <f>P32+P33+P34</f>
        <v>7699.3351910000001</v>
      </c>
      <c r="Q35" s="21">
        <f>IF(L35&gt;0,R35/L35,0)</f>
        <v>9.4055185738471894E-2</v>
      </c>
      <c r="R35" s="55">
        <f>R32+R33+R34</f>
        <v>3895.2454800000005</v>
      </c>
      <c r="S35" s="21">
        <f>IF(L35&gt;0,T35/L35,0)</f>
        <v>0.18662545579482032</v>
      </c>
      <c r="T35" s="55">
        <f>T32+T33+T34</f>
        <v>7728.9939670000003</v>
      </c>
      <c r="U35" s="21">
        <f>IF(L35&gt;0,V35/L35,0)</f>
        <v>0.51333064920693894</v>
      </c>
      <c r="V35" s="55">
        <f>V32+V33+V34</f>
        <v>21259.315745</v>
      </c>
      <c r="W35" s="21">
        <f>IF(L35&gt;0,X35/L35,0)</f>
        <v>0.40000000000000008</v>
      </c>
      <c r="X35" s="55">
        <f>X32+X33+X34</f>
        <v>16565.787200000002</v>
      </c>
      <c r="Y35" s="56">
        <f>IF(L35&gt;0,Z35/L35,0)</f>
        <v>3.5590014950813808E-3</v>
      </c>
      <c r="Z35" s="57">
        <f>SUM(Z32:Z34)</f>
        <v>147.39415353000001</v>
      </c>
      <c r="AA35" s="63">
        <f>IF(L35&gt;0,(AA32*L32+AA33*L33+AA34*L34)/L35,0)</f>
        <v>3.526011195507329E-3</v>
      </c>
      <c r="AB35" s="56">
        <f>IF(J35&gt;0,(J32*AB32+J33*AB33+J34*AB34)/J35,0)</f>
        <v>2.6659784159828752E-4</v>
      </c>
      <c r="AC35" s="53">
        <f>SUM(AC32:AC34)</f>
        <v>11.040617280000001</v>
      </c>
      <c r="AD35" s="54">
        <f>IF(J35&gt;0,(J32*AD32+J33*AD33+J34*AD34)/J35,0)</f>
        <v>0.21773561808776309</v>
      </c>
      <c r="AE35" s="59">
        <f>SUM(AE32:AE34)</f>
        <v>144.31188059999999</v>
      </c>
      <c r="AF35" s="54">
        <f>IF(AND(Z35&gt;0),((Z32*AF32+Z33*AF33+Z34*AF34)/Z35),0)</f>
        <v>0.92622910760189525</v>
      </c>
      <c r="AG35" s="58">
        <f>IF(AND(AA35&gt;0,AJ35&gt;0,AB35&gt;0),((AJ35*(AA35-AB35))/(AA35*(AJ35-AB35))),0)</f>
        <v>0.92550213861451602</v>
      </c>
      <c r="AH35" s="52">
        <f t="shared" ref="AH35" si="57">SUM(AH32:AH34)</f>
        <v>727</v>
      </c>
      <c r="AI35" s="21">
        <f>IF(AH35&gt;0,(AI32*AH32+AI33*AH33+AI34*AH34)/AH35,0)</f>
        <v>8.8314993122420901E-2</v>
      </c>
      <c r="AJ35" s="54">
        <f>IF(J35&gt;0,(AJ32*J32+AJ33*J33+AJ34*J34)/J35,0)</f>
        <v>0.22207689752051374</v>
      </c>
      <c r="AK35" s="59">
        <f>SUM(AK32:AK34)</f>
        <v>147.11702550000001</v>
      </c>
      <c r="AL35" s="57"/>
      <c r="AM35" s="57">
        <f>SUM(AM32:AM34)</f>
        <v>1004.4</v>
      </c>
      <c r="AN35" s="124"/>
      <c r="AO35" s="125">
        <f>AN34</f>
        <v>2297.2800000000002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11" t="s">
        <v>55</v>
      </c>
      <c r="D36" s="12">
        <v>14554</v>
      </c>
      <c r="E36" s="12">
        <v>0</v>
      </c>
      <c r="F36" s="12">
        <v>11859</v>
      </c>
      <c r="G36" s="13">
        <v>3.5</v>
      </c>
      <c r="H36" s="13">
        <v>4.3</v>
      </c>
      <c r="I36" s="12">
        <v>11065</v>
      </c>
      <c r="J36" s="12">
        <v>15134</v>
      </c>
      <c r="K36" s="14">
        <v>8.1000000000000003E-2</v>
      </c>
      <c r="L36" s="25">
        <f>J36*(1-K36)</f>
        <v>13908.146000000001</v>
      </c>
      <c r="M36" s="15">
        <v>0.78500000000000003</v>
      </c>
      <c r="N36" s="26">
        <f>L36*M36</f>
        <v>10917.894610000001</v>
      </c>
      <c r="O36" s="14">
        <v>7.5999999999999998E-2</v>
      </c>
      <c r="P36" s="26">
        <f>L36*O36</f>
        <v>1057.019096</v>
      </c>
      <c r="Q36" s="16">
        <v>0.13900000000000001</v>
      </c>
      <c r="R36" s="26">
        <f>L36*Q36</f>
        <v>1933.2322940000004</v>
      </c>
      <c r="S36" s="16">
        <v>0.17599999999999999</v>
      </c>
      <c r="T36" s="26">
        <f>L36*S36</f>
        <v>2447.8336960000001</v>
      </c>
      <c r="U36" s="16">
        <v>0.54200000000000004</v>
      </c>
      <c r="V36" s="26">
        <f>L36*U36</f>
        <v>7538.2151320000012</v>
      </c>
      <c r="W36" s="16">
        <v>0.4</v>
      </c>
      <c r="X36" s="26">
        <f>W36*L36</f>
        <v>5563.2584000000006</v>
      </c>
      <c r="Y36" s="17">
        <v>3.32E-3</v>
      </c>
      <c r="Z36" s="61">
        <f>L36*Y36</f>
        <v>46.175044720000002</v>
      </c>
      <c r="AA36" s="28">
        <f>IF(J36&gt;0,(AC36+AK36)/J36,0)</f>
        <v>3.3212880573543018E-3</v>
      </c>
      <c r="AB36" s="17">
        <v>2.5999999999999998E-4</v>
      </c>
      <c r="AC36" s="25">
        <f>AB36*L36</f>
        <v>3.61611796</v>
      </c>
      <c r="AD36" s="141">
        <v>0.21740000000000001</v>
      </c>
      <c r="AE36" s="31">
        <f>AH36*(1-AI36)*AD36</f>
        <v>45.950751000000004</v>
      </c>
      <c r="AF36" s="29">
        <f t="shared" ref="AF36:AF38" si="58">IF(AND(AD36&gt;0,AB36&gt;0,Y36&gt;0),((Y36-AB36)*AD36)/((AD36-AB36)*Y36),0)</f>
        <v>0.9227903601141233</v>
      </c>
      <c r="AG36" s="62">
        <f>IF(AND(AA36&gt;0,AJ36&gt;0,AB36&gt;0),((AJ36*(AA36-AB36))/(AA36*(AJ36-AB36))),0)</f>
        <v>0.92280424611908374</v>
      </c>
      <c r="AH36" s="12">
        <v>231</v>
      </c>
      <c r="AI36" s="14">
        <v>8.5000000000000006E-2</v>
      </c>
      <c r="AJ36" s="15">
        <v>0.22070000000000001</v>
      </c>
      <c r="AK36" s="31">
        <f t="shared" si="8"/>
        <v>46.648255500000005</v>
      </c>
      <c r="AL36" s="19">
        <v>1.61</v>
      </c>
      <c r="AM36" s="152"/>
      <c r="AN36" s="119">
        <f>AN34+AH36-AM36</f>
        <v>2528.2800000000002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52</v>
      </c>
      <c r="D37" s="35">
        <v>21146</v>
      </c>
      <c r="E37" s="44">
        <v>5</v>
      </c>
      <c r="F37" s="35">
        <v>18366</v>
      </c>
      <c r="G37" s="36">
        <v>2.7</v>
      </c>
      <c r="H37" s="38">
        <v>4.9000000000000004</v>
      </c>
      <c r="I37" s="35">
        <v>15865</v>
      </c>
      <c r="J37" s="35">
        <v>15210</v>
      </c>
      <c r="K37" s="40">
        <v>8.4000000000000005E-2</v>
      </c>
      <c r="L37" s="38">
        <f t="shared" ref="L37:L38" si="59">J37*(1-K37)</f>
        <v>13932.36</v>
      </c>
      <c r="M37" s="39">
        <v>0.77700000000000002</v>
      </c>
      <c r="N37" s="26">
        <f t="shared" ref="N37:N38" si="60">L37*M37</f>
        <v>10825.443720000001</v>
      </c>
      <c r="O37" s="37">
        <v>9.1999999999999998E-2</v>
      </c>
      <c r="P37" s="26">
        <f t="shared" ref="P37:P38" si="61">L37*O37</f>
        <v>1281.77712</v>
      </c>
      <c r="Q37" s="40">
        <v>0.13100000000000001</v>
      </c>
      <c r="R37" s="26">
        <f t="shared" ref="R37:R38" si="62">L37*Q37</f>
        <v>1825.1391600000002</v>
      </c>
      <c r="S37" s="40">
        <v>0.16500000000000001</v>
      </c>
      <c r="T37" s="26">
        <f>L37*S37</f>
        <v>2298.8394000000003</v>
      </c>
      <c r="U37" s="40">
        <v>0.54200000000000004</v>
      </c>
      <c r="V37" s="26">
        <f>L37*U37</f>
        <v>7551.3391200000005</v>
      </c>
      <c r="W37" s="40">
        <v>0.39</v>
      </c>
      <c r="X37" s="26">
        <f>W37*L37</f>
        <v>5433.6204000000007</v>
      </c>
      <c r="Y37" s="41">
        <v>3.29E-3</v>
      </c>
      <c r="Z37" s="18">
        <f>L37*Y37</f>
        <v>45.837464400000002</v>
      </c>
      <c r="AA37" s="28">
        <f>IF(J37&gt;0,(AC37+AK37)/J37,0)</f>
        <v>3.1830849441157132E-3</v>
      </c>
      <c r="AB37" s="41">
        <v>2.7E-4</v>
      </c>
      <c r="AC37" s="38">
        <f>AB37*L37</f>
        <v>3.7617372000000002</v>
      </c>
      <c r="AD37" s="29">
        <v>0.22409999999999999</v>
      </c>
      <c r="AE37" s="42">
        <f>AH37*(1-AI37)*AD37</f>
        <v>45.7764588</v>
      </c>
      <c r="AF37" s="29">
        <f t="shared" si="58"/>
        <v>0.91904040829944889</v>
      </c>
      <c r="AG37" s="30">
        <f t="shared" ref="AG37:AG38" si="63">IF(AND(AA37&gt;0,AJ37&gt;0,AB37&gt;0),((AJ37*(AA37-AB37))/(AA37*(AJ37-AB37))),0)</f>
        <v>0.91630838989412777</v>
      </c>
      <c r="AH37" s="35">
        <v>223</v>
      </c>
      <c r="AI37" s="40">
        <v>8.4000000000000005E-2</v>
      </c>
      <c r="AJ37" s="39">
        <v>0.21859999999999999</v>
      </c>
      <c r="AK37" s="42">
        <f t="shared" si="8"/>
        <v>44.652984799999999</v>
      </c>
      <c r="AL37" s="18">
        <v>1.58</v>
      </c>
      <c r="AM37" s="154"/>
      <c r="AN37" s="122">
        <f>AN36+AH37-AM37</f>
        <v>2751.28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53</v>
      </c>
      <c r="D38" s="44">
        <v>16009</v>
      </c>
      <c r="E38" s="44">
        <v>5</v>
      </c>
      <c r="F38" s="44">
        <v>18362</v>
      </c>
      <c r="G38" s="38">
        <v>2.7</v>
      </c>
      <c r="H38" s="38">
        <v>4.9000000000000004</v>
      </c>
      <c r="I38" s="44">
        <v>16740</v>
      </c>
      <c r="J38" s="44">
        <v>15411</v>
      </c>
      <c r="K38" s="40">
        <v>8.2000000000000003E-2</v>
      </c>
      <c r="L38" s="38">
        <f t="shared" si="59"/>
        <v>14147.298000000001</v>
      </c>
      <c r="M38" s="29">
        <v>0.76400000000000001</v>
      </c>
      <c r="N38" s="26">
        <f t="shared" si="60"/>
        <v>10808.535672</v>
      </c>
      <c r="O38" s="40">
        <v>9.0999999999999998E-2</v>
      </c>
      <c r="P38" s="26">
        <f t="shared" si="61"/>
        <v>1287.4041179999999</v>
      </c>
      <c r="Q38" s="40">
        <v>0.14499999999999999</v>
      </c>
      <c r="R38" s="26">
        <f t="shared" si="62"/>
        <v>2051.3582099999999</v>
      </c>
      <c r="S38" s="40">
        <v>0.17</v>
      </c>
      <c r="T38" s="26">
        <f>L38*S38</f>
        <v>2405.0406600000001</v>
      </c>
      <c r="U38" s="40">
        <v>0.55100000000000005</v>
      </c>
      <c r="V38" s="26">
        <f>L38*U38</f>
        <v>7795.1611980000007</v>
      </c>
      <c r="W38" s="40">
        <v>0.39</v>
      </c>
      <c r="X38" s="26">
        <f>W38*L38</f>
        <v>5517.4462200000007</v>
      </c>
      <c r="Y38" s="48">
        <v>3.3600000000000001E-3</v>
      </c>
      <c r="Z38" s="18">
        <f>L38*Y38</f>
        <v>47.534921280000006</v>
      </c>
      <c r="AA38" s="28">
        <f>IF(J38&gt;0,(AC38+AK38)/J38,0)</f>
        <v>3.2613347790539228E-3</v>
      </c>
      <c r="AB38" s="48">
        <v>2.5999999999999998E-4</v>
      </c>
      <c r="AC38" s="38">
        <f>AB38*L38</f>
        <v>3.6782974799999999</v>
      </c>
      <c r="AD38" s="29">
        <v>0.22140000000000001</v>
      </c>
      <c r="AE38" s="42">
        <f>AH38*(1-AI38)*AD38</f>
        <v>46.289426400000011</v>
      </c>
      <c r="AF38" s="29">
        <f t="shared" si="58"/>
        <v>0.92370379462266972</v>
      </c>
      <c r="AG38" s="30">
        <f t="shared" si="63"/>
        <v>0.92135322803456798</v>
      </c>
      <c r="AH38" s="44">
        <v>228</v>
      </c>
      <c r="AI38" s="40">
        <v>8.3000000000000004E-2</v>
      </c>
      <c r="AJ38" s="29">
        <v>0.2228</v>
      </c>
      <c r="AK38" s="42">
        <f t="shared" si="8"/>
        <v>46.582132800000004</v>
      </c>
      <c r="AL38" s="18">
        <v>1.65</v>
      </c>
      <c r="AM38" s="154"/>
      <c r="AN38" s="122">
        <f>AN37+AH38-AM38</f>
        <v>2979.28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51709</v>
      </c>
      <c r="E39" s="52"/>
      <c r="F39" s="52">
        <f t="shared" ref="F39:J39" si="64">SUM(F36:F38)</f>
        <v>48587</v>
      </c>
      <c r="G39" s="53"/>
      <c r="H39" s="53"/>
      <c r="I39" s="52">
        <f t="shared" si="64"/>
        <v>43670</v>
      </c>
      <c r="J39" s="52">
        <f t="shared" si="64"/>
        <v>45755</v>
      </c>
      <c r="K39" s="21">
        <f>IF(J39&gt;0,(J36*K36+J37*K37+J38*K38)/J39,0)</f>
        <v>8.2334083706698716E-2</v>
      </c>
      <c r="L39" s="53">
        <f>L36+L37+L38</f>
        <v>41987.804000000004</v>
      </c>
      <c r="M39" s="54">
        <f>IF(L39&gt;0,N39/L39,0)</f>
        <v>0.77526974266146431</v>
      </c>
      <c r="N39" s="55">
        <f>N36+N37+N38</f>
        <v>32551.874002000004</v>
      </c>
      <c r="O39" s="21">
        <f>IF(L39&gt;0,P39/L39,0)</f>
        <v>8.6363181413345633E-2</v>
      </c>
      <c r="P39" s="55">
        <f>P36+P37+P38</f>
        <v>3626.2003339999997</v>
      </c>
      <c r="Q39" s="21">
        <f>IF(L39&gt;0,R39/L39,0)</f>
        <v>0.1383670759251901</v>
      </c>
      <c r="R39" s="55">
        <f>R36+R37+R38</f>
        <v>5809.7296640000004</v>
      </c>
      <c r="S39" s="21">
        <f>IF(L39&gt;0,T39/L39,0)</f>
        <v>0.1703283590635033</v>
      </c>
      <c r="T39" s="55">
        <f>T36+T37+T38</f>
        <v>7151.713756000001</v>
      </c>
      <c r="U39" s="21">
        <f>IF(L39&gt;0,V39/L39,0)</f>
        <v>0.54503244442124199</v>
      </c>
      <c r="V39" s="55">
        <f>V36+V37+V38</f>
        <v>22884.715450000003</v>
      </c>
      <c r="W39" s="21">
        <f>IF(L39&gt;0,X39/L39,0)</f>
        <v>0.39331242519851722</v>
      </c>
      <c r="X39" s="55">
        <f>X36+X37+X38</f>
        <v>16514.325020000004</v>
      </c>
      <c r="Y39" s="56">
        <f>IF(L39&gt;0,Z39/L39,0)</f>
        <v>3.3235229544274327E-3</v>
      </c>
      <c r="Z39" s="57">
        <f>SUM(Z36:Z38)</f>
        <v>139.5474304</v>
      </c>
      <c r="AA39" s="63">
        <f>IF(L39&gt;0,(AA36*L36+AA37*L37+AA38*L38)/L39,0)</f>
        <v>3.2552290555319346E-3</v>
      </c>
      <c r="AB39" s="56">
        <f>IF(J39&gt;0,(J36*AB36+J37*AB37+J38*AB38)/J39,0)</f>
        <v>2.6332422686045241E-4</v>
      </c>
      <c r="AC39" s="53">
        <f>SUM(AC36:AC38)</f>
        <v>11.056152640000001</v>
      </c>
      <c r="AD39" s="54">
        <f>IF(J39&gt;0,(J36*AD36+J37*AD37+J38*AD38)/J39,0)</f>
        <v>0.22097449459075511</v>
      </c>
      <c r="AE39" s="59">
        <f>SUM(AE36:AE38)</f>
        <v>138.01663619999999</v>
      </c>
      <c r="AF39" s="54">
        <f>IF(AND(Z39&gt;0),((Z36*AF36+Z37*AF37+Z38*AF38)/Z39),0)</f>
        <v>0.92186975380141367</v>
      </c>
      <c r="AG39" s="58">
        <f>IF(AND(AA39&gt;0,AJ39&gt;0,AB39&gt;0),((AJ39*(AA39-AB39))/(AA39*(AJ39-AB39))),0)</f>
        <v>0.92020519280774737</v>
      </c>
      <c r="AH39" s="52">
        <f t="shared" ref="AH39" si="65">SUM(AH36:AH38)</f>
        <v>682</v>
      </c>
      <c r="AI39" s="21">
        <f>IF(AH39&gt;0,(AI36*AH36+AI37*AH37+AI38*AH38)/AH39,0)</f>
        <v>8.4004398826979479E-2</v>
      </c>
      <c r="AJ39" s="54">
        <f>IF(J39&gt;0,(AJ36*J36+AJ37*J37+AJ38*J38)/J39,0)</f>
        <v>0.2207092252212873</v>
      </c>
      <c r="AK39" s="59">
        <f>SUM(AK36:AK38)</f>
        <v>137.8833731</v>
      </c>
      <c r="AL39" s="57"/>
      <c r="AM39" s="57">
        <f>SUM(AM36:AM38)</f>
        <v>0</v>
      </c>
      <c r="AN39" s="124"/>
      <c r="AO39" s="125">
        <f>AN38</f>
        <v>2979.28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24" t="s">
        <v>51</v>
      </c>
      <c r="D40" s="12">
        <v>15664</v>
      </c>
      <c r="E40" s="12">
        <v>0</v>
      </c>
      <c r="F40" s="12">
        <v>13657</v>
      </c>
      <c r="G40" s="13">
        <v>3.8</v>
      </c>
      <c r="H40" s="13">
        <v>3.4</v>
      </c>
      <c r="I40" s="12">
        <v>12137</v>
      </c>
      <c r="J40" s="12">
        <v>15265</v>
      </c>
      <c r="K40" s="14">
        <v>7.1999999999999995E-2</v>
      </c>
      <c r="L40" s="25">
        <f>J40*(1-K40)</f>
        <v>14165.92</v>
      </c>
      <c r="M40" s="15">
        <v>0.55400000000000005</v>
      </c>
      <c r="N40" s="26">
        <f>L40*M40</f>
        <v>7847.9196800000009</v>
      </c>
      <c r="O40" s="14">
        <v>0.376</v>
      </c>
      <c r="P40" s="26">
        <f>L40*O40</f>
        <v>5326.3859199999997</v>
      </c>
      <c r="Q40" s="16">
        <v>7.0000000000000007E-2</v>
      </c>
      <c r="R40" s="26">
        <f>L40*Q40</f>
        <v>991.61440000000005</v>
      </c>
      <c r="S40" s="16">
        <v>0.16700000000000001</v>
      </c>
      <c r="T40" s="26">
        <f>L40*S40</f>
        <v>2365.7086400000003</v>
      </c>
      <c r="U40" s="16">
        <v>0.52600000000000002</v>
      </c>
      <c r="V40" s="26">
        <f>L40*U40</f>
        <v>7451.2739200000005</v>
      </c>
      <c r="W40" s="16">
        <v>0.4</v>
      </c>
      <c r="X40" s="26">
        <f>W40*L40</f>
        <v>5666.3680000000004</v>
      </c>
      <c r="Y40" s="17">
        <v>3.5200000000000001E-3</v>
      </c>
      <c r="Z40" s="61">
        <f>L40*Y40</f>
        <v>49.864038400000005</v>
      </c>
      <c r="AA40" s="28">
        <f>IF(J40&gt;0,(AC40+AK40)/J40,0)</f>
        <v>3.4396213691451033E-3</v>
      </c>
      <c r="AB40" s="17">
        <v>2.5999999999999998E-4</v>
      </c>
      <c r="AC40" s="25">
        <f>AB40*L40</f>
        <v>3.6831391999999998</v>
      </c>
      <c r="AD40" s="141">
        <v>0.223</v>
      </c>
      <c r="AE40" s="31">
        <f>AH40*(1-AI40)*AD40</f>
        <v>48.713458000000003</v>
      </c>
      <c r="AF40" s="29">
        <f t="shared" ref="AF40:AF42" si="66">IF(AND(AD40&gt;0,AB40&gt;0,Y40&gt;0),((Y40-AB40)*AD40)/((AD40-AB40)*Y40),0)</f>
        <v>0.92721742431044774</v>
      </c>
      <c r="AG40" s="62">
        <f>IF(AND(AA40&gt;0,AJ40&gt;0,AB40&gt;0),((AJ40*(AA40-AB40))/(AA40*(AJ40-AB40))),0)</f>
        <v>0.92548691378169301</v>
      </c>
      <c r="AH40" s="12">
        <v>239</v>
      </c>
      <c r="AI40" s="14">
        <v>8.5999999999999993E-2</v>
      </c>
      <c r="AJ40" s="15">
        <v>0.2235</v>
      </c>
      <c r="AK40" s="31">
        <f t="shared" si="8"/>
        <v>48.822681000000003</v>
      </c>
      <c r="AL40" s="19">
        <v>1.68</v>
      </c>
      <c r="AM40" s="152"/>
      <c r="AN40" s="119">
        <f>AN38+AH40-AM40</f>
        <v>3218.28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52</v>
      </c>
      <c r="D41" s="35">
        <v>21427</v>
      </c>
      <c r="E41" s="44">
        <v>5</v>
      </c>
      <c r="F41" s="35">
        <v>16349</v>
      </c>
      <c r="G41" s="36">
        <v>5</v>
      </c>
      <c r="H41" s="38">
        <v>4.3</v>
      </c>
      <c r="I41" s="35">
        <v>14592</v>
      </c>
      <c r="J41" s="35">
        <v>15225</v>
      </c>
      <c r="K41" s="40">
        <v>7.2999999999999995E-2</v>
      </c>
      <c r="L41" s="38">
        <f t="shared" ref="L41:L42" si="67">J41*(1-K41)</f>
        <v>14113.575000000001</v>
      </c>
      <c r="M41" s="39">
        <v>0.7</v>
      </c>
      <c r="N41" s="26">
        <f t="shared" ref="N41:N42" si="68">L41*M41</f>
        <v>9879.5025000000005</v>
      </c>
      <c r="O41" s="37">
        <v>0.20699999999999999</v>
      </c>
      <c r="P41" s="26">
        <f t="shared" ref="P41:P42" si="69">L41*O41</f>
        <v>2921.510025</v>
      </c>
      <c r="Q41" s="40">
        <v>9.2999999999999999E-2</v>
      </c>
      <c r="R41" s="26">
        <f t="shared" ref="R41:R42" si="70">L41*Q41</f>
        <v>1312.5624749999999</v>
      </c>
      <c r="S41" s="40">
        <v>0.17100000000000001</v>
      </c>
      <c r="T41" s="26">
        <f>L41*S41</f>
        <v>2413.4213250000003</v>
      </c>
      <c r="U41" s="40">
        <v>0.51300000000000001</v>
      </c>
      <c r="V41" s="26">
        <f>L41*U41</f>
        <v>7240.2639750000008</v>
      </c>
      <c r="W41" s="40">
        <v>0.4</v>
      </c>
      <c r="X41" s="26">
        <f>W41*L41</f>
        <v>5645.43</v>
      </c>
      <c r="Y41" s="41">
        <v>3.4499999999999999E-3</v>
      </c>
      <c r="Z41" s="18">
        <f>L41*Y41</f>
        <v>48.691833750000001</v>
      </c>
      <c r="AA41" s="28">
        <f>IF(J41&gt;0,(AC41+AK41)/J41,0)</f>
        <v>3.4326982463054189E-3</v>
      </c>
      <c r="AB41" s="41">
        <v>2.7999999999999998E-4</v>
      </c>
      <c r="AC41" s="38">
        <f>AB41*L41</f>
        <v>3.9518009999999997</v>
      </c>
      <c r="AD41" s="29">
        <v>0.21679999999999999</v>
      </c>
      <c r="AE41" s="42">
        <f>AH41*(1-AI41)*AD41</f>
        <v>47.307277600000006</v>
      </c>
      <c r="AF41" s="29">
        <f t="shared" si="66"/>
        <v>0.92002880879899984</v>
      </c>
      <c r="AG41" s="30">
        <f t="shared" ref="AG41:AG42" si="71">IF(AND(AA41&gt;0,AJ41&gt;0,AB41&gt;0),((AJ41*(AA41-AB41))/(AA41*(AJ41-AB41))),0)</f>
        <v>0.91959450581208979</v>
      </c>
      <c r="AH41" s="35">
        <v>239</v>
      </c>
      <c r="AI41" s="40">
        <v>8.6999999999999994E-2</v>
      </c>
      <c r="AJ41" s="39">
        <v>0.22140000000000001</v>
      </c>
      <c r="AK41" s="42">
        <f t="shared" si="8"/>
        <v>48.311029800000007</v>
      </c>
      <c r="AL41" s="18">
        <v>1.75</v>
      </c>
      <c r="AM41" s="154"/>
      <c r="AN41" s="122">
        <f>AN40+AH41-AM41</f>
        <v>3457.28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53</v>
      </c>
      <c r="D42" s="44">
        <v>15100</v>
      </c>
      <c r="E42" s="44">
        <v>4</v>
      </c>
      <c r="F42" s="44">
        <v>15710</v>
      </c>
      <c r="G42" s="38">
        <v>2.5</v>
      </c>
      <c r="H42" s="38">
        <v>3.5</v>
      </c>
      <c r="I42" s="44">
        <v>14564</v>
      </c>
      <c r="J42" s="44">
        <v>15380</v>
      </c>
      <c r="K42" s="40">
        <v>7.5999999999999998E-2</v>
      </c>
      <c r="L42" s="38">
        <f t="shared" si="67"/>
        <v>14211.12</v>
      </c>
      <c r="M42" s="29">
        <v>0.77800000000000002</v>
      </c>
      <c r="N42" s="26">
        <f t="shared" si="68"/>
        <v>11056.25136</v>
      </c>
      <c r="O42" s="40">
        <v>0.17299999999999999</v>
      </c>
      <c r="P42" s="26">
        <f t="shared" si="69"/>
        <v>2458.52376</v>
      </c>
      <c r="Q42" s="40">
        <v>4.9000000000000002E-2</v>
      </c>
      <c r="R42" s="26">
        <f t="shared" si="70"/>
        <v>696.3448800000001</v>
      </c>
      <c r="S42" s="40">
        <v>0.17100000000000001</v>
      </c>
      <c r="T42" s="26">
        <f>L42*S42</f>
        <v>2430.1015200000002</v>
      </c>
      <c r="U42" s="40">
        <v>0.51300000000000001</v>
      </c>
      <c r="V42" s="26">
        <f>L42*U42</f>
        <v>7290.3045600000005</v>
      </c>
      <c r="W42" s="40">
        <v>0.39</v>
      </c>
      <c r="X42" s="26">
        <f>W42*L42</f>
        <v>5542.3368000000009</v>
      </c>
      <c r="Y42" s="48">
        <v>3.3500000000000001E-3</v>
      </c>
      <c r="Z42" s="18">
        <f>L42*Y42</f>
        <v>47.607252000000003</v>
      </c>
      <c r="AA42" s="28">
        <f>IF(J42&gt;0,(AC42+AK42)/J42,0)</f>
        <v>3.2365817945383618E-3</v>
      </c>
      <c r="AB42" s="48">
        <v>3.5E-4</v>
      </c>
      <c r="AC42" s="38">
        <f>AB42*L42</f>
        <v>4.9738920000000002</v>
      </c>
      <c r="AD42" s="29">
        <v>0.2157</v>
      </c>
      <c r="AE42" s="42">
        <f>AH42*(1-AI42)*AD42</f>
        <v>45.245232000000001</v>
      </c>
      <c r="AF42" s="29">
        <f t="shared" si="66"/>
        <v>0.89697784585315821</v>
      </c>
      <c r="AG42" s="30">
        <f t="shared" si="71"/>
        <v>0.89332500365606271</v>
      </c>
      <c r="AH42" s="44">
        <v>230</v>
      </c>
      <c r="AI42" s="40">
        <v>8.7999999999999995E-2</v>
      </c>
      <c r="AJ42" s="29">
        <v>0.21360000000000001</v>
      </c>
      <c r="AK42" s="42">
        <f t="shared" si="8"/>
        <v>44.804736000000005</v>
      </c>
      <c r="AL42" s="18">
        <v>1.65</v>
      </c>
      <c r="AM42" s="154"/>
      <c r="AN42" s="122">
        <f>AN41+AH42-AM42</f>
        <v>3687.28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52191</v>
      </c>
      <c r="E43" s="52"/>
      <c r="F43" s="52">
        <f t="shared" ref="F43:J43" si="72">SUM(F40:F42)</f>
        <v>45716</v>
      </c>
      <c r="G43" s="53"/>
      <c r="H43" s="53"/>
      <c r="I43" s="52">
        <f t="shared" si="72"/>
        <v>41293</v>
      </c>
      <c r="J43" s="52">
        <f t="shared" si="72"/>
        <v>45870</v>
      </c>
      <c r="K43" s="21">
        <f>IF(J43&gt;0,(J40*K40+J41*K41+J42*K42)/J43,0)</f>
        <v>7.3673097885328109E-2</v>
      </c>
      <c r="L43" s="53">
        <f>L40+L41+L42</f>
        <v>42490.615000000005</v>
      </c>
      <c r="M43" s="54">
        <f>IF(L43&gt;0,N43/L43,0)</f>
        <v>0.67741249544164051</v>
      </c>
      <c r="N43" s="55">
        <f>N40+N41+N42</f>
        <v>28783.673540000003</v>
      </c>
      <c r="O43" s="21">
        <f>IF(L43&gt;0,P43/L43,0)</f>
        <v>0.25197139897833909</v>
      </c>
      <c r="P43" s="55">
        <f>P40+P41+P42</f>
        <v>10706.419705</v>
      </c>
      <c r="Q43" s="21">
        <f>IF(L43&gt;0,R43/L43,0)</f>
        <v>7.0616105580020433E-2</v>
      </c>
      <c r="R43" s="55">
        <f>R40+R41+R42</f>
        <v>3000.5217550000002</v>
      </c>
      <c r="S43" s="21">
        <f>IF(L43&gt;0,T43/L43,0)</f>
        <v>0.16966644246029386</v>
      </c>
      <c r="T43" s="55">
        <f>T40+T41+T42</f>
        <v>7209.2314850000002</v>
      </c>
      <c r="U43" s="21">
        <f>IF(L43&gt;0,V43/L43,0)</f>
        <v>0.51733406200404486</v>
      </c>
      <c r="V43" s="55">
        <f>V40+V41+V42</f>
        <v>21981.842455000002</v>
      </c>
      <c r="W43" s="21">
        <f>IF(L43&gt;0,X43/L43,0)</f>
        <v>0.3966554685075751</v>
      </c>
      <c r="X43" s="55">
        <f>X40+X41+X42</f>
        <v>16854.1348</v>
      </c>
      <c r="Y43" s="56">
        <f>IF(L43&gt;0,Z43/L43,0)</f>
        <v>3.4398919420206078E-3</v>
      </c>
      <c r="Z43" s="57">
        <f>SUM(Z40:Z42)</f>
        <v>146.16312414999999</v>
      </c>
      <c r="AA43" s="63">
        <f>IF(L43&gt;0,(AA40*L40+AA41*L41+AA42*L42)/L43,0)</f>
        <v>3.3694145770589573E-3</v>
      </c>
      <c r="AB43" s="56">
        <f>IF(J43&gt;0,(J40*AB40+J41*AB41+J42*AB42)/J43,0)</f>
        <v>2.9681491170699799E-4</v>
      </c>
      <c r="AC43" s="53">
        <f>SUM(AC40:AC42)</f>
        <v>12.608832199999998</v>
      </c>
      <c r="AD43" s="54">
        <f>IF(J43&gt;0,(J40*AD40+J41*AD41+J42*AD42)/J43,0)</f>
        <v>0.21849446261172881</v>
      </c>
      <c r="AE43" s="59">
        <f>SUM(AE40:AE42)</f>
        <v>141.26596760000001</v>
      </c>
      <c r="AF43" s="54">
        <f>IF(AND(Z43&gt;0),((Z40*AF40+Z41*AF41+Z42*AF42)/Z43),0)</f>
        <v>0.9149732271931954</v>
      </c>
      <c r="AG43" s="58">
        <f>IF(AND(AA43&gt;0,AJ43&gt;0,AB43&gt;0),((AJ43*(AA43-AB43))/(AA43*(AJ43-AB43))),0)</f>
        <v>0.91314393066716137</v>
      </c>
      <c r="AH43" s="52">
        <f t="shared" ref="AH43" si="73">SUM(AH40:AH42)</f>
        <v>708</v>
      </c>
      <c r="AI43" s="21">
        <f>IF(AH43&gt;0,(AI40*AH40+AI41*AH41+AI42*AH42)/AH43,0)</f>
        <v>8.6987288135593199E-2</v>
      </c>
      <c r="AJ43" s="54">
        <f>IF(J43&gt;0,(AJ40*J40+AJ41*J41+AJ42*J42)/J43,0)</f>
        <v>0.21948355134074557</v>
      </c>
      <c r="AK43" s="59">
        <f>SUM(AK40:AK42)</f>
        <v>141.93844680000001</v>
      </c>
      <c r="AL43" s="57"/>
      <c r="AM43" s="57">
        <f>SUM(AM40:AM42)</f>
        <v>0</v>
      </c>
      <c r="AN43" s="124"/>
      <c r="AO43" s="125">
        <f>AN42</f>
        <v>3687.28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24" t="s">
        <v>51</v>
      </c>
      <c r="D44" s="12">
        <v>6634</v>
      </c>
      <c r="E44" s="12">
        <v>1</v>
      </c>
      <c r="F44" s="12">
        <v>9264</v>
      </c>
      <c r="G44" s="13">
        <v>1.8</v>
      </c>
      <c r="H44" s="13">
        <v>3.8</v>
      </c>
      <c r="I44" s="12">
        <v>8231</v>
      </c>
      <c r="J44" s="12">
        <v>15301</v>
      </c>
      <c r="K44" s="14">
        <v>8.4000000000000005E-2</v>
      </c>
      <c r="L44" s="25">
        <f>J44*(1-K44)</f>
        <v>14015.716</v>
      </c>
      <c r="M44" s="15">
        <v>0.83399999999999996</v>
      </c>
      <c r="N44" s="26">
        <f>L44*M44</f>
        <v>11689.107144</v>
      </c>
      <c r="O44" s="14">
        <v>7.8E-2</v>
      </c>
      <c r="P44" s="26">
        <f>L44*O44</f>
        <v>1093.225848</v>
      </c>
      <c r="Q44" s="16">
        <v>8.7999999999999995E-2</v>
      </c>
      <c r="R44" s="26">
        <f>L44*Q44</f>
        <v>1233.383008</v>
      </c>
      <c r="S44" s="16">
        <v>0.2</v>
      </c>
      <c r="T44" s="26">
        <f>L44*S44</f>
        <v>2803.1432000000004</v>
      </c>
      <c r="U44" s="16">
        <v>0.49</v>
      </c>
      <c r="V44" s="26">
        <f>L44*U44</f>
        <v>6867.7008400000004</v>
      </c>
      <c r="W44" s="16">
        <v>0.4</v>
      </c>
      <c r="X44" s="26">
        <f>W44*L44</f>
        <v>5606.2864000000009</v>
      </c>
      <c r="Y44" s="17">
        <v>3.4199999999999999E-3</v>
      </c>
      <c r="Z44" s="61">
        <f>L44*Y44</f>
        <v>47.933748719999997</v>
      </c>
      <c r="AA44" s="28">
        <f>IF(J44&gt;0,(AC44+AK44)/J44,0)</f>
        <v>2.3983330762695253E-3</v>
      </c>
      <c r="AB44" s="17">
        <v>4.0000000000000002E-4</v>
      </c>
      <c r="AC44" s="25">
        <f>AB44*L44</f>
        <v>5.6062864000000001</v>
      </c>
      <c r="AD44" s="141">
        <v>0.22120000000000001</v>
      </c>
      <c r="AE44" s="31">
        <f>AH44*(1-AI44)*AD44</f>
        <v>31.839085600000004</v>
      </c>
      <c r="AF44" s="29">
        <f t="shared" ref="AF44:AF46" si="74">IF(AND(AD44&gt;0,AB44&gt;0,Y44&gt;0),((Y44-AB44)*AD44)/((AD44-AB44)*Y44),0)</f>
        <v>0.88464064751250093</v>
      </c>
      <c r="AG44" s="62">
        <f>IF(AND(AA44&gt;0,AJ44&gt;0,AB44&gt;0),((AJ44*(AA44-AB44))/(AA44*(AJ44-AB44))),0)</f>
        <v>0.83476335234464538</v>
      </c>
      <c r="AH44" s="156">
        <v>158</v>
      </c>
      <c r="AI44" s="14">
        <v>8.8999999999999996E-2</v>
      </c>
      <c r="AJ44" s="15">
        <v>0.216</v>
      </c>
      <c r="AK44" s="31">
        <f t="shared" si="8"/>
        <v>31.090608000000003</v>
      </c>
      <c r="AL44" s="19">
        <v>1.7</v>
      </c>
      <c r="AM44" s="152"/>
      <c r="AN44" s="119">
        <f>AN42+AH44-AM44</f>
        <v>3845.28</v>
      </c>
      <c r="AO44" s="120"/>
      <c r="AP44" s="12"/>
      <c r="AQ44" s="32"/>
      <c r="AR44" s="20"/>
      <c r="AS44" s="20"/>
      <c r="AT44" s="20"/>
      <c r="AU44" s="20"/>
    </row>
    <row r="45" spans="1:47" ht="15" x14ac:dyDescent="0.25">
      <c r="A45" s="170"/>
      <c r="B45" s="34">
        <v>2</v>
      </c>
      <c r="C45" s="11" t="s">
        <v>49</v>
      </c>
      <c r="D45" s="35">
        <v>21166</v>
      </c>
      <c r="E45" s="44">
        <v>4</v>
      </c>
      <c r="F45" s="35">
        <v>15014</v>
      </c>
      <c r="G45" s="36">
        <v>1.5</v>
      </c>
      <c r="H45" s="38">
        <v>4</v>
      </c>
      <c r="I45" s="65">
        <v>13832</v>
      </c>
      <c r="J45" s="35">
        <v>15313</v>
      </c>
      <c r="K45" s="40">
        <v>7.2999999999999995E-2</v>
      </c>
      <c r="L45" s="38">
        <f>J45*(1-K45)</f>
        <v>14195.151</v>
      </c>
      <c r="M45" s="39">
        <v>0.82</v>
      </c>
      <c r="N45" s="26">
        <f t="shared" ref="N45:N46" si="75">L45*M45</f>
        <v>11640.023819999999</v>
      </c>
      <c r="O45" s="37">
        <v>7.0999999999999994E-2</v>
      </c>
      <c r="P45" s="26">
        <f t="shared" ref="P45:P46" si="76">L45*O45</f>
        <v>1007.8557209999999</v>
      </c>
      <c r="Q45" s="40">
        <v>0.109</v>
      </c>
      <c r="R45" s="26">
        <f t="shared" ref="R45:R46" si="77">L45*Q45</f>
        <v>1547.271459</v>
      </c>
      <c r="S45" s="40">
        <v>0.18</v>
      </c>
      <c r="T45" s="26">
        <f>L45*S45</f>
        <v>2555.12718</v>
      </c>
      <c r="U45" s="40">
        <v>0.52800000000000002</v>
      </c>
      <c r="V45" s="26">
        <f>L45*U45</f>
        <v>7495.0397280000007</v>
      </c>
      <c r="W45" s="40">
        <v>0.4</v>
      </c>
      <c r="X45" s="26">
        <f>W45*L45</f>
        <v>5678.0604000000003</v>
      </c>
      <c r="Y45" s="41">
        <v>3.4099999999999998E-3</v>
      </c>
      <c r="Z45" s="18">
        <f>L45*Y45</f>
        <v>48.405464909999999</v>
      </c>
      <c r="AA45" s="28">
        <f>IF(J45&gt;0,(AC45+AK45)/J45,0)</f>
        <v>3.9266084562136743E-3</v>
      </c>
      <c r="AB45" s="41">
        <v>3.8999999999999999E-4</v>
      </c>
      <c r="AC45" s="38">
        <f>AB45*L45</f>
        <v>5.5361088899999995</v>
      </c>
      <c r="AD45" s="29">
        <v>0.22389999999999999</v>
      </c>
      <c r="AE45" s="42">
        <f>AH45*(1-AI45)*AD45</f>
        <v>56.562513599999996</v>
      </c>
      <c r="AF45" s="29">
        <f t="shared" si="74"/>
        <v>0.88717582489240243</v>
      </c>
      <c r="AG45" s="30">
        <f t="shared" ref="AG45:AG46" si="78">IF(AND(AA45&gt;0,AJ45&gt;0,AB45&gt;0),((AJ45*(AA45-AB45))/(AA45*(AJ45-AB45))),0)</f>
        <v>0.90230605457020785</v>
      </c>
      <c r="AH45" s="44">
        <v>277</v>
      </c>
      <c r="AI45" s="159">
        <v>8.7999999999999995E-2</v>
      </c>
      <c r="AJ45" s="29">
        <v>0.21609999999999999</v>
      </c>
      <c r="AK45" s="42">
        <f t="shared" si="8"/>
        <v>54.592046399999994</v>
      </c>
      <c r="AL45" s="18">
        <v>1.7</v>
      </c>
      <c r="AM45" s="18">
        <v>751.34</v>
      </c>
      <c r="AN45" s="122">
        <f>AN44+AH45-AM45</f>
        <v>3370.9400000000005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53</v>
      </c>
      <c r="D46" s="44">
        <v>18340</v>
      </c>
      <c r="E46" s="44">
        <v>3</v>
      </c>
      <c r="F46" s="44">
        <v>17227</v>
      </c>
      <c r="G46" s="38">
        <v>1.7</v>
      </c>
      <c r="H46" s="38">
        <v>3.6</v>
      </c>
      <c r="I46" s="44">
        <v>15858</v>
      </c>
      <c r="J46" s="44">
        <v>15274</v>
      </c>
      <c r="K46" s="40">
        <v>7.5999999999999998E-2</v>
      </c>
      <c r="L46" s="38">
        <f t="shared" ref="L46" si="79">J46*(1-K46)</f>
        <v>14113.176000000001</v>
      </c>
      <c r="M46" s="29">
        <v>0.77600000000000002</v>
      </c>
      <c r="N46" s="26">
        <f t="shared" si="75"/>
        <v>10951.824576000001</v>
      </c>
      <c r="O46" s="40">
        <v>0.108</v>
      </c>
      <c r="P46" s="26">
        <f t="shared" si="76"/>
        <v>1524.2230080000002</v>
      </c>
      <c r="Q46" s="40">
        <v>0.11600000000000001</v>
      </c>
      <c r="R46" s="26">
        <f t="shared" si="77"/>
        <v>1637.1284160000002</v>
      </c>
      <c r="S46" s="40">
        <v>0.185</v>
      </c>
      <c r="T46" s="26">
        <f>L46*S46</f>
        <v>2610.9375600000003</v>
      </c>
      <c r="U46" s="40">
        <v>0.52600000000000002</v>
      </c>
      <c r="V46" s="26">
        <f>L46*U46</f>
        <v>7423.530576000001</v>
      </c>
      <c r="W46" s="40">
        <v>0.39</v>
      </c>
      <c r="X46" s="26">
        <f>W46*L46</f>
        <v>5504.138640000001</v>
      </c>
      <c r="Y46" s="48">
        <v>3.31E-3</v>
      </c>
      <c r="Z46" s="18">
        <f>L46*Y46</f>
        <v>46.714612560000006</v>
      </c>
      <c r="AA46" s="28">
        <f>IF(J46&gt;0,(AC46+AK46)/J46,0)</f>
        <v>3.1974660573523637E-3</v>
      </c>
      <c r="AB46" s="48">
        <v>4.0999999999999999E-4</v>
      </c>
      <c r="AC46" s="38">
        <f>AB46*L46</f>
        <v>5.7864021600000006</v>
      </c>
      <c r="AD46" s="29">
        <v>0.22020000000000001</v>
      </c>
      <c r="AE46" s="42">
        <f>AH46*(1-AI46)*AD46</f>
        <v>41.633654400000005</v>
      </c>
      <c r="AF46" s="29">
        <f t="shared" si="74"/>
        <v>0.87776728376674851</v>
      </c>
      <c r="AG46" s="30">
        <f t="shared" si="78"/>
        <v>0.87334602272163808</v>
      </c>
      <c r="AH46" s="44">
        <v>208</v>
      </c>
      <c r="AI46" s="40">
        <v>9.0999999999999998E-2</v>
      </c>
      <c r="AJ46" s="29">
        <v>0.22770000000000001</v>
      </c>
      <c r="AK46" s="42">
        <f t="shared" si="8"/>
        <v>43.051694400000002</v>
      </c>
      <c r="AL46" s="18">
        <v>1.6</v>
      </c>
      <c r="AM46" s="154"/>
      <c r="AN46" s="122">
        <f>AN45+AH46-AM46</f>
        <v>3578.9400000000005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46140</v>
      </c>
      <c r="E47" s="52"/>
      <c r="F47" s="52">
        <f>SUM(F44:F46)</f>
        <v>41505</v>
      </c>
      <c r="G47" s="53"/>
      <c r="H47" s="53"/>
      <c r="I47" s="52">
        <f>SUM(I44:I46)</f>
        <v>37921</v>
      </c>
      <c r="J47" s="52">
        <f>SUM(J44:J46)</f>
        <v>45888</v>
      </c>
      <c r="K47" s="21">
        <f>IF(J47&gt;0,(J44*K44+J45*K45+J46*K46)/J47,0)</f>
        <v>7.7666426952580192E-2</v>
      </c>
      <c r="L47" s="53">
        <f>L44+L45+L46</f>
        <v>42324.042999999998</v>
      </c>
      <c r="M47" s="54">
        <f>IF(L47&gt;0,N47/L47,0)</f>
        <v>0.80996410338208935</v>
      </c>
      <c r="N47" s="55">
        <f>N44+N45+N46</f>
        <v>34280.955539999995</v>
      </c>
      <c r="O47" s="21">
        <f>IF(L47&gt;0,P47/L47,0)</f>
        <v>8.5655913755687277E-2</v>
      </c>
      <c r="P47" s="55">
        <f>P44+P45+P46</f>
        <v>3625.3045769999999</v>
      </c>
      <c r="Q47" s="21">
        <f>IF(L47&gt;0,R47/L47,0)</f>
        <v>0.10437998286222328</v>
      </c>
      <c r="R47" s="55">
        <f>R44+R45+R46</f>
        <v>4417.7828830000008</v>
      </c>
      <c r="S47" s="21">
        <f>IF(L47&gt;0,T47/L47,0)</f>
        <v>0.18829032802938983</v>
      </c>
      <c r="T47" s="55">
        <f>T44+T45+T46</f>
        <v>7969.2079400000002</v>
      </c>
      <c r="U47" s="21">
        <f>IF(L47&gt;0,V47/L47,0)</f>
        <v>0.51474929141339365</v>
      </c>
      <c r="V47" s="55">
        <f>V44+V45+V46</f>
        <v>21786.271144000002</v>
      </c>
      <c r="W47" s="21">
        <f>IF(L47&gt;0,X47/L47,0)</f>
        <v>0.39666544710768781</v>
      </c>
      <c r="X47" s="55">
        <f>X44+X45+X46</f>
        <v>16788.485440000004</v>
      </c>
      <c r="Y47" s="56">
        <f>IF(L47&gt;0,Z47/L47,0)</f>
        <v>3.379965996868494E-3</v>
      </c>
      <c r="Z47" s="57">
        <f>SUM(Z44:Z46)</f>
        <v>143.05382619</v>
      </c>
      <c r="AA47" s="63">
        <f>IF(L47&gt;0,(AA44*L44+AA45*L45+AA46*L46)/L47,0)</f>
        <v>3.1773797329728167E-3</v>
      </c>
      <c r="AB47" s="56">
        <f>IF(J47&gt;0,(J44*AB44+J45*AB45+J46*AB46)/J47,0)</f>
        <v>3.9999150104602513E-4</v>
      </c>
      <c r="AC47" s="53">
        <f>SUM(AC44:AC46)</f>
        <v>16.928797450000001</v>
      </c>
      <c r="AD47" s="54">
        <f>IF(J47&gt;0,(J44*AD44+J45*AD45+J46*AD46)/J47,0)</f>
        <v>0.22176814635634587</v>
      </c>
      <c r="AE47" s="59">
        <f>SUM(AE44:AE46)</f>
        <v>130.0352536</v>
      </c>
      <c r="AF47" s="54">
        <f>IF(AND(Z47&gt;0),((Z44*AF44+Z45*AF45+Z46*AF46)/Z47),0)</f>
        <v>0.88325396607973827</v>
      </c>
      <c r="AG47" s="58">
        <f>IF(AND(AA47&gt;0,AJ47&gt;0,AB47&gt;0),((AJ47*(AA47-AB47))/(AA47*(AJ47-AB47))),0)</f>
        <v>0.87570546102103597</v>
      </c>
      <c r="AH47" s="52">
        <f>SUM(AH44:AH46)</f>
        <v>643</v>
      </c>
      <c r="AI47" s="21">
        <f>IF(AH47&gt;0,(AI44*AH44+AI45*AH45+AI46*AH46)/AH47,0)</f>
        <v>8.9216174183514768E-2</v>
      </c>
      <c r="AJ47" s="54">
        <f>IF(J47&gt;0,(AJ44*J44+AJ45*J45+AJ46*J46)/J47,0)</f>
        <v>0.21992776107043238</v>
      </c>
      <c r="AK47" s="59">
        <f>SUM(AK44:AK46)</f>
        <v>128.73434879999999</v>
      </c>
      <c r="AL47" s="57"/>
      <c r="AM47" s="57">
        <f>SUM(AM44:AM46)</f>
        <v>751.34</v>
      </c>
      <c r="AN47" s="124"/>
      <c r="AO47" s="125">
        <f>AN46</f>
        <v>3578.9400000000005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24" t="s">
        <v>51</v>
      </c>
      <c r="D48" s="12">
        <v>6667</v>
      </c>
      <c r="E48" s="12">
        <v>0</v>
      </c>
      <c r="F48" s="12">
        <v>12344</v>
      </c>
      <c r="G48" s="13">
        <v>3.7</v>
      </c>
      <c r="H48" s="13">
        <v>5.5</v>
      </c>
      <c r="I48" s="12">
        <v>11081</v>
      </c>
      <c r="J48" s="12">
        <v>15071</v>
      </c>
      <c r="K48" s="14">
        <v>7.6999999999999999E-2</v>
      </c>
      <c r="L48" s="25">
        <f>J48*(1-K48)</f>
        <v>13910.533000000001</v>
      </c>
      <c r="M48" s="15">
        <v>0.84899999999999998</v>
      </c>
      <c r="N48" s="26">
        <f>L48*M48</f>
        <v>11810.042517</v>
      </c>
      <c r="O48" s="14">
        <v>8.5999999999999993E-2</v>
      </c>
      <c r="P48" s="26">
        <f>L48*O48</f>
        <v>1196.305838</v>
      </c>
      <c r="Q48" s="16">
        <v>6.5000000000000002E-2</v>
      </c>
      <c r="R48" s="26">
        <f>L48*Q48</f>
        <v>904.18464500000016</v>
      </c>
      <c r="S48" s="16">
        <v>0.18</v>
      </c>
      <c r="T48" s="26">
        <f>L48*S48</f>
        <v>2503.8959400000003</v>
      </c>
      <c r="U48" s="16">
        <v>0.53900000000000003</v>
      </c>
      <c r="V48" s="26">
        <f>L48*U48</f>
        <v>7497.7772870000008</v>
      </c>
      <c r="W48" s="16">
        <v>0.39</v>
      </c>
      <c r="X48" s="26">
        <f>W48*L48</f>
        <v>5425.1078700000007</v>
      </c>
      <c r="Y48" s="17">
        <v>3.3E-3</v>
      </c>
      <c r="Z48" s="61">
        <f>L48*Y48</f>
        <v>45.904758900000004</v>
      </c>
      <c r="AA48" s="28">
        <f>IF(J48&gt;0,(AC48+AK48)/J48,0)</f>
        <v>3.1142711843938692E-3</v>
      </c>
      <c r="AB48" s="17">
        <v>4.4000000000000002E-4</v>
      </c>
      <c r="AC48" s="25">
        <f>AB48*L48</f>
        <v>6.1206345200000012</v>
      </c>
      <c r="AD48" s="141">
        <v>0.215</v>
      </c>
      <c r="AE48" s="31">
        <f>AH48*(1-AI48)*AD48</f>
        <v>41.926074999999997</v>
      </c>
      <c r="AF48" s="29">
        <f t="shared" ref="AF48:AF50" si="80">IF(AND(AD48&gt;0,AB48&gt;0,Y48&gt;0),((Y48-AB48)*AD48)/((AD48-AB48)*Y48),0)</f>
        <v>0.86844394730300778</v>
      </c>
      <c r="AG48" s="62">
        <f>IF(AND(AA48&gt;0,AJ48&gt;0,AB48&gt;0),((AJ48*(AA48-AB48))/(AA48*(AJ48-AB48))),0)</f>
        <v>0.8605239698686874</v>
      </c>
      <c r="AH48" s="12">
        <v>215</v>
      </c>
      <c r="AI48" s="14">
        <v>9.2999999999999999E-2</v>
      </c>
      <c r="AJ48" s="15">
        <v>0.20930000000000001</v>
      </c>
      <c r="AK48" s="31">
        <f t="shared" si="8"/>
        <v>40.814546499999999</v>
      </c>
      <c r="AL48" s="19">
        <v>1.65</v>
      </c>
      <c r="AM48" s="152"/>
      <c r="AN48" s="119">
        <f>AN46+AH48-AM48</f>
        <v>3793.9400000000005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49</v>
      </c>
      <c r="D49" s="35">
        <v>19100</v>
      </c>
      <c r="E49" s="44">
        <v>4</v>
      </c>
      <c r="F49" s="35">
        <v>14481</v>
      </c>
      <c r="G49" s="36">
        <v>3.5</v>
      </c>
      <c r="H49" s="38">
        <v>5.3</v>
      </c>
      <c r="I49" s="35">
        <v>13782</v>
      </c>
      <c r="J49" s="35">
        <v>15114</v>
      </c>
      <c r="K49" s="66">
        <v>7.4999999999999997E-2</v>
      </c>
      <c r="L49" s="38">
        <f t="shared" ref="L49:L50" si="81">J49*(1-K49)</f>
        <v>13980.45</v>
      </c>
      <c r="M49" s="39">
        <v>0.83699999999999997</v>
      </c>
      <c r="N49" s="26">
        <f t="shared" ref="N49:N50" si="82">L49*M49</f>
        <v>11701.63665</v>
      </c>
      <c r="O49" s="37">
        <v>0.11</v>
      </c>
      <c r="P49" s="26">
        <f t="shared" ref="P49:P50" si="83">L49*O49</f>
        <v>1537.8495</v>
      </c>
      <c r="Q49" s="40">
        <v>5.2999999999999999E-2</v>
      </c>
      <c r="R49" s="26">
        <f t="shared" ref="R49:R50" si="84">L49*Q49</f>
        <v>740.96384999999998</v>
      </c>
      <c r="S49" s="40">
        <v>0.20100000000000001</v>
      </c>
      <c r="T49" s="26">
        <f>L49*S49</f>
        <v>2810.0704500000002</v>
      </c>
      <c r="U49" s="40">
        <v>0.52800000000000002</v>
      </c>
      <c r="V49" s="26">
        <f>L49*U49</f>
        <v>7381.6776000000009</v>
      </c>
      <c r="W49" s="40">
        <v>0.39</v>
      </c>
      <c r="X49" s="26">
        <f>W49*L49</f>
        <v>5452.3755000000001</v>
      </c>
      <c r="Y49" s="41">
        <v>3.2699999999999999E-3</v>
      </c>
      <c r="Z49" s="18">
        <f>L49*Y49</f>
        <v>45.716071499999998</v>
      </c>
      <c r="AA49" s="28">
        <f>IF(J49&gt;0,(AC49+AK49)/J49,0)</f>
        <v>3.0931779475982537E-3</v>
      </c>
      <c r="AB49" s="41">
        <v>4.2999999999999999E-4</v>
      </c>
      <c r="AC49" s="38">
        <f>AB49*L49</f>
        <v>6.0115935</v>
      </c>
      <c r="AD49" s="29">
        <v>0.22009999999999999</v>
      </c>
      <c r="AE49" s="42">
        <f>AH49*(1-AI49)*AD49</f>
        <v>41.860818999999999</v>
      </c>
      <c r="AF49" s="29">
        <f t="shared" si="80"/>
        <v>0.87020160488160669</v>
      </c>
      <c r="AG49" s="30">
        <f t="shared" ref="AG49:AG50" si="85">IF(AND(AA49&gt;0,AJ49&gt;0,AB49&gt;0),((AJ49*(AA49-AB49))/(AA49*(AJ49-AB49))),0)</f>
        <v>0.86271627295336317</v>
      </c>
      <c r="AH49" s="35">
        <v>209</v>
      </c>
      <c r="AI49" s="66">
        <v>0.09</v>
      </c>
      <c r="AJ49" s="67">
        <v>0.2142</v>
      </c>
      <c r="AK49" s="42">
        <f t="shared" si="8"/>
        <v>40.738697999999999</v>
      </c>
      <c r="AL49" s="18">
        <v>1.62</v>
      </c>
      <c r="AM49" s="18">
        <v>998.58</v>
      </c>
      <c r="AN49" s="122">
        <f>AN48+AH49-AM49</f>
        <v>3004.3600000000006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11" t="s">
        <v>55</v>
      </c>
      <c r="D50" s="44">
        <v>21333</v>
      </c>
      <c r="E50" s="44">
        <v>0</v>
      </c>
      <c r="F50" s="44">
        <v>16539</v>
      </c>
      <c r="G50" s="38">
        <v>4</v>
      </c>
      <c r="H50" s="38">
        <v>5.2</v>
      </c>
      <c r="I50" s="44">
        <v>15061</v>
      </c>
      <c r="J50" s="44">
        <v>15007</v>
      </c>
      <c r="K50" s="66">
        <v>0.08</v>
      </c>
      <c r="L50" s="38">
        <f t="shared" si="81"/>
        <v>13806.44</v>
      </c>
      <c r="M50" s="29">
        <v>0.79800000000000004</v>
      </c>
      <c r="N50" s="26">
        <f t="shared" si="82"/>
        <v>11017.539120000001</v>
      </c>
      <c r="O50" s="40">
        <v>0.126</v>
      </c>
      <c r="P50" s="26">
        <f t="shared" si="83"/>
        <v>1739.6114400000001</v>
      </c>
      <c r="Q50" s="40">
        <v>7.5999999999999998E-2</v>
      </c>
      <c r="R50" s="26">
        <f t="shared" si="84"/>
        <v>1049.28944</v>
      </c>
      <c r="S50" s="40">
        <v>0.20300000000000001</v>
      </c>
      <c r="T50" s="26">
        <f>L50*S50</f>
        <v>2802.7073200000004</v>
      </c>
      <c r="U50" s="40">
        <v>0.51400000000000001</v>
      </c>
      <c r="V50" s="26">
        <f>L50*U50</f>
        <v>7096.5101600000007</v>
      </c>
      <c r="W50" s="40">
        <v>0.4</v>
      </c>
      <c r="X50" s="26">
        <f>W50*L50</f>
        <v>5522.5760000000009</v>
      </c>
      <c r="Y50" s="48">
        <v>3.16E-3</v>
      </c>
      <c r="Z50" s="18">
        <f>L50*Y50</f>
        <v>43.628350400000002</v>
      </c>
      <c r="AA50" s="28">
        <f>IF(J50&gt;0,(AC50+AK50)/J50,0)</f>
        <v>2.9233915506097158E-3</v>
      </c>
      <c r="AB50" s="48">
        <v>4.4999999999999999E-4</v>
      </c>
      <c r="AC50" s="38">
        <f>AB50*L50</f>
        <v>6.212898</v>
      </c>
      <c r="AD50" s="29">
        <v>0.2145</v>
      </c>
      <c r="AE50" s="42">
        <f>AH50*(1-AI50)*AD50</f>
        <v>38.355817500000001</v>
      </c>
      <c r="AF50" s="29">
        <f t="shared" si="80"/>
        <v>0.85939786930180173</v>
      </c>
      <c r="AG50" s="30">
        <f t="shared" si="85"/>
        <v>0.8478809113828345</v>
      </c>
      <c r="AH50" s="44">
        <v>195</v>
      </c>
      <c r="AI50" s="66">
        <v>8.3000000000000004E-2</v>
      </c>
      <c r="AJ50" s="67">
        <v>0.21060000000000001</v>
      </c>
      <c r="AK50" s="42">
        <f t="shared" si="8"/>
        <v>37.658439000000001</v>
      </c>
      <c r="AL50" s="18">
        <v>1.6</v>
      </c>
      <c r="AM50" s="154"/>
      <c r="AN50" s="122">
        <f>AN49+AH50-AM50</f>
        <v>3199.3600000000006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47100</v>
      </c>
      <c r="E51" s="68"/>
      <c r="F51" s="52">
        <f>SUM(F48:F50)</f>
        <v>43364</v>
      </c>
      <c r="G51" s="53"/>
      <c r="H51" s="69"/>
      <c r="I51" s="52">
        <f>SUM(I48:I50)</f>
        <v>39924</v>
      </c>
      <c r="J51" s="52">
        <f>SUM(J48:J50)</f>
        <v>45192</v>
      </c>
      <c r="K51" s="21">
        <f>IF(J51&gt;0,(J48*K48+J49*K49+J50*K50)/J51,0)</f>
        <v>7.7327336696760479E-2</v>
      </c>
      <c r="L51" s="53">
        <f>L48+L49+L50</f>
        <v>41697.423000000003</v>
      </c>
      <c r="M51" s="54">
        <f>IF(L51&gt;0,N51/L51,0)</f>
        <v>0.82808998261115563</v>
      </c>
      <c r="N51" s="55">
        <f>N48+N49+N50</f>
        <v>34529.218287000003</v>
      </c>
      <c r="O51" s="21">
        <f>IF(L51&gt;0,P51/L51,0)</f>
        <v>0.10729120545411164</v>
      </c>
      <c r="P51" s="55">
        <f>P48+P49+P50</f>
        <v>4473.7667780000002</v>
      </c>
      <c r="Q51" s="21">
        <f>IF(L51&gt;0,R51/L51,0)</f>
        <v>6.4618811934732748E-2</v>
      </c>
      <c r="R51" s="55">
        <f>R48+R49+R50</f>
        <v>2694.4379349999999</v>
      </c>
      <c r="S51" s="21">
        <f>IF(L51&gt;0,T51/L51,0)</f>
        <v>0.19465648296778437</v>
      </c>
      <c r="T51" s="55">
        <f>T48+T49+T50</f>
        <v>8116.6737100000009</v>
      </c>
      <c r="U51" s="21">
        <f>IF(L51&gt;0,V51/L51,0)</f>
        <v>0.52703412983099696</v>
      </c>
      <c r="V51" s="55">
        <f>V48+V49+V50</f>
        <v>21975.965047000002</v>
      </c>
      <c r="W51" s="21">
        <f>IF(L51&gt;0,X51/L51,0)</f>
        <v>0.39331110150380283</v>
      </c>
      <c r="X51" s="55">
        <f>X48+X49+X50</f>
        <v>16400.059370000003</v>
      </c>
      <c r="Y51" s="56">
        <f>IF(L51&gt;0,Z51/L51,0)</f>
        <v>3.2435860796481354E-3</v>
      </c>
      <c r="Z51" s="57">
        <f>SUM(Z48:Z50)</f>
        <v>135.2491808</v>
      </c>
      <c r="AA51" s="63">
        <f>IF(L51&gt;0,(AA48*L48+AA49*L49+AA50*L50)/L51,0)</f>
        <v>3.043996789896585E-3</v>
      </c>
      <c r="AB51" s="56">
        <f>IF(J51&gt;0,(J48*AB48+J49*AB49+J50*AB50)/J51,0)</f>
        <v>4.3997632324305181E-4</v>
      </c>
      <c r="AC51" s="53">
        <f>SUM(AC48:AC50)</f>
        <v>18.345126020000002</v>
      </c>
      <c r="AD51" s="54">
        <f>IF(J51&gt;0,(J48*AD48+J49*AD49+J50*AD50)/J51,0)</f>
        <v>0.21653960656753404</v>
      </c>
      <c r="AE51" s="59">
        <f>SUM(AE48:AE50)</f>
        <v>122.14271149999999</v>
      </c>
      <c r="AF51" s="54">
        <f>IF(AND(Z51&gt;0),((Z48*AF48+Z49*AF49+Z50*AF50)/Z51),0)</f>
        <v>0.86611999783885985</v>
      </c>
      <c r="AG51" s="58">
        <f>IF(AND(AA51&gt;0,AJ51&gt;0,AB51&gt;0),((AJ51*(AA51-AB51))/(AA51*(AJ51-AB51))),0)</f>
        <v>0.85724536826096276</v>
      </c>
      <c r="AH51" s="52">
        <f>SUM(AH48:AH50)</f>
        <v>619</v>
      </c>
      <c r="AI51" s="21">
        <f>IF(AH51&gt;0,(AI48*AH48+AI49*AH49+AI50*AH50)/AH51,0)</f>
        <v>8.8836833602584819E-2</v>
      </c>
      <c r="AJ51" s="54">
        <f>IF(J51&gt;0,(AJ48*J48+AJ49*J49+AJ50*J50)/J51,0)</f>
        <v>0.2113704483094353</v>
      </c>
      <c r="AK51" s="59">
        <f>SUM(AK48:AK50)</f>
        <v>119.21168350000001</v>
      </c>
      <c r="AL51" s="70"/>
      <c r="AM51" s="57">
        <f>SUM(AM48:AM50)</f>
        <v>998.58</v>
      </c>
      <c r="AN51" s="124"/>
      <c r="AO51" s="125">
        <f>AN50</f>
        <v>3199.3600000000006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11" t="s">
        <v>52</v>
      </c>
      <c r="D52" s="12">
        <v>4752</v>
      </c>
      <c r="E52" s="12">
        <v>2</v>
      </c>
      <c r="F52" s="12">
        <v>12307</v>
      </c>
      <c r="G52" s="13">
        <v>6.8</v>
      </c>
      <c r="H52" s="13">
        <v>5.8</v>
      </c>
      <c r="I52" s="12">
        <v>10983</v>
      </c>
      <c r="J52" s="12">
        <v>15050</v>
      </c>
      <c r="K52" s="14">
        <v>7.8E-2</v>
      </c>
      <c r="L52" s="25">
        <f>J52*(1-K52)</f>
        <v>13876.1</v>
      </c>
      <c r="M52" s="15">
        <v>0.76400000000000001</v>
      </c>
      <c r="N52" s="26">
        <f>L52*M52</f>
        <v>10601.340400000001</v>
      </c>
      <c r="O52" s="14">
        <v>0.14699999999999999</v>
      </c>
      <c r="P52" s="26">
        <f>L52*O52</f>
        <v>2039.7866999999999</v>
      </c>
      <c r="Q52" s="16">
        <v>8.8999999999999996E-2</v>
      </c>
      <c r="R52" s="26">
        <f>L52*Q52</f>
        <v>1234.9729</v>
      </c>
      <c r="S52" s="16">
        <v>0.2</v>
      </c>
      <c r="T52" s="26">
        <f>L52*S52</f>
        <v>2775.2200000000003</v>
      </c>
      <c r="U52" s="16">
        <v>0.53</v>
      </c>
      <c r="V52" s="26">
        <f>L52*U52</f>
        <v>7354.3330000000005</v>
      </c>
      <c r="W52" s="16">
        <v>0.4</v>
      </c>
      <c r="X52" s="26">
        <f>W52*L52</f>
        <v>5550.4400000000005</v>
      </c>
      <c r="Y52" s="17">
        <v>3.2399999999999998E-3</v>
      </c>
      <c r="Z52" s="61">
        <f>L52*Y52</f>
        <v>44.958563999999996</v>
      </c>
      <c r="AA52" s="28">
        <f>IF(J52&gt;0,(AC52+AK52)/J52,0)</f>
        <v>2.9132740332225913E-3</v>
      </c>
      <c r="AB52" s="17">
        <v>4.6999999999999999E-4</v>
      </c>
      <c r="AC52" s="25">
        <f>AB52*L52</f>
        <v>6.5217669999999996</v>
      </c>
      <c r="AD52" s="141">
        <v>0.2135</v>
      </c>
      <c r="AE52" s="31">
        <f>AH52*(1-AI52)*AD52</f>
        <v>38.832661000000002</v>
      </c>
      <c r="AF52" s="29">
        <f t="shared" ref="AF52:AF54" si="86">IF(AND(AD52&gt;0,AB52&gt;0,Y52&gt;0),((Y52-AB52)*AD52)/((AD52-AB52)*Y52),0)</f>
        <v>0.85682448945056711</v>
      </c>
      <c r="AG52" s="62">
        <f>IF(AND(AA52&gt;0,AJ52&gt;0,AB52&gt;0),((AJ52*(AA52-AB52))/(AA52*(AJ52-AB52))),0)</f>
        <v>0.84059482406176689</v>
      </c>
      <c r="AH52" s="12">
        <v>199</v>
      </c>
      <c r="AI52" s="14">
        <v>8.5999999999999993E-2</v>
      </c>
      <c r="AJ52" s="15">
        <v>0.20519999999999999</v>
      </c>
      <c r="AK52" s="31">
        <f t="shared" si="8"/>
        <v>37.323007199999999</v>
      </c>
      <c r="AL52" s="19">
        <v>1.62</v>
      </c>
      <c r="AM52" s="152"/>
      <c r="AN52" s="119">
        <f>AN50+AH52-AM52</f>
        <v>3398.3600000000006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49</v>
      </c>
      <c r="D53" s="35">
        <v>23200</v>
      </c>
      <c r="E53" s="44">
        <v>4</v>
      </c>
      <c r="F53" s="35">
        <v>16139</v>
      </c>
      <c r="G53" s="36">
        <v>4.4000000000000004</v>
      </c>
      <c r="H53" s="38">
        <v>4.4000000000000004</v>
      </c>
      <c r="I53" s="35">
        <v>14575</v>
      </c>
      <c r="J53" s="35">
        <v>14992</v>
      </c>
      <c r="K53" s="66">
        <v>8.2000000000000003E-2</v>
      </c>
      <c r="L53" s="38">
        <f t="shared" ref="L53:L54" si="87">J53*(1-K53)</f>
        <v>13762.656000000001</v>
      </c>
      <c r="M53" s="39">
        <v>0.82799999999999996</v>
      </c>
      <c r="N53" s="26">
        <f t="shared" ref="N53:N54" si="88">L53*M53</f>
        <v>11395.479168</v>
      </c>
      <c r="O53" s="37">
        <v>9.8000000000000004E-2</v>
      </c>
      <c r="P53" s="26">
        <f t="shared" ref="P53:P54" si="89">L53*O53</f>
        <v>1348.7402880000002</v>
      </c>
      <c r="Q53" s="40">
        <v>7.3999999999999996E-2</v>
      </c>
      <c r="R53" s="26">
        <f t="shared" ref="R53:R54" si="90">L53*Q53</f>
        <v>1018.436544</v>
      </c>
      <c r="S53" s="40">
        <v>0.19600000000000001</v>
      </c>
      <c r="T53" s="26">
        <f>L53*S53</f>
        <v>2697.4805760000004</v>
      </c>
      <c r="U53" s="40">
        <v>0.53</v>
      </c>
      <c r="V53" s="26">
        <f>L53*U53</f>
        <v>7294.2076800000004</v>
      </c>
      <c r="W53" s="40">
        <v>0.4</v>
      </c>
      <c r="X53" s="26">
        <f>W53*L53</f>
        <v>5505.0624000000007</v>
      </c>
      <c r="Y53" s="41">
        <v>3.2399999999999998E-3</v>
      </c>
      <c r="Z53" s="18">
        <f>L53*Y53</f>
        <v>44.591005440000004</v>
      </c>
      <c r="AA53" s="28">
        <f>IF(J53&gt;0,(AC53+AK53)/J53,0)</f>
        <v>2.8089542369263611E-3</v>
      </c>
      <c r="AB53" s="41">
        <v>4.2000000000000002E-4</v>
      </c>
      <c r="AC53" s="38">
        <f>AB53*L53</f>
        <v>5.7803155200000003</v>
      </c>
      <c r="AD53" s="29">
        <v>0.22140000000000001</v>
      </c>
      <c r="AE53" s="42">
        <f>AH53*(1-AI53)*AD53</f>
        <v>37.960358400000004</v>
      </c>
      <c r="AF53" s="29">
        <f t="shared" si="86"/>
        <v>0.87202461761245365</v>
      </c>
      <c r="AG53" s="30">
        <f t="shared" ref="AG53:AG54" si="91">IF(AND(AA53&gt;0,AJ53&gt;0,AB53&gt;0),((AJ53*(AA53-AB53))/(AA53*(AJ53-AB53))),0)</f>
        <v>0.85216721465477852</v>
      </c>
      <c r="AH53" s="35">
        <v>188</v>
      </c>
      <c r="AI53" s="66">
        <v>8.7999999999999995E-2</v>
      </c>
      <c r="AJ53" s="67">
        <v>0.21190000000000001</v>
      </c>
      <c r="AK53" s="42">
        <f t="shared" si="8"/>
        <v>36.331526400000001</v>
      </c>
      <c r="AL53" s="18">
        <v>1.55</v>
      </c>
      <c r="AM53" s="18">
        <v>1010.34</v>
      </c>
      <c r="AN53" s="122">
        <f>AN52+AH53-AM53</f>
        <v>2576.0200000000004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11" t="s">
        <v>55</v>
      </c>
      <c r="D54" s="44">
        <v>21548</v>
      </c>
      <c r="E54" s="44">
        <v>0</v>
      </c>
      <c r="F54" s="44">
        <v>16586</v>
      </c>
      <c r="G54" s="38">
        <v>3.2</v>
      </c>
      <c r="H54" s="38">
        <v>5</v>
      </c>
      <c r="I54" s="44">
        <v>15415</v>
      </c>
      <c r="J54" s="44">
        <v>15061</v>
      </c>
      <c r="K54" s="66">
        <v>8.1000000000000003E-2</v>
      </c>
      <c r="L54" s="38">
        <f t="shared" si="87"/>
        <v>13841.059000000001</v>
      </c>
      <c r="M54" s="29">
        <v>0.80700000000000005</v>
      </c>
      <c r="N54" s="26">
        <f t="shared" si="88"/>
        <v>11169.734613000002</v>
      </c>
      <c r="O54" s="40">
        <v>0.124</v>
      </c>
      <c r="P54" s="26">
        <f t="shared" si="89"/>
        <v>1716.2913160000001</v>
      </c>
      <c r="Q54" s="40">
        <v>6.9000000000000006E-2</v>
      </c>
      <c r="R54" s="26">
        <f t="shared" si="90"/>
        <v>955.03307100000018</v>
      </c>
      <c r="S54" s="40">
        <v>0.19400000000000001</v>
      </c>
      <c r="T54" s="26">
        <f>L54*S54</f>
        <v>2685.1654460000004</v>
      </c>
      <c r="U54" s="40">
        <v>0.53</v>
      </c>
      <c r="V54" s="26">
        <f>L54*U54</f>
        <v>7335.7612700000009</v>
      </c>
      <c r="W54" s="40">
        <v>0.39</v>
      </c>
      <c r="X54" s="26">
        <f>W54*L54</f>
        <v>5398.0130100000006</v>
      </c>
      <c r="Y54" s="48">
        <v>3.1900000000000001E-3</v>
      </c>
      <c r="Z54" s="18">
        <f>L54*Y54</f>
        <v>44.152978210000008</v>
      </c>
      <c r="AA54" s="28">
        <f>IF(J54&gt;0,(AC54+AK54)/J54,0)</f>
        <v>3.0326773912754796E-3</v>
      </c>
      <c r="AB54" s="48">
        <v>4.0999999999999999E-4</v>
      </c>
      <c r="AC54" s="38">
        <f>AB54*L54</f>
        <v>5.6748341900000003</v>
      </c>
      <c r="AD54" s="29">
        <v>0.2177</v>
      </c>
      <c r="AE54" s="42">
        <f>AH54*(1-AI54)*AD54</f>
        <v>39.708480000000002</v>
      </c>
      <c r="AF54" s="29">
        <f t="shared" si="86"/>
        <v>0.87311771925215587</v>
      </c>
      <c r="AG54" s="30">
        <f t="shared" si="91"/>
        <v>0.86642578653453417</v>
      </c>
      <c r="AH54" s="44">
        <v>200</v>
      </c>
      <c r="AI54" s="66">
        <v>8.7999999999999995E-2</v>
      </c>
      <c r="AJ54" s="67">
        <v>0.21929999999999999</v>
      </c>
      <c r="AK54" s="42">
        <f t="shared" si="8"/>
        <v>40.000320000000002</v>
      </c>
      <c r="AL54" s="18">
        <v>1.62</v>
      </c>
      <c r="AM54" s="154"/>
      <c r="AN54" s="122">
        <f>AN53+AH54-AM54</f>
        <v>2776.0200000000004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49500</v>
      </c>
      <c r="E55" s="68"/>
      <c r="F55" s="52">
        <f>SUM(F52:F54)</f>
        <v>45032</v>
      </c>
      <c r="G55" s="53"/>
      <c r="H55" s="69"/>
      <c r="I55" s="52">
        <f>SUM(I52:I54)</f>
        <v>40973</v>
      </c>
      <c r="J55" s="52">
        <f>SUM(J52:J54)</f>
        <v>45103</v>
      </c>
      <c r="K55" s="21">
        <f>IF(J55&gt;0,(J52*K52+J53*K53+J54*K54)/J55,0)</f>
        <v>8.0331352681639809E-2</v>
      </c>
      <c r="L55" s="53">
        <f>L52+L53+L54</f>
        <v>41479.815000000002</v>
      </c>
      <c r="M55" s="54">
        <f>IF(L55&gt;0,N55/L55,0)</f>
        <v>0.79958298225293434</v>
      </c>
      <c r="N55" s="55">
        <f>N52+N53+N54</f>
        <v>33166.554181</v>
      </c>
      <c r="O55" s="21">
        <f>IF(L55&gt;0,P55/L55,0)</f>
        <v>0.12306752824235113</v>
      </c>
      <c r="P55" s="55">
        <f>P52+P53+P54</f>
        <v>5104.8183040000004</v>
      </c>
      <c r="Q55" s="21">
        <f>IF(L55&gt;0,R55/L55,0)</f>
        <v>7.7349489504714528E-2</v>
      </c>
      <c r="R55" s="55">
        <f>R52+R53+R54</f>
        <v>3208.4425150000002</v>
      </c>
      <c r="S55" s="21">
        <f>IF(L55&gt;0,T55/L55,0)</f>
        <v>0.19667074267327378</v>
      </c>
      <c r="T55" s="55">
        <f>T52+T53+T54</f>
        <v>8157.866022000002</v>
      </c>
      <c r="U55" s="21">
        <f>IF(L55&gt;0,V55/L55,0)</f>
        <v>0.53</v>
      </c>
      <c r="V55" s="55">
        <f>V52+V53+V54</f>
        <v>21984.301950000001</v>
      </c>
      <c r="W55" s="21">
        <f>IF(L55&gt;0,X55/L55,0)</f>
        <v>0.39666318208024792</v>
      </c>
      <c r="X55" s="55">
        <f>X52+X53+X54</f>
        <v>16453.51541</v>
      </c>
      <c r="Y55" s="56">
        <f>IF(L55&gt;0,Z55/L55,0)</f>
        <v>3.2233159104012397E-3</v>
      </c>
      <c r="Z55" s="57">
        <f>SUM(Z52:Z54)</f>
        <v>133.70254765000001</v>
      </c>
      <c r="AA55" s="63">
        <f>IF(L55&gt;0,(AA52*L52+AA53*L53+AA54*L54)/L55,0)</f>
        <v>2.9185043230200041E-3</v>
      </c>
      <c r="AB55" s="56">
        <f>IF(J55&gt;0,(J52*AB52+J53*AB53+J54*AB54)/J55,0)</f>
        <v>4.3334478859499367E-4</v>
      </c>
      <c r="AC55" s="53">
        <f>SUM(AC52:AC54)</f>
        <v>17.976916709999998</v>
      </c>
      <c r="AD55" s="54">
        <f>IF(J55&gt;0,(J52*AD52+J53*AD53+J54*AD54)/J55,0)</f>
        <v>0.21752840165842624</v>
      </c>
      <c r="AE55" s="59">
        <f>SUM(AE52:AE54)</f>
        <v>116.5014994</v>
      </c>
      <c r="AF55" s="54">
        <f>IF(AND(Z55&gt;0),((Z52*AF52+Z53*AF53+Z54*AF54)/Z55),0)</f>
        <v>0.86727442957895506</v>
      </c>
      <c r="AG55" s="58">
        <f>IF(AND(AA55&gt;0,AJ55&gt;0,AB55&gt;0),((AJ55*(AA55-AB55))/(AA55*(AJ55-AB55))),0)</f>
        <v>0.85326121582628434</v>
      </c>
      <c r="AH55" s="52">
        <f>SUM(AH52:AH54)</f>
        <v>587</v>
      </c>
      <c r="AI55" s="21">
        <f>IF(J55&gt;0,(AI52*J52+AI53*J53+AI54*J54)/J55,0)</f>
        <v>8.7332638627142301E-2</v>
      </c>
      <c r="AJ55" s="54">
        <f>IF(J55&gt;0,(AJ52*J52+AJ53*J53+AJ54*J54)/J55,0)</f>
        <v>0.21213538123849857</v>
      </c>
      <c r="AK55" s="59">
        <f>SUM(AK52:AK54)</f>
        <v>113.65485360000001</v>
      </c>
      <c r="AL55" s="70"/>
      <c r="AM55" s="57">
        <f>SUM(AM52:AM54)</f>
        <v>1010.34</v>
      </c>
      <c r="AN55" s="124"/>
      <c r="AO55" s="125">
        <f>AN54</f>
        <v>2776.0200000000004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52</v>
      </c>
      <c r="D56" s="12">
        <v>5296</v>
      </c>
      <c r="E56" s="12">
        <v>2</v>
      </c>
      <c r="F56" s="12">
        <v>10106</v>
      </c>
      <c r="G56" s="13">
        <v>3.6</v>
      </c>
      <c r="H56" s="13">
        <v>5.0999999999999996</v>
      </c>
      <c r="I56" s="12">
        <v>8828</v>
      </c>
      <c r="J56" s="12">
        <v>14673</v>
      </c>
      <c r="K56" s="14">
        <v>8.2000000000000003E-2</v>
      </c>
      <c r="L56" s="25">
        <f>J56*(1-K56)</f>
        <v>13469.814</v>
      </c>
      <c r="M56" s="15">
        <v>0.748</v>
      </c>
      <c r="N56" s="26">
        <f>L56*M56</f>
        <v>10075.420872000001</v>
      </c>
      <c r="O56" s="14">
        <v>0.187</v>
      </c>
      <c r="P56" s="26">
        <f>L56*O56</f>
        <v>2518.8552180000001</v>
      </c>
      <c r="Q56" s="16">
        <v>6.5000000000000002E-2</v>
      </c>
      <c r="R56" s="26">
        <f>L56*Q56</f>
        <v>875.53791000000001</v>
      </c>
      <c r="S56" s="16">
        <v>0.20699999999999999</v>
      </c>
      <c r="T56" s="26">
        <f>L56*S56</f>
        <v>2788.2514980000001</v>
      </c>
      <c r="U56" s="16">
        <v>0.502</v>
      </c>
      <c r="V56" s="26">
        <f>L56*U56</f>
        <v>6761.8466280000002</v>
      </c>
      <c r="W56" s="16">
        <v>0.39</v>
      </c>
      <c r="X56" s="26">
        <f>W56*L56</f>
        <v>5253.2274600000001</v>
      </c>
      <c r="Y56" s="17">
        <v>3.2399999999999998E-3</v>
      </c>
      <c r="Z56" s="61">
        <f>L56*Y56</f>
        <v>43.642197359999997</v>
      </c>
      <c r="AA56" s="28">
        <f>IF(J56&gt;0,(AC56+AK56)/J56,0)</f>
        <v>3.0227901042731552E-3</v>
      </c>
      <c r="AB56" s="17">
        <v>4.0000000000000002E-4</v>
      </c>
      <c r="AC56" s="25">
        <f>AB56*L56</f>
        <v>5.3879256</v>
      </c>
      <c r="AD56" s="141">
        <v>0.2132</v>
      </c>
      <c r="AE56" s="31">
        <f>AH56*(1-AI56)*AD56</f>
        <v>38.6932416</v>
      </c>
      <c r="AF56" s="29">
        <f t="shared" ref="AF56:AF58" si="92">IF(AND(AD56&gt;0,AB56&gt;0,Y56&gt;0),((Y56-AB56)*AD56)/((AD56-AB56)*Y56),0)</f>
        <v>0.87819084748909315</v>
      </c>
      <c r="AG56" s="62">
        <f>IF(AND(AA56&gt;0,AJ56&gt;0,AB56&gt;0),((AJ56*(AA56-AB56))/(AA56*(AJ56-AB56))),0)</f>
        <v>0.86929146984104133</v>
      </c>
      <c r="AH56" s="12">
        <v>199</v>
      </c>
      <c r="AI56" s="14">
        <v>8.7999999999999995E-2</v>
      </c>
      <c r="AJ56" s="15">
        <v>0.2147</v>
      </c>
      <c r="AK56" s="31">
        <f t="shared" si="8"/>
        <v>38.965473600000003</v>
      </c>
      <c r="AL56" s="19">
        <v>1.7</v>
      </c>
      <c r="AM56" s="152"/>
      <c r="AN56" s="119">
        <f>AN54+AH56-AM56</f>
        <v>2975.0200000000004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53</v>
      </c>
      <c r="D57" s="35">
        <v>19600</v>
      </c>
      <c r="E57" s="44">
        <v>4</v>
      </c>
      <c r="F57" s="35">
        <v>16111</v>
      </c>
      <c r="G57" s="36">
        <v>2.5</v>
      </c>
      <c r="H57" s="38">
        <v>4.7</v>
      </c>
      <c r="I57" s="35">
        <v>15146</v>
      </c>
      <c r="J57" s="35">
        <v>15044</v>
      </c>
      <c r="K57" s="66">
        <v>8.5000000000000006E-2</v>
      </c>
      <c r="L57" s="38">
        <f t="shared" ref="L57:L58" si="93">J57*(1-K57)</f>
        <v>13765.26</v>
      </c>
      <c r="M57" s="39">
        <v>0.745</v>
      </c>
      <c r="N57" s="26">
        <f t="shared" ref="N57:N58" si="94">L57*M57</f>
        <v>10255.118700000001</v>
      </c>
      <c r="O57" s="37">
        <v>0.19600000000000001</v>
      </c>
      <c r="P57" s="26">
        <f t="shared" ref="P57:P58" si="95">L57*O57</f>
        <v>2697.9909600000001</v>
      </c>
      <c r="Q57" s="40">
        <v>5.8999999999999997E-2</v>
      </c>
      <c r="R57" s="26">
        <f t="shared" ref="R57:R58" si="96">L57*Q57</f>
        <v>812.15033999999991</v>
      </c>
      <c r="S57" s="40">
        <v>0.188</v>
      </c>
      <c r="T57" s="26">
        <f>L57*S57</f>
        <v>2587.86888</v>
      </c>
      <c r="U57" s="40">
        <v>0.54300000000000004</v>
      </c>
      <c r="V57" s="26">
        <f>L57*U57</f>
        <v>7474.536180000001</v>
      </c>
      <c r="W57" s="40">
        <v>0.39</v>
      </c>
      <c r="X57" s="26">
        <f>W57*L57</f>
        <v>5368.4513999999999</v>
      </c>
      <c r="Y57" s="41">
        <v>3.1700000000000001E-3</v>
      </c>
      <c r="Z57" s="18">
        <f>L57*Y57</f>
        <v>43.635874200000003</v>
      </c>
      <c r="AA57" s="28">
        <f>IF(J57&gt;0,(AC57+AK57)/J57,0)</f>
        <v>2.8888783568199951E-3</v>
      </c>
      <c r="AB57" s="41">
        <v>3.2000000000000003E-4</v>
      </c>
      <c r="AC57" s="38">
        <f>AB57*L57</f>
        <v>4.4048832000000004</v>
      </c>
      <c r="AD57" s="29">
        <v>0.21629999999999999</v>
      </c>
      <c r="AE57" s="42">
        <f>AH57*(1-AI57)*AD57</f>
        <v>38.1557526</v>
      </c>
      <c r="AF57" s="29">
        <f t="shared" si="92"/>
        <v>0.90038568239903038</v>
      </c>
      <c r="AG57" s="30">
        <f t="shared" ref="AG57:AG58" si="97">IF(AND(AA57&gt;0,AJ57&gt;0,AB57&gt;0),((AJ57*(AA57-AB57))/(AA57*(AJ57-AB57))),0)</f>
        <v>0.89051747285463001</v>
      </c>
      <c r="AH57" s="35">
        <v>193</v>
      </c>
      <c r="AI57" s="66">
        <v>8.5999999999999993E-2</v>
      </c>
      <c r="AJ57" s="67">
        <v>0.22140000000000001</v>
      </c>
      <c r="AK57" s="42">
        <f t="shared" si="8"/>
        <v>39.055402800000003</v>
      </c>
      <c r="AL57" s="18">
        <v>1.7</v>
      </c>
      <c r="AM57" s="18">
        <v>999.74</v>
      </c>
      <c r="AN57" s="122">
        <f>AN56+AH57-AM57</f>
        <v>2168.2800000000007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11" t="s">
        <v>55</v>
      </c>
      <c r="D58" s="44">
        <v>23104</v>
      </c>
      <c r="E58" s="44">
        <v>4</v>
      </c>
      <c r="F58" s="44">
        <v>18703</v>
      </c>
      <c r="G58" s="38">
        <v>1.8</v>
      </c>
      <c r="H58" s="38">
        <v>4</v>
      </c>
      <c r="I58" s="44">
        <v>16689</v>
      </c>
      <c r="J58" s="44">
        <v>15149</v>
      </c>
      <c r="K58" s="66">
        <v>8.4000000000000005E-2</v>
      </c>
      <c r="L58" s="38">
        <f t="shared" si="93"/>
        <v>13876.484</v>
      </c>
      <c r="M58" s="29">
        <v>0.753</v>
      </c>
      <c r="N58" s="26">
        <f t="shared" si="94"/>
        <v>10448.992452</v>
      </c>
      <c r="O58" s="40">
        <v>0.16600000000000001</v>
      </c>
      <c r="P58" s="26">
        <f t="shared" si="95"/>
        <v>2303.4963440000001</v>
      </c>
      <c r="Q58" s="40">
        <v>8.1000000000000003E-2</v>
      </c>
      <c r="R58" s="26">
        <f t="shared" si="96"/>
        <v>1123.9952040000001</v>
      </c>
      <c r="S58" s="40">
        <v>0.187</v>
      </c>
      <c r="T58" s="26">
        <f>L58*S58</f>
        <v>2594.9025080000001</v>
      </c>
      <c r="U58" s="40">
        <v>0.52500000000000002</v>
      </c>
      <c r="V58" s="26">
        <f>L58*U58</f>
        <v>7285.1541000000007</v>
      </c>
      <c r="W58" s="40">
        <v>0.39</v>
      </c>
      <c r="X58" s="26">
        <f>W58*L58</f>
        <v>5411.8287600000003</v>
      </c>
      <c r="Y58" s="48">
        <v>3.16E-3</v>
      </c>
      <c r="Z58" s="18">
        <f>L58*Y58</f>
        <v>43.849689439999999</v>
      </c>
      <c r="AA58" s="28">
        <f>IF(J58&gt;0,(AC58+AK58)/J58,0)</f>
        <v>2.7597328127269131E-3</v>
      </c>
      <c r="AB58" s="48">
        <v>3.2000000000000003E-4</v>
      </c>
      <c r="AC58" s="38">
        <f>AB58*L58</f>
        <v>4.4404748800000009</v>
      </c>
      <c r="AD58" s="29">
        <v>0.21260000000000001</v>
      </c>
      <c r="AE58" s="42">
        <f>AH58*(1-AI58)*AD58</f>
        <v>36.524892600000008</v>
      </c>
      <c r="AF58" s="29">
        <f t="shared" si="92"/>
        <v>0.90008896775932423</v>
      </c>
      <c r="AG58" s="30">
        <f t="shared" si="97"/>
        <v>0.88534932885040429</v>
      </c>
      <c r="AH58" s="44">
        <v>189</v>
      </c>
      <c r="AI58" s="66">
        <v>9.0999999999999998E-2</v>
      </c>
      <c r="AJ58" s="67">
        <v>0.2175</v>
      </c>
      <c r="AK58" s="42">
        <f t="shared" si="8"/>
        <v>37.3667175</v>
      </c>
      <c r="AL58" s="18">
        <v>1.7</v>
      </c>
      <c r="AM58" s="154"/>
      <c r="AN58" s="122">
        <f>AN57+AH58-AM58</f>
        <v>2357.2800000000007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48000</v>
      </c>
      <c r="E59" s="68"/>
      <c r="F59" s="52">
        <f t="shared" ref="F59:J59" si="98">SUM(F56:F58)</f>
        <v>44920</v>
      </c>
      <c r="G59" s="53"/>
      <c r="H59" s="69"/>
      <c r="I59" s="52">
        <f t="shared" si="98"/>
        <v>40663</v>
      </c>
      <c r="J59" s="52">
        <f t="shared" si="98"/>
        <v>44866</v>
      </c>
      <c r="K59" s="21">
        <f>IF(J59&gt;0,(J56*K56+J57*K57+J58*K58)/J59,0)</f>
        <v>8.3681228547229536E-2</v>
      </c>
      <c r="L59" s="53">
        <f>L56+L57+L58</f>
        <v>41111.558000000005</v>
      </c>
      <c r="M59" s="54">
        <f>IF(L59&gt;0,N59/L59,0)</f>
        <v>0.74868318111417709</v>
      </c>
      <c r="N59" s="55">
        <f>N56+N57+N58</f>
        <v>30779.532024</v>
      </c>
      <c r="O59" s="21">
        <f>IF(L59&gt;0,P59/L59,0)</f>
        <v>0.18292526208809695</v>
      </c>
      <c r="P59" s="55">
        <f>P56+P57+P58</f>
        <v>7520.3425219999999</v>
      </c>
      <c r="Q59" s="21">
        <f>IF(L59&gt;0,R59/L59,0)</f>
        <v>6.8391556797725822E-2</v>
      </c>
      <c r="R59" s="55">
        <f>R56+R57+R58</f>
        <v>2811.683454</v>
      </c>
      <c r="S59" s="21">
        <f>IF(L59&gt;0,T59/L59,0)</f>
        <v>0.19388763826464564</v>
      </c>
      <c r="T59" s="55">
        <f>T56+T57+T58</f>
        <v>7971.0228859999997</v>
      </c>
      <c r="U59" s="21">
        <f>IF(L59&gt;0,V59/L59,0)</f>
        <v>0.5234911532177885</v>
      </c>
      <c r="V59" s="55">
        <f>V56+V57+V58</f>
        <v>21521.536908000002</v>
      </c>
      <c r="W59" s="21">
        <f>IF(L59&gt;0,X59/L59,0)</f>
        <v>0.38999999999999996</v>
      </c>
      <c r="X59" s="55">
        <f>X56+X57+X58</f>
        <v>16033.50762</v>
      </c>
      <c r="Y59" s="56">
        <f>IF(L59&gt;0,Z59/L59,0)</f>
        <v>3.1895595151125136E-3</v>
      </c>
      <c r="Z59" s="57">
        <f>SUM(Z56:Z58)</f>
        <v>131.12776099999999</v>
      </c>
      <c r="AA59" s="63">
        <f>IF(L59&gt;0,(AA56*L56+AA57*L57+AA58*L58)/L59,0)</f>
        <v>2.889162468026145E-3</v>
      </c>
      <c r="AB59" s="56">
        <f>IF(J59&gt;0,(J56*AB56+J57*AB57+J58*AB58)/J59,0)</f>
        <v>3.4616324165292204E-4</v>
      </c>
      <c r="AC59" s="53">
        <f>SUM(AC56:AC58)</f>
        <v>14.23328368</v>
      </c>
      <c r="AD59" s="54">
        <f>IF(J59&gt;0,(J56*AD56+J57*AD57+J58*AD58)/J59,0)</f>
        <v>0.21403686979004144</v>
      </c>
      <c r="AE59" s="59">
        <f>SUM(AE56:AE58)</f>
        <v>113.37388680000001</v>
      </c>
      <c r="AF59" s="54">
        <f>IF(AND(Z59&gt;0),((Z56*AF56+Z57*AF57+Z58*AF58)/Z59),0)</f>
        <v>0.8928995314663114</v>
      </c>
      <c r="AG59" s="58">
        <f>IF(AND(AA59&gt;0,AJ59&gt;0,AB59&gt;0),((AJ59*(AA59-AB59))/(AA59*(AJ59-AB59))),0)</f>
        <v>0.88158617778681769</v>
      </c>
      <c r="AH59" s="52">
        <f t="shared" ref="AH59" si="99">SUM(AH56:AH58)</f>
        <v>581</v>
      </c>
      <c r="AI59" s="21">
        <f>IF(AH59&gt;0,(AI56*AH56+AI57*AH57+AI58*AH58)/AH59,0)</f>
        <v>8.8311531841652316E-2</v>
      </c>
      <c r="AJ59" s="54">
        <f>IF(J59&gt;0,(AJ56*J56+AJ57*J57+AJ58*J58)/J59,0)</f>
        <v>0.21789199393750278</v>
      </c>
      <c r="AK59" s="59">
        <f>SUM(AK56:AK58)</f>
        <v>115.38759390000001</v>
      </c>
      <c r="AL59" s="70"/>
      <c r="AM59" s="57">
        <f>SUM(AM56:AM58)</f>
        <v>999.74</v>
      </c>
      <c r="AN59" s="124"/>
      <c r="AO59" s="125">
        <f>AN58</f>
        <v>2357.2800000000007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52</v>
      </c>
      <c r="D60" s="12">
        <v>6607</v>
      </c>
      <c r="E60" s="12">
        <v>0</v>
      </c>
      <c r="F60" s="12">
        <v>13700</v>
      </c>
      <c r="G60" s="13">
        <v>1.3</v>
      </c>
      <c r="H60" s="13">
        <v>4.0999999999999996</v>
      </c>
      <c r="I60" s="12">
        <v>12289</v>
      </c>
      <c r="J60" s="12">
        <v>14888</v>
      </c>
      <c r="K60" s="14">
        <v>7.9000000000000001E-2</v>
      </c>
      <c r="L60" s="25">
        <f>J60*(1-K60)</f>
        <v>13711.848</v>
      </c>
      <c r="M60" s="15">
        <v>0.82499999999999996</v>
      </c>
      <c r="N60" s="26">
        <f>L60*M60</f>
        <v>11312.274599999999</v>
      </c>
      <c r="O60" s="14">
        <v>0.105</v>
      </c>
      <c r="P60" s="26">
        <f>L60*O60</f>
        <v>1439.74404</v>
      </c>
      <c r="Q60" s="16">
        <v>7.0000000000000007E-2</v>
      </c>
      <c r="R60" s="26">
        <f>L60*Q60</f>
        <v>959.82936000000007</v>
      </c>
      <c r="S60" s="16">
        <v>0.18099999999999999</v>
      </c>
      <c r="T60" s="26">
        <f>L60*S60</f>
        <v>2481.8444879999997</v>
      </c>
      <c r="U60" s="16">
        <v>0.53</v>
      </c>
      <c r="V60" s="26">
        <f>L60*U60</f>
        <v>7267.2794400000002</v>
      </c>
      <c r="W60" s="16">
        <v>0.39</v>
      </c>
      <c r="X60" s="26">
        <f>W60*L60</f>
        <v>5347.6207199999999</v>
      </c>
      <c r="Y60" s="17">
        <v>3.1700000000000001E-3</v>
      </c>
      <c r="Z60" s="61">
        <f>L60*Y60</f>
        <v>43.466558159999998</v>
      </c>
      <c r="AA60" s="28">
        <f>IF(J60&gt;0,(AC60+AK60)/J60,0)</f>
        <v>3.2904188527673297E-3</v>
      </c>
      <c r="AB60" s="17">
        <v>3.6000000000000002E-4</v>
      </c>
      <c r="AC60" s="25">
        <f>AB60*L60</f>
        <v>4.9362652800000006</v>
      </c>
      <c r="AD60" s="141">
        <v>0.21210000000000001</v>
      </c>
      <c r="AE60" s="31">
        <f>AH60*(1-AI60)*AD60</f>
        <v>42.997336200000007</v>
      </c>
      <c r="AF60" s="29">
        <f t="shared" ref="AF60:AF62" si="100">IF(AND(AD60&gt;0,AB60&gt;0,Y60&gt;0),((Y60-AB60)*AD60)/((AD60-AB60)*Y60),0)</f>
        <v>0.88794244712356307</v>
      </c>
      <c r="AG60" s="62">
        <f>IF(AND(AA60&gt;0,AJ60&gt;0,AB60&gt;0),((AJ60*(AA60-AB60))/(AA60*(AJ60-AB60))),0)</f>
        <v>0.89206932401167527</v>
      </c>
      <c r="AH60" s="12">
        <v>226</v>
      </c>
      <c r="AI60" s="14">
        <v>0.10299999999999999</v>
      </c>
      <c r="AJ60" s="15">
        <v>0.21729999999999999</v>
      </c>
      <c r="AK60" s="31">
        <f t="shared" si="8"/>
        <v>44.051490600000001</v>
      </c>
      <c r="AL60" s="19">
        <v>1.68</v>
      </c>
      <c r="AM60" s="152"/>
      <c r="AN60" s="119">
        <f>AN58+AH60-AM60</f>
        <v>2583.2800000000007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53</v>
      </c>
      <c r="D61" s="35">
        <v>20281</v>
      </c>
      <c r="E61" s="44">
        <v>5</v>
      </c>
      <c r="F61" s="35">
        <v>17431</v>
      </c>
      <c r="G61" s="36">
        <v>2.1</v>
      </c>
      <c r="H61" s="38">
        <v>3.9</v>
      </c>
      <c r="I61" s="35">
        <v>15968</v>
      </c>
      <c r="J61" s="35">
        <v>15133</v>
      </c>
      <c r="K61" s="66">
        <v>8.1000000000000003E-2</v>
      </c>
      <c r="L61" s="38">
        <f t="shared" ref="L61:L62" si="101">J61*(1-K61)</f>
        <v>13907.227000000001</v>
      </c>
      <c r="M61" s="39">
        <v>0.76</v>
      </c>
      <c r="N61" s="26">
        <f t="shared" ref="N61:N62" si="102">L61*M61</f>
        <v>10569.492520000002</v>
      </c>
      <c r="O61" s="37">
        <v>0.153</v>
      </c>
      <c r="P61" s="26">
        <f t="shared" ref="P61:P62" si="103">L61*O61</f>
        <v>2127.8057309999999</v>
      </c>
      <c r="Q61" s="40">
        <v>8.6999999999999994E-2</v>
      </c>
      <c r="R61" s="26">
        <f t="shared" ref="R61:R62" si="104">L61*Q61</f>
        <v>1209.9287489999999</v>
      </c>
      <c r="S61" s="40">
        <v>0.193</v>
      </c>
      <c r="T61" s="26">
        <f>L61*S61</f>
        <v>2684.0948110000004</v>
      </c>
      <c r="U61" s="40">
        <v>0.52200000000000002</v>
      </c>
      <c r="V61" s="26">
        <f>L61*U61</f>
        <v>7259.5724940000009</v>
      </c>
      <c r="W61" s="40">
        <v>0.4</v>
      </c>
      <c r="X61" s="26">
        <f>W61*L61</f>
        <v>5562.890800000001</v>
      </c>
      <c r="Y61" s="41">
        <v>3.2499999999999999E-3</v>
      </c>
      <c r="Z61" s="18">
        <f>L61*Y61</f>
        <v>45.198487749999998</v>
      </c>
      <c r="AA61" s="28">
        <f>IF(J61&gt;0,(AC61+AK61)/J61,0)</f>
        <v>2.6683060549791845E-3</v>
      </c>
      <c r="AB61" s="41">
        <v>3.8999999999999999E-4</v>
      </c>
      <c r="AC61" s="38">
        <f>AB61*L61</f>
        <v>5.4238185300000001</v>
      </c>
      <c r="AD61" s="29">
        <v>0.21740000000000001</v>
      </c>
      <c r="AE61" s="42">
        <f>AH61*(1-AI61)*AD61</f>
        <v>35.100969200000002</v>
      </c>
      <c r="AF61" s="29">
        <f t="shared" si="100"/>
        <v>0.88158149394037133</v>
      </c>
      <c r="AG61" s="30">
        <f t="shared" ref="AG61:AG62" si="105">IF(AND(AA61&gt;0,AJ61&gt;0,AB61&gt;0),((AJ61*(AA61-AB61))/(AA61*(AJ61-AB61))),0)</f>
        <v>0.85538072555364031</v>
      </c>
      <c r="AH61" s="35">
        <v>179</v>
      </c>
      <c r="AI61" s="66">
        <v>9.8000000000000004E-2</v>
      </c>
      <c r="AJ61" s="67">
        <v>0.2165</v>
      </c>
      <c r="AK61" s="42">
        <f t="shared" si="8"/>
        <v>34.955657000000002</v>
      </c>
      <c r="AL61" s="18">
        <v>1.65</v>
      </c>
      <c r="AM61" s="18">
        <v>1005.4</v>
      </c>
      <c r="AN61" s="122">
        <f>AN60+AH61-AM61</f>
        <v>1756.8800000000006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24" t="s">
        <v>51</v>
      </c>
      <c r="D62" s="44">
        <v>17351</v>
      </c>
      <c r="E62" s="44">
        <v>5</v>
      </c>
      <c r="F62" s="44">
        <v>18541</v>
      </c>
      <c r="G62" s="38">
        <v>3.9</v>
      </c>
      <c r="H62" s="38">
        <v>5</v>
      </c>
      <c r="I62" s="44">
        <v>16932</v>
      </c>
      <c r="J62" s="44">
        <v>15114</v>
      </c>
      <c r="K62" s="66">
        <v>8.2000000000000003E-2</v>
      </c>
      <c r="L62" s="38">
        <f t="shared" si="101"/>
        <v>13874.652</v>
      </c>
      <c r="M62" s="29">
        <v>0.78300000000000003</v>
      </c>
      <c r="N62" s="26">
        <f t="shared" si="102"/>
        <v>10863.852516000001</v>
      </c>
      <c r="O62" s="40">
        <v>0.153</v>
      </c>
      <c r="P62" s="26">
        <f t="shared" si="103"/>
        <v>2122.8217559999998</v>
      </c>
      <c r="Q62" s="40">
        <v>6.4000000000000001E-2</v>
      </c>
      <c r="R62" s="26">
        <f t="shared" si="104"/>
        <v>887.97772800000007</v>
      </c>
      <c r="S62" s="40">
        <v>0.20300000000000001</v>
      </c>
      <c r="T62" s="26">
        <f>L62*S62</f>
        <v>2816.5543560000001</v>
      </c>
      <c r="U62" s="40">
        <v>0.52400000000000002</v>
      </c>
      <c r="V62" s="26">
        <f>L62*U62</f>
        <v>7270.3176480000002</v>
      </c>
      <c r="W62" s="40">
        <v>0.39</v>
      </c>
      <c r="X62" s="26">
        <f>W62*L62</f>
        <v>5411.1142799999998</v>
      </c>
      <c r="Y62" s="48">
        <v>3.2799999999999999E-3</v>
      </c>
      <c r="Z62" s="18">
        <f>L62*Y62</f>
        <v>45.50885856</v>
      </c>
      <c r="AA62" s="28">
        <f>IF(J62&gt;0,(AC62+AK62)/J62,0)</f>
        <v>3.0280045176657409E-3</v>
      </c>
      <c r="AB62" s="48">
        <v>3.8999999999999999E-4</v>
      </c>
      <c r="AC62" s="38">
        <f>AB62*L62</f>
        <v>5.4111142799999996</v>
      </c>
      <c r="AD62" s="29">
        <v>0.21110000000000001</v>
      </c>
      <c r="AE62" s="42">
        <f>AH62*(1-AI62)*AD62</f>
        <v>40.163886000000005</v>
      </c>
      <c r="AF62" s="29">
        <f t="shared" si="100"/>
        <v>0.88272837132528703</v>
      </c>
      <c r="AG62" s="30">
        <f t="shared" si="105"/>
        <v>0.8728071846079668</v>
      </c>
      <c r="AH62" s="44">
        <v>210</v>
      </c>
      <c r="AI62" s="66">
        <v>9.4E-2</v>
      </c>
      <c r="AJ62" s="67">
        <v>0.21210000000000001</v>
      </c>
      <c r="AK62" s="42">
        <f t="shared" si="8"/>
        <v>40.354146000000007</v>
      </c>
      <c r="AL62" s="18">
        <v>1.72</v>
      </c>
      <c r="AM62" s="154"/>
      <c r="AN62" s="122">
        <f>AN61+AH62-AM62</f>
        <v>1966.8800000000006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44239</v>
      </c>
      <c r="E63" s="68"/>
      <c r="F63" s="52">
        <f t="shared" ref="F63:J63" si="106">SUM(F60:F62)</f>
        <v>49672</v>
      </c>
      <c r="G63" s="53"/>
      <c r="H63" s="69"/>
      <c r="I63" s="52">
        <f t="shared" si="106"/>
        <v>45189</v>
      </c>
      <c r="J63" s="52">
        <f t="shared" si="106"/>
        <v>45135</v>
      </c>
      <c r="K63" s="21">
        <f>IF(J63&gt;0,(J60*K60+J61*K61+J62*K62)/J63,0)</f>
        <v>8.0675152320815333E-2</v>
      </c>
      <c r="L63" s="53">
        <f>L60+L61+L62</f>
        <v>41493.726999999999</v>
      </c>
      <c r="M63" s="54">
        <f>IF(L63&gt;0,N63/L63,0)</f>
        <v>0.7891703638962102</v>
      </c>
      <c r="N63" s="55">
        <f>N60+N61+N62</f>
        <v>32745.619636000003</v>
      </c>
      <c r="O63" s="21">
        <f>IF(L63&gt;0,P63/L63,0)</f>
        <v>0.13713811552767963</v>
      </c>
      <c r="P63" s="55">
        <f>P60+P61+P62</f>
        <v>5690.3715269999993</v>
      </c>
      <c r="Q63" s="21">
        <f>IF(L63&gt;0,R63/L63,0)</f>
        <v>7.3691520576110225E-2</v>
      </c>
      <c r="R63" s="55">
        <f>R60+R61+R62</f>
        <v>3057.7358370000002</v>
      </c>
      <c r="S63" s="21">
        <f>IF(L63&gt;0,T63/L63,0)</f>
        <v>0.19237832395725746</v>
      </c>
      <c r="T63" s="55">
        <f>T60+T61+T62</f>
        <v>7982.4936550000002</v>
      </c>
      <c r="U63" s="21">
        <f>IF(L63&gt;0,V63/L63,0)</f>
        <v>0.52531240642712096</v>
      </c>
      <c r="V63" s="55">
        <f>V60+V61+V62</f>
        <v>21797.169582000002</v>
      </c>
      <c r="W63" s="21">
        <f>IF(L63&gt;0,X63/L63,0)</f>
        <v>0.39335164565959574</v>
      </c>
      <c r="X63" s="55">
        <f>X60+X61+X62</f>
        <v>16321.6258</v>
      </c>
      <c r="Y63" s="56">
        <f>IF(L63&gt;0,Z63/L63,0)</f>
        <v>3.2335949111054786E-3</v>
      </c>
      <c r="Z63" s="57">
        <f>SUM(Z60:Z62)</f>
        <v>134.17390447</v>
      </c>
      <c r="AA63" s="63">
        <f>IF(L63&gt;0,(AA60*L60+AA61*L61+AA62*L62)/L63,0)</f>
        <v>2.9941627107777039E-3</v>
      </c>
      <c r="AB63" s="56">
        <f>IF(J63&gt;0,(J60*AB60+J61*AB61+J62*AB62)/J63,0)</f>
        <v>3.8010435360584906E-4</v>
      </c>
      <c r="AC63" s="53">
        <f>SUM(AC60:AC62)</f>
        <v>15.77119809</v>
      </c>
      <c r="AD63" s="54">
        <f>IF(J63&gt;0,(J60*AD60+J61*AD61+J62*AD62)/J63,0)</f>
        <v>0.21354213803035338</v>
      </c>
      <c r="AE63" s="59">
        <f>SUM(AE60:AE62)</f>
        <v>118.26219140000002</v>
      </c>
      <c r="AF63" s="54">
        <f>IF(AND(Z63&gt;0),((Z60*AF60+Z61*AF61+Z62*AF62)/Z63),0)</f>
        <v>0.88403116419096406</v>
      </c>
      <c r="AG63" s="58">
        <f>IF(AND(AA63&gt;0,AJ63&gt;0,AB63&gt;0),((AJ63*(AA63-AB63))/(AA63*(AJ63-AB63))),0)</f>
        <v>0.87459567235614266</v>
      </c>
      <c r="AH63" s="52">
        <f t="shared" ref="AH63" si="107">SUM(AH60:AH62)</f>
        <v>615</v>
      </c>
      <c r="AI63" s="21">
        <f>IF(J63&gt;0,(AI60*J60+AI61*J61+AI62*J62)/J63,0)</f>
        <v>9.8309826077323581E-2</v>
      </c>
      <c r="AJ63" s="54">
        <f>IF(J63&gt;0,(AJ60*J60+AJ61*J61+AJ62*J62)/J63,0)</f>
        <v>0.21529049074997228</v>
      </c>
      <c r="AK63" s="59">
        <f>SUM(AK60:AK62)</f>
        <v>119.36129360000001</v>
      </c>
      <c r="AL63" s="70"/>
      <c r="AM63" s="57">
        <f>SUM(AM60:AM62)</f>
        <v>1005.4</v>
      </c>
      <c r="AN63" s="124"/>
      <c r="AO63" s="125">
        <f>AN62</f>
        <v>1966.8800000000006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49</v>
      </c>
      <c r="D64" s="12">
        <v>18817</v>
      </c>
      <c r="E64" s="12">
        <v>2</v>
      </c>
      <c r="F64" s="12">
        <v>13468</v>
      </c>
      <c r="G64" s="13">
        <v>3.2</v>
      </c>
      <c r="H64" s="13">
        <v>4.8</v>
      </c>
      <c r="I64" s="12">
        <v>11745</v>
      </c>
      <c r="J64" s="12">
        <v>14915</v>
      </c>
      <c r="K64" s="14">
        <v>0.08</v>
      </c>
      <c r="L64" s="25">
        <f>J64*(1-K64)</f>
        <v>13721.800000000001</v>
      </c>
      <c r="M64" s="15">
        <v>0.751</v>
      </c>
      <c r="N64" s="26">
        <f>L64*M64</f>
        <v>10305.071800000002</v>
      </c>
      <c r="O64" s="14">
        <v>0.15</v>
      </c>
      <c r="P64" s="26">
        <f>L64*O64</f>
        <v>2058.27</v>
      </c>
      <c r="Q64" s="16">
        <v>9.9000000000000005E-2</v>
      </c>
      <c r="R64" s="26">
        <f>L64*Q64</f>
        <v>1358.4582000000003</v>
      </c>
      <c r="S64" s="16">
        <v>0.187</v>
      </c>
      <c r="T64" s="26">
        <f>L64*S64</f>
        <v>2565.9766000000004</v>
      </c>
      <c r="U64" s="16">
        <v>0.54</v>
      </c>
      <c r="V64" s="26">
        <f>L64*U64</f>
        <v>7409.7720000000008</v>
      </c>
      <c r="W64" s="16">
        <v>0.4</v>
      </c>
      <c r="X64" s="26">
        <f>W64*L64</f>
        <v>5488.7200000000012</v>
      </c>
      <c r="Y64" s="17">
        <v>3.32E-3</v>
      </c>
      <c r="Z64" s="61">
        <f>L64*Y64</f>
        <v>45.556376000000007</v>
      </c>
      <c r="AA64" s="28">
        <f>IF(J64&gt;0,(AC64+AK64)/J64,0)</f>
        <v>2.9795510559839089E-3</v>
      </c>
      <c r="AB64" s="17">
        <v>3.4000000000000002E-4</v>
      </c>
      <c r="AC64" s="25">
        <f>AB64*L64</f>
        <v>4.6654120000000008</v>
      </c>
      <c r="AD64" s="141">
        <v>0.21959999999999999</v>
      </c>
      <c r="AE64" s="31">
        <f>AH64*(1-AI64)*AD64</f>
        <v>41.200473600000002</v>
      </c>
      <c r="AF64" s="29">
        <f t="shared" ref="AF64:AF66" si="108">IF(AND(AD64&gt;0,AB64&gt;0,Y64&gt;0),((Y64-AB64)*AD64)/((AD64-AB64)*Y64),0)</f>
        <v>0.8989822282837453</v>
      </c>
      <c r="AG64" s="62">
        <f>IF(AND(AA64&gt;0,AJ64&gt;0,AB64&gt;0),((AJ64*(AA64-AB64))/(AA64*(AJ64-AB64))),0)</f>
        <v>0.88731189653615639</v>
      </c>
      <c r="AH64" s="12">
        <v>208</v>
      </c>
      <c r="AI64" s="14">
        <v>9.8000000000000004E-2</v>
      </c>
      <c r="AJ64" s="15">
        <v>0.21199999999999999</v>
      </c>
      <c r="AK64" s="31">
        <f t="shared" si="8"/>
        <v>39.774591999999998</v>
      </c>
      <c r="AL64" s="19">
        <v>1.7</v>
      </c>
      <c r="AM64" s="152"/>
      <c r="AN64" s="119">
        <f>AN62+AH64-AM64</f>
        <v>2174.8800000000006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53</v>
      </c>
      <c r="D65" s="35">
        <v>18744</v>
      </c>
      <c r="E65" s="44">
        <v>7</v>
      </c>
      <c r="F65" s="35">
        <v>16201</v>
      </c>
      <c r="G65" s="36">
        <v>4.9000000000000004</v>
      </c>
      <c r="H65" s="38">
        <v>6.8</v>
      </c>
      <c r="I65" s="35">
        <v>15177</v>
      </c>
      <c r="J65" s="35">
        <v>15078</v>
      </c>
      <c r="K65" s="66">
        <v>0.08</v>
      </c>
      <c r="L65" s="38">
        <f t="shared" ref="L65:L66" si="109">J65*(1-K65)</f>
        <v>13871.76</v>
      </c>
      <c r="M65" s="39">
        <v>0.80300000000000005</v>
      </c>
      <c r="N65" s="26">
        <f t="shared" ref="N65:N66" si="110">L65*M65</f>
        <v>11139.023280000001</v>
      </c>
      <c r="O65" s="37">
        <v>8.1000000000000003E-2</v>
      </c>
      <c r="P65" s="26">
        <f t="shared" ref="P65:P66" si="111">L65*O65</f>
        <v>1123.61256</v>
      </c>
      <c r="Q65" s="40">
        <v>0.11600000000000001</v>
      </c>
      <c r="R65" s="26">
        <f t="shared" ref="R65:R66" si="112">L65*Q65</f>
        <v>1609.1241600000001</v>
      </c>
      <c r="S65" s="40">
        <v>0.20200000000000001</v>
      </c>
      <c r="T65" s="26">
        <f>L65*S65</f>
        <v>2802.0955200000003</v>
      </c>
      <c r="U65" s="40">
        <v>0.52</v>
      </c>
      <c r="V65" s="26">
        <f>L65*U65</f>
        <v>7213.3152</v>
      </c>
      <c r="W65" s="40">
        <v>0.39</v>
      </c>
      <c r="X65" s="26">
        <f>W65*L65</f>
        <v>5409.9864000000007</v>
      </c>
      <c r="Y65" s="41">
        <v>3.29E-3</v>
      </c>
      <c r="Z65" s="18">
        <f>L65*Y65</f>
        <v>45.638090400000003</v>
      </c>
      <c r="AA65" s="28">
        <f>IF(J65&gt;0,(AC65+AK65)/J65,0)</f>
        <v>2.8881575805809788E-3</v>
      </c>
      <c r="AB65" s="41">
        <v>3.3E-4</v>
      </c>
      <c r="AC65" s="38">
        <f>AB65*L65</f>
        <v>4.5776808000000004</v>
      </c>
      <c r="AD65" s="29">
        <v>0.2198</v>
      </c>
      <c r="AE65" s="42">
        <f>AH65*(1-AI65)*AD65</f>
        <v>38.035510799999997</v>
      </c>
      <c r="AF65" s="29">
        <f t="shared" si="108"/>
        <v>0.90104885173081384</v>
      </c>
      <c r="AG65" s="30">
        <f t="shared" ref="AG65:AG66" si="113">IF(AND(AA65&gt;0,AJ65&gt;0,AB65&gt;0),((AJ65*(AA65-AB65))/(AA65*(AJ65-AB65))),0)</f>
        <v>0.88704014327779879</v>
      </c>
      <c r="AH65" s="35">
        <v>191</v>
      </c>
      <c r="AI65" s="66">
        <v>9.4E-2</v>
      </c>
      <c r="AJ65" s="67">
        <v>0.22520000000000001</v>
      </c>
      <c r="AK65" s="42">
        <f t="shared" si="8"/>
        <v>38.969959199999998</v>
      </c>
      <c r="AL65" s="18">
        <v>1.8</v>
      </c>
      <c r="AM65" s="154"/>
      <c r="AN65" s="122">
        <f>AN64+AH65-AM65</f>
        <v>2365.8800000000006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24" t="s">
        <v>51</v>
      </c>
      <c r="D66" s="44">
        <v>14684</v>
      </c>
      <c r="E66" s="44">
        <v>5</v>
      </c>
      <c r="F66" s="44">
        <v>15173</v>
      </c>
      <c r="G66" s="38">
        <v>2.6</v>
      </c>
      <c r="H66" s="38">
        <v>4.0999999999999996</v>
      </c>
      <c r="I66" s="44">
        <v>13848</v>
      </c>
      <c r="J66" s="44">
        <v>15114</v>
      </c>
      <c r="K66" s="66">
        <v>8.2000000000000003E-2</v>
      </c>
      <c r="L66" s="38">
        <f t="shared" si="109"/>
        <v>13874.652</v>
      </c>
      <c r="M66" s="29">
        <v>0.77900000000000003</v>
      </c>
      <c r="N66" s="26">
        <f t="shared" si="110"/>
        <v>10808.353908000001</v>
      </c>
      <c r="O66" s="40">
        <v>0.126</v>
      </c>
      <c r="P66" s="26">
        <f t="shared" si="111"/>
        <v>1748.206152</v>
      </c>
      <c r="Q66" s="40">
        <v>9.5000000000000001E-2</v>
      </c>
      <c r="R66" s="26">
        <f t="shared" si="112"/>
        <v>1318.09194</v>
      </c>
      <c r="S66" s="40">
        <v>0.184</v>
      </c>
      <c r="T66" s="26">
        <f>L66*S66</f>
        <v>2552.9359679999998</v>
      </c>
      <c r="U66" s="40">
        <v>0.53700000000000003</v>
      </c>
      <c r="V66" s="26">
        <f>L66*U66</f>
        <v>7450.6881240000002</v>
      </c>
      <c r="W66" s="40">
        <v>0.39</v>
      </c>
      <c r="X66" s="26">
        <f>W66*L66</f>
        <v>5411.1142799999998</v>
      </c>
      <c r="Y66" s="48">
        <v>3.2799999999999999E-3</v>
      </c>
      <c r="Z66" s="18">
        <f>L66*Y66</f>
        <v>45.50885856</v>
      </c>
      <c r="AA66" s="28">
        <f>IF(J66&gt;0,(AC66+AK66)/J66,0)</f>
        <v>2.7659749265581579E-3</v>
      </c>
      <c r="AB66" s="48">
        <v>3.2000000000000003E-4</v>
      </c>
      <c r="AC66" s="38">
        <f>AB66*L66</f>
        <v>4.4398886400000004</v>
      </c>
      <c r="AD66" s="29">
        <v>0.21149999999999999</v>
      </c>
      <c r="AE66" s="42">
        <f>AH66*(1-AI66)*AD66</f>
        <v>35.905086000000004</v>
      </c>
      <c r="AF66" s="29">
        <f t="shared" si="108"/>
        <v>0.90380648573982669</v>
      </c>
      <c r="AG66" s="30">
        <f t="shared" si="113"/>
        <v>0.88559597778445909</v>
      </c>
      <c r="AH66" s="44">
        <v>188</v>
      </c>
      <c r="AI66" s="66">
        <v>9.7000000000000003E-2</v>
      </c>
      <c r="AJ66" s="67">
        <v>0.22009999999999999</v>
      </c>
      <c r="AK66" s="42">
        <f t="shared" si="8"/>
        <v>37.3650564</v>
      </c>
      <c r="AL66" s="18">
        <v>1.68</v>
      </c>
      <c r="AM66" s="154"/>
      <c r="AN66" s="122">
        <f>AN65+AH66-AM66</f>
        <v>2553.8800000000006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52245</v>
      </c>
      <c r="E67" s="68"/>
      <c r="F67" s="52">
        <f t="shared" ref="F67:J67" si="114">SUM(F64:F66)</f>
        <v>44842</v>
      </c>
      <c r="G67" s="53"/>
      <c r="H67" s="69"/>
      <c r="I67" s="52">
        <f t="shared" si="114"/>
        <v>40770</v>
      </c>
      <c r="J67" s="52">
        <f t="shared" si="114"/>
        <v>45107</v>
      </c>
      <c r="K67" s="21">
        <f>IF(J67&gt;0,(J64*K64+J65*K65+J66*K66)/J67,0)</f>
        <v>8.0670139889595843E-2</v>
      </c>
      <c r="L67" s="53">
        <f>L64+L65+L66</f>
        <v>41468.212</v>
      </c>
      <c r="M67" s="54">
        <f>IF(L67&gt;0,N67/L67,0)</f>
        <v>0.77776319335880706</v>
      </c>
      <c r="N67" s="55">
        <f>N64+N65+N66</f>
        <v>32252.448988000004</v>
      </c>
      <c r="O67" s="21">
        <f>IF(L67&gt;0,P67/L67,0)</f>
        <v>0.11888838399880852</v>
      </c>
      <c r="P67" s="55">
        <f>P64+P65+P66</f>
        <v>4930.0887119999998</v>
      </c>
      <c r="Q67" s="21">
        <f>IF(L67&gt;0,R67/L67,0)</f>
        <v>0.1033484226423845</v>
      </c>
      <c r="R67" s="55">
        <f>R64+R65+R66</f>
        <v>4285.6743000000006</v>
      </c>
      <c r="S67" s="21">
        <f>IF(L67&gt;0,T67/L67,0)</f>
        <v>0.19101397687462388</v>
      </c>
      <c r="T67" s="55">
        <f>T64+T65+T66</f>
        <v>7921.0080880000005</v>
      </c>
      <c r="U67" s="21">
        <f>IF(L67&gt;0,V67/L67,0)</f>
        <v>0.53230593409718274</v>
      </c>
      <c r="V67" s="55">
        <f>V64+V65+V66</f>
        <v>22073.775324000002</v>
      </c>
      <c r="W67" s="21">
        <f>IF(L67&gt;0,X67/L67,0)</f>
        <v>0.3933089924397995</v>
      </c>
      <c r="X67" s="55">
        <f>X64+X65+X66</f>
        <v>16309.820680000003</v>
      </c>
      <c r="Y67" s="56">
        <f>IF(L67&gt;0,Z67/L67,0)</f>
        <v>3.2965811248384666E-3</v>
      </c>
      <c r="Z67" s="57">
        <f>SUM(Z64:Z66)</f>
        <v>136.70332496</v>
      </c>
      <c r="AA67" s="63">
        <f>IF(L67&gt;0,(AA64*L64+AA65*L65+AA66*L66)/L67,0)</f>
        <v>2.8775190988876011E-3</v>
      </c>
      <c r="AB67" s="56">
        <f>IF(J67&gt;0,(J64*AB64+J65*AB65+J66*AB66)/J67,0)</f>
        <v>3.2995588267896339E-4</v>
      </c>
      <c r="AC67" s="53">
        <f>SUM(AC64:AC66)</f>
        <v>13.682981440000002</v>
      </c>
      <c r="AD67" s="54">
        <f>IF(J67&gt;0,(J64*AD64+J65*AD65+J66*AD66)/J67,0)</f>
        <v>0.2169527878156384</v>
      </c>
      <c r="AE67" s="59">
        <f>SUM(AE64:AE66)</f>
        <v>115.14107040000002</v>
      </c>
      <c r="AF67" s="54">
        <f>IF(AND(Z67&gt;0),((Z64*AF64+Z65*AF65+Z66*AF66)/Z67),0)</f>
        <v>0.90127817242422437</v>
      </c>
      <c r="AG67" s="58">
        <f>IF(AND(AA67&gt;0,AJ67&gt;0,AB67&gt;0),((AJ67*(AA67-AB67))/(AA67*(AJ67-AB67))),0)</f>
        <v>0.88666833448125171</v>
      </c>
      <c r="AH67" s="52">
        <f t="shared" ref="AH67" si="115">SUM(AH64:AH66)</f>
        <v>587</v>
      </c>
      <c r="AI67" s="21">
        <f>IF(AH67&gt;0,(AI64*AH64+AI65*AH65+AI66*AH66)/AH67,0)</f>
        <v>9.6378194207836457E-2</v>
      </c>
      <c r="AJ67" s="54">
        <f>IF(J67&gt;0,(AJ64*J64+AJ65*J65+AJ66*J66)/J67,0)</f>
        <v>0.21912645487396637</v>
      </c>
      <c r="AK67" s="59">
        <f>SUM(AK64:AK66)</f>
        <v>116.10960759999999</v>
      </c>
      <c r="AL67" s="70"/>
      <c r="AM67" s="57">
        <f>SUM(AM64:AM66)</f>
        <v>0</v>
      </c>
      <c r="AN67" s="124"/>
      <c r="AO67" s="125">
        <f>AN66</f>
        <v>2553.8800000000006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49</v>
      </c>
      <c r="D68" s="12">
        <v>15500</v>
      </c>
      <c r="E68" s="12">
        <v>0</v>
      </c>
      <c r="F68" s="12">
        <v>11754</v>
      </c>
      <c r="G68" s="13">
        <v>3.6</v>
      </c>
      <c r="H68" s="13">
        <v>4.5</v>
      </c>
      <c r="I68" s="12">
        <v>10497</v>
      </c>
      <c r="J68" s="12">
        <v>15074</v>
      </c>
      <c r="K68" s="14">
        <v>7.8E-2</v>
      </c>
      <c r="L68" s="25">
        <f>J68*(1-K68)</f>
        <v>13898.228000000001</v>
      </c>
      <c r="M68" s="15">
        <v>0.73299999999999998</v>
      </c>
      <c r="N68" s="26">
        <f>L68*M68</f>
        <v>10187.401124</v>
      </c>
      <c r="O68" s="14">
        <v>0.158</v>
      </c>
      <c r="P68" s="26">
        <f>L68*O68</f>
        <v>2195.920024</v>
      </c>
      <c r="Q68" s="16">
        <v>0.109</v>
      </c>
      <c r="R68" s="26">
        <f>L68*Q68</f>
        <v>1514.9068520000001</v>
      </c>
      <c r="S68" s="16">
        <v>0.192</v>
      </c>
      <c r="T68" s="26">
        <f>L68*S68</f>
        <v>2668.4597760000001</v>
      </c>
      <c r="U68" s="16">
        <v>0.53200000000000003</v>
      </c>
      <c r="V68" s="26">
        <f>L68*U68</f>
        <v>7393.857296000001</v>
      </c>
      <c r="W68" s="16">
        <v>0.39</v>
      </c>
      <c r="X68" s="26">
        <f>W68*L68</f>
        <v>5420.3089200000004</v>
      </c>
      <c r="Y68" s="17">
        <v>3.31E-3</v>
      </c>
      <c r="Z68" s="61">
        <f>L68*Y68</f>
        <v>46.003134680000002</v>
      </c>
      <c r="AA68" s="28">
        <f>IF(J68&gt;0,(AC68+AK68)/J68,0)</f>
        <v>2.8692964972800855E-3</v>
      </c>
      <c r="AB68" s="17">
        <v>2.9999999999999997E-4</v>
      </c>
      <c r="AC68" s="25">
        <f>AB68*L68</f>
        <v>4.1694683999999995</v>
      </c>
      <c r="AD68" s="141">
        <v>0.22120000000000001</v>
      </c>
      <c r="AE68" s="31">
        <f>AH68*(1-AI68)*AD68</f>
        <v>38.507823200000004</v>
      </c>
      <c r="AF68" s="29">
        <f t="shared" ref="AF68:AF70" si="116">IF(AND(AD68&gt;0,AB68&gt;0,Y68&gt;0),((Y68-AB68)*AD68)/((AD68-AB68)*Y68),0)</f>
        <v>0.91060055061756406</v>
      </c>
      <c r="AG68" s="62">
        <f>IF(AND(AA68&gt;0,AJ68&gt;0,AB68&gt;0),((AJ68*(AA68-AB68))/(AA68*(AJ68-AB68))),0)</f>
        <v>0.8966429409484199</v>
      </c>
      <c r="AH68" s="12">
        <v>193</v>
      </c>
      <c r="AI68" s="14">
        <v>9.8000000000000004E-2</v>
      </c>
      <c r="AJ68" s="15">
        <v>0.22450000000000001</v>
      </c>
      <c r="AK68" s="31">
        <f t="shared" si="8"/>
        <v>39.082307000000007</v>
      </c>
      <c r="AL68" s="19">
        <v>1.7</v>
      </c>
      <c r="AM68" s="152"/>
      <c r="AN68" s="119">
        <f>AN66+AH68-AM68</f>
        <v>2746.8800000000006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55</v>
      </c>
      <c r="D69" s="35">
        <v>22616</v>
      </c>
      <c r="E69" s="44">
        <v>5</v>
      </c>
      <c r="F69" s="35">
        <v>14882</v>
      </c>
      <c r="G69" s="36">
        <v>1.8</v>
      </c>
      <c r="H69" s="38">
        <v>3.8</v>
      </c>
      <c r="I69" s="35">
        <v>14253</v>
      </c>
      <c r="J69" s="35">
        <v>15081</v>
      </c>
      <c r="K69" s="66">
        <v>0.08</v>
      </c>
      <c r="L69" s="38">
        <f t="shared" ref="L69:L70" si="117">J69*(1-K69)</f>
        <v>13874.52</v>
      </c>
      <c r="M69" s="39">
        <v>0.78300000000000003</v>
      </c>
      <c r="N69" s="26">
        <f t="shared" ref="N69:N70" si="118">L69*M69</f>
        <v>10863.749160000001</v>
      </c>
      <c r="O69" s="37">
        <v>0.115</v>
      </c>
      <c r="P69" s="26">
        <f t="shared" ref="P69:P70" si="119">L69*O69</f>
        <v>1595.5698000000002</v>
      </c>
      <c r="Q69" s="40">
        <v>0.105</v>
      </c>
      <c r="R69" s="26">
        <f t="shared" ref="R69:R70" si="120">L69*Q69</f>
        <v>1456.8245999999999</v>
      </c>
      <c r="S69" s="40">
        <v>0.193</v>
      </c>
      <c r="T69" s="26">
        <f>L69*S69</f>
        <v>2677.7823600000002</v>
      </c>
      <c r="U69" s="40">
        <v>0.50700000000000001</v>
      </c>
      <c r="V69" s="26">
        <f>L69*U69</f>
        <v>7034.3816400000005</v>
      </c>
      <c r="W69" s="40">
        <v>0.39</v>
      </c>
      <c r="X69" s="26">
        <f>W69*L69</f>
        <v>5411.0628000000006</v>
      </c>
      <c r="Y69" s="41">
        <v>3.4199999999999999E-3</v>
      </c>
      <c r="Z69" s="18">
        <f>L69*Y69</f>
        <v>47.450858400000001</v>
      </c>
      <c r="AA69" s="28">
        <f>IF(J69&gt;0,(AC69+AK69)/J69,0)</f>
        <v>3.9896075989655855E-3</v>
      </c>
      <c r="AB69" s="41">
        <v>2.7999999999999998E-4</v>
      </c>
      <c r="AC69" s="38">
        <f>AB69*L69</f>
        <v>3.8848655999999999</v>
      </c>
      <c r="AD69" s="29">
        <v>0.2321</v>
      </c>
      <c r="AE69" s="42">
        <f>AH69*(1-AI69)*AD69</f>
        <v>58.1359438</v>
      </c>
      <c r="AF69" s="29">
        <f t="shared" si="116"/>
        <v>0.9192376016681626</v>
      </c>
      <c r="AG69" s="30">
        <f t="shared" ref="AG69:AG70" si="121">IF(AND(AA69&gt;0,AJ69&gt;0,AB69&gt;0),((AJ69*(AA69-AB69))/(AA69*(AJ69-AB69))),0)</f>
        <v>0.93097775613470779</v>
      </c>
      <c r="AH69" s="35">
        <v>278</v>
      </c>
      <c r="AI69" s="66">
        <v>9.9000000000000005E-2</v>
      </c>
      <c r="AJ69" s="67">
        <v>0.22470000000000001</v>
      </c>
      <c r="AK69" s="42">
        <f t="shared" si="8"/>
        <v>56.282406600000002</v>
      </c>
      <c r="AL69" s="18">
        <v>1.74</v>
      </c>
      <c r="AM69" s="154"/>
      <c r="AN69" s="122">
        <f>AN68+AH69-AM69</f>
        <v>3024.8800000000006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53</v>
      </c>
      <c r="D70" s="44">
        <v>14600</v>
      </c>
      <c r="E70" s="44">
        <v>3</v>
      </c>
      <c r="F70" s="44">
        <v>17269</v>
      </c>
      <c r="G70" s="38">
        <v>2</v>
      </c>
      <c r="H70" s="38">
        <v>3.6</v>
      </c>
      <c r="I70" s="44">
        <v>15745</v>
      </c>
      <c r="J70" s="44">
        <v>14950</v>
      </c>
      <c r="K70" s="66">
        <v>7.8E-2</v>
      </c>
      <c r="L70" s="38">
        <f t="shared" si="117"/>
        <v>13783.900000000001</v>
      </c>
      <c r="M70" s="29">
        <v>0.77700000000000002</v>
      </c>
      <c r="N70" s="26">
        <f t="shared" si="118"/>
        <v>10710.090300000002</v>
      </c>
      <c r="O70" s="40">
        <v>0.13</v>
      </c>
      <c r="P70" s="26">
        <f t="shared" si="119"/>
        <v>1791.9070000000002</v>
      </c>
      <c r="Q70" s="40">
        <v>9.2999999999999999E-2</v>
      </c>
      <c r="R70" s="26">
        <f t="shared" si="120"/>
        <v>1281.9027000000001</v>
      </c>
      <c r="S70" s="40">
        <v>0.184</v>
      </c>
      <c r="T70" s="26">
        <f>L70*S70</f>
        <v>2536.2376000000004</v>
      </c>
      <c r="U70" s="40">
        <v>0.50900000000000001</v>
      </c>
      <c r="V70" s="26">
        <f>L70*U70</f>
        <v>7016.0051000000012</v>
      </c>
      <c r="W70" s="40">
        <v>0.39</v>
      </c>
      <c r="X70" s="26">
        <f>W70*L70</f>
        <v>5375.7210000000005</v>
      </c>
      <c r="Y70" s="48">
        <v>3.4199999999999999E-3</v>
      </c>
      <c r="Z70" s="18">
        <f>L70*Y70</f>
        <v>47.140938000000006</v>
      </c>
      <c r="AA70" s="28">
        <f>IF(J70&gt;0,(AC70+AK70)/J70,0)</f>
        <v>3.0001050836120408E-3</v>
      </c>
      <c r="AB70" s="48">
        <v>2.9E-4</v>
      </c>
      <c r="AC70" s="38">
        <f>AB70*L70</f>
        <v>3.9973310000000004</v>
      </c>
      <c r="AD70" s="29">
        <v>0.22720000000000001</v>
      </c>
      <c r="AE70" s="42">
        <f>AH70*(1-AI70)*AD70</f>
        <v>40.078080000000007</v>
      </c>
      <c r="AF70" s="29">
        <f t="shared" si="116"/>
        <v>0.91637434632222747</v>
      </c>
      <c r="AG70" s="30">
        <f t="shared" si="121"/>
        <v>0.90446925846915727</v>
      </c>
      <c r="AH70" s="35">
        <v>196</v>
      </c>
      <c r="AI70" s="66">
        <v>0.1</v>
      </c>
      <c r="AJ70" s="67">
        <v>0.2316</v>
      </c>
      <c r="AK70" s="42">
        <f t="shared" si="8"/>
        <v>40.854240000000004</v>
      </c>
      <c r="AL70" s="18">
        <v>1.63</v>
      </c>
      <c r="AM70" s="154"/>
      <c r="AN70" s="122">
        <f>AN69+AH70-AM70</f>
        <v>3220.8800000000006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52716</v>
      </c>
      <c r="E71" s="68"/>
      <c r="F71" s="52">
        <f>SUM(F68:F70)</f>
        <v>43905</v>
      </c>
      <c r="G71" s="53"/>
      <c r="H71" s="69"/>
      <c r="I71" s="52">
        <f>SUM(I68:I70)</f>
        <v>40495</v>
      </c>
      <c r="J71" s="52">
        <f>SUM(J68:J70)</f>
        <v>45105</v>
      </c>
      <c r="K71" s="21">
        <f>IF(J71&gt;0,(J68*K68+J69*K69+J70*K70)/J71,0)</f>
        <v>7.8668706351845696E-2</v>
      </c>
      <c r="L71" s="53">
        <f>L68+L69+L70</f>
        <v>41556.648000000001</v>
      </c>
      <c r="M71" s="54">
        <f>IF(L71&gt;0,N71/L71,0)</f>
        <v>0.76428783630479546</v>
      </c>
      <c r="N71" s="55">
        <f>N68+N69+N70</f>
        <v>31761.240584000006</v>
      </c>
      <c r="O71" s="21">
        <f>IF(L71&gt;0,P71/L71,0)</f>
        <v>0.13435628455885085</v>
      </c>
      <c r="P71" s="55">
        <f>P68+P69+P70</f>
        <v>5583.3968240000004</v>
      </c>
      <c r="Q71" s="21">
        <f>IF(L71&gt;0,R71/L71,0)</f>
        <v>0.10235748927584343</v>
      </c>
      <c r="R71" s="55">
        <f>R68+R69+R70</f>
        <v>4253.6341520000005</v>
      </c>
      <c r="S71" s="21">
        <f>IF(L71&gt;0,T71/L71,0)</f>
        <v>0.18968035477741133</v>
      </c>
      <c r="T71" s="55">
        <f>T68+T69+T70</f>
        <v>7882.4797360000011</v>
      </c>
      <c r="U71" s="21">
        <f>IF(L71&gt;0,V71/L71,0)</f>
        <v>0.51602439243896681</v>
      </c>
      <c r="V71" s="55">
        <f>V68+V69+V70</f>
        <v>21444.244036000004</v>
      </c>
      <c r="W71" s="21">
        <f>IF(L71&gt;0,X71/L71,0)</f>
        <v>0.39</v>
      </c>
      <c r="X71" s="55">
        <f>X68+X69+X70</f>
        <v>16207.092720000001</v>
      </c>
      <c r="Y71" s="56">
        <f>IF(L71&gt;0,Z71/L71,0)</f>
        <v>3.3832115400645405E-3</v>
      </c>
      <c r="Z71" s="57">
        <f>SUM(Z68:Z70)</f>
        <v>140.59493108000001</v>
      </c>
      <c r="AA71" s="63">
        <f>IF(L71&gt;0,(AA68*L68+AA69*L69+AA70*L70)/L71,0)</f>
        <v>3.2867226395353164E-3</v>
      </c>
      <c r="AB71" s="56">
        <f>IF(J71&gt;0,(J68*AB68+J69*AB69+J70*AB70)/J71,0)</f>
        <v>2.8999844806562461E-4</v>
      </c>
      <c r="AC71" s="53">
        <f>SUM(AC68:AC70)</f>
        <v>12.051665</v>
      </c>
      <c r="AD71" s="54">
        <f>IF(J71&gt;0,(J68*AD68+J69*AD69+J70*AD70)/J71,0)</f>
        <v>0.22683314266711008</v>
      </c>
      <c r="AE71" s="59">
        <f>SUM(AE68:AE70)</f>
        <v>136.721847</v>
      </c>
      <c r="AF71" s="54">
        <f>IF(AND(Z71&gt;0),((Z68*AF68+Z69*AF69+Z70*AF70)/Z71),0)</f>
        <v>0.91545149102128065</v>
      </c>
      <c r="AG71" s="58">
        <f>IF(AND(AA71&gt;0,AJ71&gt;0,AB71&gt;0),((AJ71*(AA71-AB71))/(AA71*(AJ71-AB71))),0)</f>
        <v>0.91293338740093721</v>
      </c>
      <c r="AH71" s="52">
        <f>SUM(AH68:AH70)</f>
        <v>667</v>
      </c>
      <c r="AI71" s="21">
        <f>IF(AH71&gt;0,(AI68*AH68+AI69*AH69+AI70*AH70)/AH71,0)</f>
        <v>9.9004497751124437E-2</v>
      </c>
      <c r="AJ71" s="54">
        <f>IF(J71&gt;0,(AJ68*J68+AJ69*J69+AJ70*J70)/J71,0)</f>
        <v>0.22692015741048666</v>
      </c>
      <c r="AK71" s="59">
        <f>SUM(AK68:AK70)</f>
        <v>136.21895360000002</v>
      </c>
      <c r="AL71" s="70"/>
      <c r="AM71" s="57">
        <f>SUM(AM68:AM70)</f>
        <v>0</v>
      </c>
      <c r="AN71" s="124"/>
      <c r="AO71" s="125">
        <f>AN70</f>
        <v>3220.8800000000006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49</v>
      </c>
      <c r="D72" s="12">
        <v>6351</v>
      </c>
      <c r="E72" s="12">
        <v>1</v>
      </c>
      <c r="F72" s="12">
        <v>10897</v>
      </c>
      <c r="G72" s="13">
        <v>1.3</v>
      </c>
      <c r="H72" s="13">
        <v>4</v>
      </c>
      <c r="I72" s="12">
        <v>9983</v>
      </c>
      <c r="J72" s="12">
        <v>13242</v>
      </c>
      <c r="K72" s="14">
        <v>8.2000000000000003E-2</v>
      </c>
      <c r="L72" s="25">
        <f>J72*(1-K72)</f>
        <v>12156.156000000001</v>
      </c>
      <c r="M72" s="15">
        <v>0.74199999999999999</v>
      </c>
      <c r="N72" s="26">
        <f>L72*M72</f>
        <v>9019.8677520000001</v>
      </c>
      <c r="O72" s="14">
        <v>0.15</v>
      </c>
      <c r="P72" s="26">
        <f>L72*O72</f>
        <v>1823.4234000000001</v>
      </c>
      <c r="Q72" s="16">
        <v>0.108</v>
      </c>
      <c r="R72" s="26">
        <f>L72*Q72</f>
        <v>1312.8648480000002</v>
      </c>
      <c r="S72" s="16">
        <v>0.17699999999999999</v>
      </c>
      <c r="T72" s="26">
        <f>L72*S72</f>
        <v>2151.6396119999999</v>
      </c>
      <c r="U72" s="16">
        <v>0.54600000000000004</v>
      </c>
      <c r="V72" s="26">
        <f>L72*U72</f>
        <v>6637.2611760000009</v>
      </c>
      <c r="W72" s="16">
        <v>0.39</v>
      </c>
      <c r="X72" s="26">
        <f>W72*L72</f>
        <v>4740.9008400000002</v>
      </c>
      <c r="Y72" s="17">
        <v>3.5100000000000001E-3</v>
      </c>
      <c r="Z72" s="61">
        <f>L72*Y72</f>
        <v>42.668107560000003</v>
      </c>
      <c r="AA72" s="28">
        <f>IF(J72&gt;0,(AC72+AK72)/J72,0)</f>
        <v>3.694046853949555E-3</v>
      </c>
      <c r="AB72" s="17">
        <v>2.9E-4</v>
      </c>
      <c r="AC72" s="25">
        <f>AB72*L72</f>
        <v>3.5252852400000001</v>
      </c>
      <c r="AD72" s="141">
        <v>0.22120000000000001</v>
      </c>
      <c r="AE72" s="31">
        <f>AH72*(1-AI72)*AD72</f>
        <v>42.981814400000005</v>
      </c>
      <c r="AF72" s="29">
        <f t="shared" ref="AF72:AF74" si="122">IF(AND(AD72&gt;0,AB72&gt;0,Y72&gt;0),((Y72-AB72)*AD72)/((AD72-AB72)*Y72),0)</f>
        <v>0.91858320820341566</v>
      </c>
      <c r="AG72" s="62">
        <f>IF(AND(AA72&gt;0,AJ72&gt;0,AB72&gt;0),((AJ72*(AA72-AB72))/(AA72*(AJ72-AB72))),0)</f>
        <v>0.92264071241253842</v>
      </c>
      <c r="AH72" s="12">
        <v>214</v>
      </c>
      <c r="AI72" s="14">
        <v>9.1999999999999998E-2</v>
      </c>
      <c r="AJ72" s="15">
        <v>0.2336</v>
      </c>
      <c r="AK72" s="31">
        <f t="shared" ref="AK72:AK78" si="123">AH72*(1-AI72)*AJ72</f>
        <v>45.391283200000004</v>
      </c>
      <c r="AL72" s="19">
        <v>1.7</v>
      </c>
      <c r="AM72" s="152"/>
      <c r="AN72" s="119">
        <f>AN70+AH72-AM72</f>
        <v>3434.8800000000006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24" t="s">
        <v>51</v>
      </c>
      <c r="D73" s="35">
        <v>21549</v>
      </c>
      <c r="E73" s="44">
        <v>3</v>
      </c>
      <c r="F73" s="35">
        <v>12474</v>
      </c>
      <c r="G73" s="36">
        <v>1.1000000000000001</v>
      </c>
      <c r="H73" s="38">
        <v>3.7</v>
      </c>
      <c r="I73" s="35">
        <v>11915</v>
      </c>
      <c r="J73" s="35">
        <v>13647</v>
      </c>
      <c r="K73" s="66">
        <v>7.9000000000000001E-2</v>
      </c>
      <c r="L73" s="38">
        <f t="shared" ref="L73:L74" si="124">J73*(1-K73)</f>
        <v>12568.887000000001</v>
      </c>
      <c r="M73" s="39">
        <v>0.82299999999999995</v>
      </c>
      <c r="N73" s="26">
        <f t="shared" ref="N73:N74" si="125">L73*M73</f>
        <v>10344.194001</v>
      </c>
      <c r="O73" s="37">
        <v>8.5999999999999993E-2</v>
      </c>
      <c r="P73" s="26">
        <f t="shared" ref="P73:P74" si="126">L73*O73</f>
        <v>1080.9242819999999</v>
      </c>
      <c r="Q73" s="40">
        <v>9.0999999999999998E-2</v>
      </c>
      <c r="R73" s="26">
        <f t="shared" ref="R73:R74" si="127">L73*Q73</f>
        <v>1143.7687169999999</v>
      </c>
      <c r="S73" s="40">
        <v>0.17799999999999999</v>
      </c>
      <c r="T73" s="26">
        <f>L73*S73</f>
        <v>2237.2618860000002</v>
      </c>
      <c r="U73" s="40">
        <v>0.497</v>
      </c>
      <c r="V73" s="26">
        <f>L73*U73</f>
        <v>6246.7368390000001</v>
      </c>
      <c r="W73" s="40">
        <v>0.39</v>
      </c>
      <c r="X73" s="26">
        <f>W73*L73</f>
        <v>4901.8659300000008</v>
      </c>
      <c r="Y73" s="41">
        <v>3.5500000000000002E-3</v>
      </c>
      <c r="Z73" s="18">
        <f>L73*Y73</f>
        <v>44.619548850000008</v>
      </c>
      <c r="AA73" s="28">
        <f>IF(J73&gt;0,(AC73+AK73)/J73,0)</f>
        <v>3.9744276214552648E-3</v>
      </c>
      <c r="AB73" s="41">
        <v>2.5000000000000001E-4</v>
      </c>
      <c r="AC73" s="38">
        <f>AB73*L73</f>
        <v>3.14222175</v>
      </c>
      <c r="AD73" s="29">
        <v>0.22439999999999999</v>
      </c>
      <c r="AE73" s="42">
        <f>AH73*(1-AI73)*AD73</f>
        <v>50.735044799999997</v>
      </c>
      <c r="AF73" s="29">
        <f t="shared" si="122"/>
        <v>0.9306142453651195</v>
      </c>
      <c r="AG73" s="30">
        <f t="shared" ref="AG73:AG74" si="128">IF(AND(AA73&gt;0,AJ73&gt;0,AB73&gt;0),((AJ73*(AA73-AB73))/(AA73*(AJ73-AB73))),0)</f>
        <v>0.9381356213134936</v>
      </c>
      <c r="AH73" s="35">
        <v>249</v>
      </c>
      <c r="AI73" s="66">
        <v>9.1999999999999998E-2</v>
      </c>
      <c r="AJ73" s="67">
        <v>0.22600000000000001</v>
      </c>
      <c r="AK73" s="42">
        <f t="shared" si="123"/>
        <v>51.096792000000008</v>
      </c>
      <c r="AL73" s="18">
        <v>1.73</v>
      </c>
      <c r="AM73" s="18">
        <v>1011.76</v>
      </c>
      <c r="AN73" s="122">
        <f>AN72+AH73-AM73</f>
        <v>2672.1200000000008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55</v>
      </c>
      <c r="D74" s="44">
        <v>16600</v>
      </c>
      <c r="E74" s="44">
        <v>2</v>
      </c>
      <c r="F74" s="44">
        <v>14891</v>
      </c>
      <c r="G74" s="38">
        <v>1.1000000000000001</v>
      </c>
      <c r="H74" s="38">
        <v>3.8</v>
      </c>
      <c r="I74" s="44">
        <v>14270</v>
      </c>
      <c r="J74" s="44">
        <v>13713</v>
      </c>
      <c r="K74" s="66">
        <v>8.1000000000000003E-2</v>
      </c>
      <c r="L74" s="38">
        <f t="shared" si="124"/>
        <v>12602.247000000001</v>
      </c>
      <c r="M74" s="29">
        <v>0.79900000000000004</v>
      </c>
      <c r="N74" s="26">
        <f t="shared" si="125"/>
        <v>10069.195353000001</v>
      </c>
      <c r="O74" s="40">
        <v>0.10199999999999999</v>
      </c>
      <c r="P74" s="26">
        <f t="shared" si="126"/>
        <v>1285.4291940000001</v>
      </c>
      <c r="Q74" s="40">
        <v>9.9000000000000005E-2</v>
      </c>
      <c r="R74" s="26">
        <f t="shared" si="127"/>
        <v>1247.6224530000002</v>
      </c>
      <c r="S74" s="40">
        <v>0.192</v>
      </c>
      <c r="T74" s="26">
        <f>L74*S74</f>
        <v>2419.6314240000002</v>
      </c>
      <c r="U74" s="40">
        <v>0.5</v>
      </c>
      <c r="V74" s="26">
        <f>L74*U74</f>
        <v>6301.1235000000006</v>
      </c>
      <c r="W74" s="40">
        <v>0.39</v>
      </c>
      <c r="X74" s="26">
        <f>W74*L74</f>
        <v>4914.876330000001</v>
      </c>
      <c r="Y74" s="48">
        <v>3.5699999999999998E-3</v>
      </c>
      <c r="Z74" s="18">
        <f>L74*Y74</f>
        <v>44.99002179</v>
      </c>
      <c r="AA74" s="28">
        <f>IF(J74&gt;0,(AC74+AK74)/J74,0)</f>
        <v>4.2568051498577996E-3</v>
      </c>
      <c r="AB74" s="48">
        <v>2.5999999999999998E-4</v>
      </c>
      <c r="AC74" s="38">
        <f>AB74*L74</f>
        <v>3.2765842200000002</v>
      </c>
      <c r="AD74" s="29">
        <v>0.22170000000000001</v>
      </c>
      <c r="AE74" s="42">
        <f>AH74*(1-AI74)*AD74</f>
        <v>53.085621600000003</v>
      </c>
      <c r="AF74" s="29">
        <f t="shared" si="122"/>
        <v>0.92825949021226994</v>
      </c>
      <c r="AG74" s="30">
        <f t="shared" si="128"/>
        <v>0.93998345749638634</v>
      </c>
      <c r="AH74" s="44">
        <v>264</v>
      </c>
      <c r="AI74" s="66">
        <v>9.2999999999999999E-2</v>
      </c>
      <c r="AJ74" s="67">
        <v>0.2301</v>
      </c>
      <c r="AK74" s="42">
        <f t="shared" si="123"/>
        <v>55.096984800000001</v>
      </c>
      <c r="AL74" s="18">
        <v>1.8</v>
      </c>
      <c r="AM74" s="154"/>
      <c r="AN74" s="122">
        <f>AN73+AH74-AM74</f>
        <v>2936.1200000000008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44500</v>
      </c>
      <c r="E75" s="68"/>
      <c r="F75" s="52">
        <f>SUM(F72:F74)</f>
        <v>38262</v>
      </c>
      <c r="G75" s="53"/>
      <c r="H75" s="69"/>
      <c r="I75" s="52">
        <f>SUM(I72:I74)</f>
        <v>36168</v>
      </c>
      <c r="J75" s="52">
        <f>SUM(J72:J74)</f>
        <v>40602</v>
      </c>
      <c r="K75" s="21">
        <f>IF(J75&gt;0,(J72*K72+J73*K73+J74*K74)/J75,0)</f>
        <v>8.0653908674449534E-2</v>
      </c>
      <c r="L75" s="53">
        <f>L72+L73+L74</f>
        <v>37327.29</v>
      </c>
      <c r="M75" s="54">
        <f>IF(L75&gt;0,N75/L75,0)</f>
        <v>0.78851845676447452</v>
      </c>
      <c r="N75" s="55">
        <f>N72+N73+N74</f>
        <v>29433.257106000005</v>
      </c>
      <c r="O75" s="21">
        <f>IF(L75&gt;0,P75/L75,0)</f>
        <v>0.11224433587329806</v>
      </c>
      <c r="P75" s="55">
        <f>P72+P73+P74</f>
        <v>4189.7768759999999</v>
      </c>
      <c r="Q75" s="21">
        <f>IF(L75&gt;0,R75/L75,0)</f>
        <v>9.9237207362227478E-2</v>
      </c>
      <c r="R75" s="55">
        <f>R72+R73+R74</f>
        <v>3704.256018</v>
      </c>
      <c r="S75" s="21">
        <f>IF(L75&gt;0,T75/L75,0)</f>
        <v>0.18240094370633389</v>
      </c>
      <c r="T75" s="55">
        <f>T72+T73+T74</f>
        <v>6808.5329220000003</v>
      </c>
      <c r="U75" s="21">
        <f>IF(L75&gt;0,V75/L75,0)</f>
        <v>0.51397038239314996</v>
      </c>
      <c r="V75" s="55">
        <f>V72+V73+V74</f>
        <v>19185.121515000003</v>
      </c>
      <c r="W75" s="21">
        <f>IF(L75&gt;0,X75/L75,0)</f>
        <v>0.39000000000000007</v>
      </c>
      <c r="X75" s="55">
        <f>X72+X73+X74</f>
        <v>14557.643100000003</v>
      </c>
      <c r="Y75" s="56">
        <f>IF(L75&gt;0,Z75/L75,0)</f>
        <v>3.5437257352462508E-3</v>
      </c>
      <c r="Z75" s="57">
        <f>SUM(Z72:Z74)</f>
        <v>132.27767820000003</v>
      </c>
      <c r="AA75" s="63">
        <f>IF(L75&gt;0,(AA72*L72+AA73*L73+AA74*L74)/L75,0)</f>
        <v>3.9784525322103491E-3</v>
      </c>
      <c r="AB75" s="56">
        <f>IF(J75&gt;0,(J72*AB72+J73*AB73+J74*AB74)/J75,0)</f>
        <v>2.6642308260676811E-4</v>
      </c>
      <c r="AC75" s="53">
        <f>SUM(AC72:AC74)</f>
        <v>9.9440912099999998</v>
      </c>
      <c r="AD75" s="54">
        <f>IF(J75&gt;0,(J72*AD72+J73*AD73+J74*AD74)/J75,0)</f>
        <v>0.22244444362346683</v>
      </c>
      <c r="AE75" s="59">
        <f>SUM(AE72:AE74)</f>
        <v>146.80248080000001</v>
      </c>
      <c r="AF75" s="54">
        <f>IF(AND(Z75&gt;0),((Z72*AF72+Z73*AF73+Z74*AF74)/Z75),0)</f>
        <v>0.92593256300012938</v>
      </c>
      <c r="AG75" s="58">
        <f>IF(AND(AA75&gt;0,AJ75&gt;0,AB75&gt;0),((AJ75*(AA75-AB75))/(AA75*(AJ75-AB75))),0)</f>
        <v>0.93411617656613699</v>
      </c>
      <c r="AH75" s="52">
        <f>SUM(AH72:AH74)</f>
        <v>727</v>
      </c>
      <c r="AI75" s="21">
        <f>IF(AH75&gt;0,(AI72*AH72+AI73*AH73+AI74*AH74)/AH75,0)</f>
        <v>9.2363136176066021E-2</v>
      </c>
      <c r="AJ75" s="54">
        <f>IF(J75&gt;0,(AJ72*J72+AJ73*J73+AJ74*J74)/J75,0)</f>
        <v>0.22986341805822375</v>
      </c>
      <c r="AK75" s="59">
        <f>SUM(AK72:AK74)</f>
        <v>151.58506</v>
      </c>
      <c r="AL75" s="70"/>
      <c r="AM75" s="57">
        <f>SUM(AM72:AM74)</f>
        <v>1011.76</v>
      </c>
      <c r="AN75" s="124"/>
      <c r="AO75" s="125">
        <f>AN74</f>
        <v>2936.1200000000008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53</v>
      </c>
      <c r="D76" s="12">
        <v>3844</v>
      </c>
      <c r="E76" s="12">
        <v>1</v>
      </c>
      <c r="F76" s="12">
        <v>10780</v>
      </c>
      <c r="G76" s="13">
        <v>1</v>
      </c>
      <c r="H76" s="13">
        <v>2.9</v>
      </c>
      <c r="I76" s="12">
        <v>9685</v>
      </c>
      <c r="J76" s="12">
        <v>13348</v>
      </c>
      <c r="K76" s="14">
        <v>8.7999999999999995E-2</v>
      </c>
      <c r="L76" s="25">
        <f>J76*(1-K76)</f>
        <v>12173.376</v>
      </c>
      <c r="M76" s="15">
        <v>0.81799999999999995</v>
      </c>
      <c r="N76" s="26">
        <f>L76*M76</f>
        <v>9957.8215679999994</v>
      </c>
      <c r="O76" s="14">
        <v>9.8000000000000004E-2</v>
      </c>
      <c r="P76" s="26">
        <f>L76*O76</f>
        <v>1192.9908480000001</v>
      </c>
      <c r="Q76" s="16">
        <v>8.4000000000000005E-2</v>
      </c>
      <c r="R76" s="26">
        <f>L76*Q76</f>
        <v>1022.5635840000001</v>
      </c>
      <c r="S76" s="16">
        <v>0.188</v>
      </c>
      <c r="T76" s="26">
        <f>L76*S76</f>
        <v>2288.5946880000001</v>
      </c>
      <c r="U76" s="16">
        <v>0.51800000000000002</v>
      </c>
      <c r="V76" s="26">
        <f>L76*U76</f>
        <v>6305.8087679999999</v>
      </c>
      <c r="W76" s="16">
        <v>0.39</v>
      </c>
      <c r="X76" s="26">
        <f>W76*L76</f>
        <v>4747.6166400000002</v>
      </c>
      <c r="Y76" s="17">
        <v>3.5999999999999999E-3</v>
      </c>
      <c r="Z76" s="61">
        <f>L76*Y76</f>
        <v>43.824153600000002</v>
      </c>
      <c r="AA76" s="28">
        <f>IF(J76&gt;0,(AC76+AK76)/J76,0)</f>
        <v>5.9937173374288279E-3</v>
      </c>
      <c r="AB76" s="17">
        <v>2.7E-4</v>
      </c>
      <c r="AC76" s="25">
        <f>AB76*L76</f>
        <v>3.2868115200000001</v>
      </c>
      <c r="AD76" s="141">
        <v>0.223</v>
      </c>
      <c r="AE76" s="31">
        <f>AH76*(1-AI76)*AD76</f>
        <v>73.582640999999995</v>
      </c>
      <c r="AF76" s="29">
        <f t="shared" ref="AF76:AF78" si="129">IF(AND(AD76&gt;0,AB76&gt;0,Y76&gt;0),((Y76-AB76)*AD76)/((AD76-AB76)*Y76),0)</f>
        <v>0.92612131280025145</v>
      </c>
      <c r="AG76" s="62">
        <f>IF(AND(AA76&gt;0,AJ76&gt;0,AB76&gt;0),((AJ76*(AA76-AB76))/(AA76*(AJ76-AB76))),0)</f>
        <v>0.95606309746204576</v>
      </c>
      <c r="AH76" s="12">
        <v>363</v>
      </c>
      <c r="AI76" s="14">
        <v>9.0999999999999998E-2</v>
      </c>
      <c r="AJ76" s="15">
        <v>0.23250000000000001</v>
      </c>
      <c r="AK76" s="31">
        <f t="shared" si="123"/>
        <v>76.717327499999996</v>
      </c>
      <c r="AL76" s="19">
        <v>2</v>
      </c>
      <c r="AM76" s="152"/>
      <c r="AN76" s="119">
        <f>AN74+AH76-AM76</f>
        <v>3299.1200000000008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24" t="s">
        <v>51</v>
      </c>
      <c r="D77" s="35">
        <v>22116</v>
      </c>
      <c r="E77" s="44">
        <v>3</v>
      </c>
      <c r="F77" s="35">
        <v>12327</v>
      </c>
      <c r="G77" s="36">
        <v>0.7</v>
      </c>
      <c r="H77" s="38">
        <v>3</v>
      </c>
      <c r="I77" s="35">
        <v>11579</v>
      </c>
      <c r="J77" s="35">
        <v>13409</v>
      </c>
      <c r="K77" s="66">
        <v>0.09</v>
      </c>
      <c r="L77" s="38">
        <f t="shared" ref="L77:L78" si="130">J77*(1-K77)</f>
        <v>12202.19</v>
      </c>
      <c r="M77" s="39">
        <v>0.74</v>
      </c>
      <c r="N77" s="26">
        <f t="shared" ref="N77:N78" si="131">L77*M77</f>
        <v>9029.6206000000002</v>
      </c>
      <c r="O77" s="37">
        <v>0.218</v>
      </c>
      <c r="P77" s="26">
        <f t="shared" ref="P77:P78" si="132">L77*O77</f>
        <v>2660.0774200000001</v>
      </c>
      <c r="Q77" s="40">
        <v>4.2000000000000003E-2</v>
      </c>
      <c r="R77" s="26">
        <f t="shared" ref="R77:R78" si="133">L77*Q77</f>
        <v>512.49198000000001</v>
      </c>
      <c r="S77" s="40">
        <v>0.17899999999999999</v>
      </c>
      <c r="T77" s="26">
        <f>L77*S77</f>
        <v>2184.1920100000002</v>
      </c>
      <c r="U77" s="40">
        <v>0.53</v>
      </c>
      <c r="V77" s="26">
        <f>L77*U77</f>
        <v>6467.1607000000004</v>
      </c>
      <c r="W77" s="40">
        <v>0.39</v>
      </c>
      <c r="X77" s="26">
        <f>W77*L77</f>
        <v>4758.8541000000005</v>
      </c>
      <c r="Y77" s="41">
        <v>3.5400000000000002E-3</v>
      </c>
      <c r="Z77" s="18">
        <f>L77*Y77</f>
        <v>43.195752600000006</v>
      </c>
      <c r="AA77" s="28">
        <f>IF(J77&gt;0,(AC77+AK77)/J77,0)</f>
        <v>4.1127006115295696E-3</v>
      </c>
      <c r="AB77" s="41">
        <v>2.7E-4</v>
      </c>
      <c r="AC77" s="38">
        <f>AB77*L77</f>
        <v>3.2945913</v>
      </c>
      <c r="AD77" s="29">
        <v>0.22070000000000001</v>
      </c>
      <c r="AE77" s="42">
        <f>AH77*(1-AI77)*AD77</f>
        <v>49.497713200000007</v>
      </c>
      <c r="AF77" s="29">
        <f t="shared" si="129"/>
        <v>0.92486026925800646</v>
      </c>
      <c r="AG77" s="30">
        <f t="shared" ref="AG77:AG78" si="134">IF(AND(AA77&gt;0,AJ77&gt;0,AB77&gt;0),((AJ77*(AA77-AB77))/(AA77*(AJ77-AB77))),0)</f>
        <v>0.93544213513989216</v>
      </c>
      <c r="AH77" s="35">
        <v>247</v>
      </c>
      <c r="AI77" s="66">
        <v>9.1999999999999998E-2</v>
      </c>
      <c r="AJ77" s="67">
        <v>0.23119999999999999</v>
      </c>
      <c r="AK77" s="42">
        <f t="shared" si="123"/>
        <v>51.852611199999998</v>
      </c>
      <c r="AL77" s="18">
        <v>1.69</v>
      </c>
      <c r="AM77" s="18">
        <v>1010.78</v>
      </c>
      <c r="AN77" s="122">
        <f>AN76+AH77-AM77</f>
        <v>2535.3400000000011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55</v>
      </c>
      <c r="D78" s="44">
        <v>14130</v>
      </c>
      <c r="E78" s="44">
        <v>0</v>
      </c>
      <c r="F78" s="44">
        <v>14238</v>
      </c>
      <c r="G78" s="38">
        <v>0.5</v>
      </c>
      <c r="H78" s="38">
        <v>3</v>
      </c>
      <c r="I78" s="44">
        <v>13753</v>
      </c>
      <c r="J78" s="44">
        <v>13801</v>
      </c>
      <c r="K78" s="66">
        <v>9.0999999999999998E-2</v>
      </c>
      <c r="L78" s="38">
        <f t="shared" si="130"/>
        <v>12545.109</v>
      </c>
      <c r="M78" s="29">
        <v>0.77700000000000002</v>
      </c>
      <c r="N78" s="26">
        <f t="shared" si="131"/>
        <v>9747.5496930000008</v>
      </c>
      <c r="O78" s="40">
        <v>0.159</v>
      </c>
      <c r="P78" s="26">
        <f t="shared" si="132"/>
        <v>1994.672331</v>
      </c>
      <c r="Q78" s="40">
        <v>6.4000000000000001E-2</v>
      </c>
      <c r="R78" s="26">
        <f t="shared" si="133"/>
        <v>802.886976</v>
      </c>
      <c r="S78" s="40">
        <v>0.182</v>
      </c>
      <c r="T78" s="26">
        <f>L78*S78</f>
        <v>2283.2098380000002</v>
      </c>
      <c r="U78" s="40">
        <v>0.53</v>
      </c>
      <c r="V78" s="26">
        <f>L78*U78</f>
        <v>6648.9077700000007</v>
      </c>
      <c r="W78" s="40">
        <v>0.39</v>
      </c>
      <c r="X78" s="26">
        <f>W78*L78</f>
        <v>4892.5925100000004</v>
      </c>
      <c r="Y78" s="48">
        <v>3.4399999999999999E-3</v>
      </c>
      <c r="Z78" s="18">
        <f>L78*Y78</f>
        <v>43.155174960000004</v>
      </c>
      <c r="AA78" s="28">
        <f>IF(J78&gt;0,(AC78+AK78)/J78,0)</f>
        <v>3.3685860770958629E-3</v>
      </c>
      <c r="AB78" s="48">
        <v>2.5000000000000001E-4</v>
      </c>
      <c r="AC78" s="38">
        <f>AB78*L78</f>
        <v>3.13627725</v>
      </c>
      <c r="AD78" s="29">
        <v>0.21890000000000001</v>
      </c>
      <c r="AE78" s="42">
        <f>AH78*(1-AI78)*AD78</f>
        <v>42.215740600000004</v>
      </c>
      <c r="AF78" s="29">
        <f t="shared" si="129"/>
        <v>0.92838586676168244</v>
      </c>
      <c r="AG78" s="30">
        <f t="shared" si="134"/>
        <v>0.92681559721582696</v>
      </c>
      <c r="AH78" s="44">
        <v>211</v>
      </c>
      <c r="AI78" s="66">
        <v>8.5999999999999993E-2</v>
      </c>
      <c r="AJ78" s="67">
        <v>0.2248</v>
      </c>
      <c r="AK78" s="42">
        <f t="shared" si="123"/>
        <v>43.353579200000006</v>
      </c>
      <c r="AL78" s="18">
        <v>1.65</v>
      </c>
      <c r="AM78" s="154"/>
      <c r="AN78" s="122">
        <f>AN77+AH78-AM78</f>
        <v>2746.3400000000011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40090</v>
      </c>
      <c r="E79" s="68"/>
      <c r="F79" s="52">
        <f>SUM(F76:F78)</f>
        <v>37345</v>
      </c>
      <c r="G79" s="53"/>
      <c r="H79" s="69"/>
      <c r="I79" s="52">
        <f>SUM(I76:I78)</f>
        <v>35017</v>
      </c>
      <c r="J79" s="52">
        <f>SUM(J76:J78)</f>
        <v>40558</v>
      </c>
      <c r="K79" s="21">
        <f>IF(J79&gt;0,(J76*K76+J77*K77+J78*K78)/J79,0)</f>
        <v>8.9682060259381635E-2</v>
      </c>
      <c r="L79" s="53">
        <f>L76+L77+L78</f>
        <v>36920.675000000003</v>
      </c>
      <c r="M79" s="54">
        <f>IF(L79&gt;0,N79/L79,0)</f>
        <v>0.77828999228751916</v>
      </c>
      <c r="N79" s="55">
        <f>N76+N77+N78</f>
        <v>28734.991861000002</v>
      </c>
      <c r="O79" s="21">
        <f>IF(L79&gt;0,P79/L79,0)</f>
        <v>0.15838661126861844</v>
      </c>
      <c r="P79" s="55">
        <f>P76+P77+P78</f>
        <v>5847.7405989999997</v>
      </c>
      <c r="Q79" s="21">
        <f>IF(L79&gt;0,R79/L79,0)</f>
        <v>6.3323396443862409E-2</v>
      </c>
      <c r="R79" s="55">
        <f>R76+R77+R78</f>
        <v>2337.94254</v>
      </c>
      <c r="S79" s="21">
        <f>IF(L79&gt;0,T79/L79,0)</f>
        <v>0.18298680985653704</v>
      </c>
      <c r="T79" s="55">
        <f>T76+T77+T78</f>
        <v>6755.9965360000006</v>
      </c>
      <c r="U79" s="21">
        <f>IF(L79&gt;0,V79/L79,0)</f>
        <v>0.52604339541462874</v>
      </c>
      <c r="V79" s="55">
        <f>V76+V77+V78</f>
        <v>19421.877238000001</v>
      </c>
      <c r="W79" s="21">
        <f>IF(L79&gt;0,X79/L79,0)</f>
        <v>0.39</v>
      </c>
      <c r="X79" s="55">
        <f>X76+X77+X78</f>
        <v>14399.063250000001</v>
      </c>
      <c r="Y79" s="56">
        <f>IF(L79&gt;0,Z79/L79,0)</f>
        <v>3.5258044756765689E-3</v>
      </c>
      <c r="Z79" s="57">
        <f>SUM(Z76:Z78)</f>
        <v>130.17508116000002</v>
      </c>
      <c r="AA79" s="63">
        <f>IF(L79&gt;0,(AA76*L76+AA77*L77+AA78*L78)/L79,0)</f>
        <v>4.4800645864218345E-3</v>
      </c>
      <c r="AB79" s="56">
        <f>IF(J79&gt;0,(J76*AB76+J77*AB77+J78*AB78)/J79,0)</f>
        <v>2.6319443759554217E-4</v>
      </c>
      <c r="AC79" s="53">
        <f>SUM(AC76:AC78)</f>
        <v>9.7176800700000001</v>
      </c>
      <c r="AD79" s="54">
        <f>IF(J79&gt;0,(J76*AD76+J77*AD77+J78*AD78)/J79,0)</f>
        <v>0.22084444992356625</v>
      </c>
      <c r="AE79" s="59">
        <f>SUM(AE76:AE78)</f>
        <v>165.29609479999999</v>
      </c>
      <c r="AF79" s="54">
        <f>IF(AND(Z79&gt;0),((Z76*AF76+Z77*AF77+Z78*AF78)/Z79),0)</f>
        <v>0.92645359987975862</v>
      </c>
      <c r="AG79" s="58">
        <f>IF(AND(AA79&gt;0,AJ79&gt;0,AB79&gt;0),((AJ79*(AA79-AB79))/(AA79*(AJ79-AB79))),0)</f>
        <v>0.94233300700758682</v>
      </c>
      <c r="AH79" s="52">
        <f>SUM(AH76:AH78)</f>
        <v>821</v>
      </c>
      <c r="AI79" s="21">
        <f>IF(AH79&gt;0,(AI76*AH76+AI77*AH77+AI78*AH78)/AH79,0)</f>
        <v>9.0015834348355667E-2</v>
      </c>
      <c r="AJ79" s="54">
        <f>IF(J79&gt;0,(AJ76*J76+AJ77*J77+AJ78*J78)/J79,0)</f>
        <v>0.2294500616401203</v>
      </c>
      <c r="AK79" s="59">
        <f>SUM(AK76:AK78)</f>
        <v>171.92351790000001</v>
      </c>
      <c r="AL79" s="70"/>
      <c r="AM79" s="57">
        <f>SUM(AM76:AM78)</f>
        <v>1010.78</v>
      </c>
      <c r="AN79" s="124"/>
      <c r="AO79" s="125">
        <f>AN78</f>
        <v>2746.3400000000011</v>
      </c>
      <c r="AP79" s="52">
        <f>SUM(AP76:AP78)</f>
        <v>0</v>
      </c>
      <c r="AQ79" s="71"/>
      <c r="AR79" s="72"/>
      <c r="AS79" s="72"/>
      <c r="AT79" s="72"/>
      <c r="AU79" s="72"/>
    </row>
    <row r="80" spans="1:47" ht="13.5" thickBot="1" x14ac:dyDescent="0.25">
      <c r="A80" s="169">
        <v>20</v>
      </c>
      <c r="B80" s="23">
        <v>1</v>
      </c>
      <c r="C80" s="11" t="s">
        <v>53</v>
      </c>
      <c r="D80" s="12">
        <v>4268</v>
      </c>
      <c r="E80" s="12">
        <v>0</v>
      </c>
      <c r="F80" s="12">
        <v>5704</v>
      </c>
      <c r="G80" s="13">
        <v>0.8</v>
      </c>
      <c r="H80" s="13">
        <v>3.2</v>
      </c>
      <c r="I80" s="12">
        <v>6319</v>
      </c>
      <c r="J80" s="12">
        <v>13452</v>
      </c>
      <c r="K80" s="14">
        <v>8.7999999999999995E-2</v>
      </c>
      <c r="L80" s="25">
        <f>J80*(1-K80)</f>
        <v>12268.224</v>
      </c>
      <c r="M80" s="15">
        <v>0.748</v>
      </c>
      <c r="N80" s="26">
        <f>L80*M80</f>
        <v>9176.6315520000007</v>
      </c>
      <c r="O80" s="14">
        <v>0.157</v>
      </c>
      <c r="P80" s="26">
        <f>L80*O80</f>
        <v>1926.1111680000001</v>
      </c>
      <c r="Q80" s="16">
        <v>9.5000000000000001E-2</v>
      </c>
      <c r="R80" s="26">
        <f>L80*Q80</f>
        <v>1165.48128</v>
      </c>
      <c r="S80" s="16">
        <v>0.17199999999999999</v>
      </c>
      <c r="T80" s="26">
        <f>L80*S80</f>
        <v>2110.134528</v>
      </c>
      <c r="U80" s="16">
        <v>0.53200000000000003</v>
      </c>
      <c r="V80" s="26">
        <f>L80*U80</f>
        <v>6526.6951680000002</v>
      </c>
      <c r="W80" s="16">
        <v>0.39</v>
      </c>
      <c r="X80" s="26">
        <f>W80*L80</f>
        <v>4784.60736</v>
      </c>
      <c r="Y80" s="17">
        <v>3.3700000000000002E-3</v>
      </c>
      <c r="Z80" s="61">
        <f>L80*Y80</f>
        <v>41.34391488</v>
      </c>
      <c r="AA80" s="28">
        <f>IF(J80&gt;0,(AC80+AK80)/J80,0)</f>
        <v>3.1069691614629791E-3</v>
      </c>
      <c r="AB80" s="17">
        <v>2.4000000000000001E-4</v>
      </c>
      <c r="AC80" s="25">
        <f>AB80*L80</f>
        <v>2.94437376</v>
      </c>
      <c r="AD80" s="141">
        <v>0.22040000000000001</v>
      </c>
      <c r="AE80" s="31">
        <f>AH80*(1-AI80)*AD80</f>
        <v>38.073218400000002</v>
      </c>
      <c r="AF80" s="29">
        <f t="shared" ref="AF80:AF82" si="135">IF(AND(AD80&gt;0,AB80&gt;0,Y80&gt;0),((Y80-AB80)*AD80)/((AD80-AB80)*Y80),0)</f>
        <v>0.92979586467462549</v>
      </c>
      <c r="AG80" s="62">
        <f>IF(AND(AA80&gt;0,AJ80&gt;0,AB80&gt;0),((AJ80*(AA80-AB80))/(AA80*(AJ80-AB80))),0)</f>
        <v>0.92374006334637093</v>
      </c>
      <c r="AH80" s="12">
        <v>189</v>
      </c>
      <c r="AI80" s="14">
        <v>8.5999999999999993E-2</v>
      </c>
      <c r="AJ80" s="15">
        <v>0.22489999999999999</v>
      </c>
      <c r="AK80" s="31">
        <f t="shared" ref="AK80:AK90" si="136">AH80*(1-AI80)*AJ80</f>
        <v>38.850575399999997</v>
      </c>
      <c r="AL80" s="19">
        <v>1.65</v>
      </c>
      <c r="AM80" s="152"/>
      <c r="AN80" s="119">
        <f>AN78+AH80-AM80</f>
        <v>2935.3400000000011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47" t="s">
        <v>50</v>
      </c>
      <c r="D81" s="35">
        <v>15746</v>
      </c>
      <c r="E81" s="44">
        <v>0</v>
      </c>
      <c r="F81" s="35">
        <v>11835</v>
      </c>
      <c r="G81" s="36">
        <v>3.2</v>
      </c>
      <c r="H81" s="38">
        <v>6.1</v>
      </c>
      <c r="I81" s="35">
        <v>11148</v>
      </c>
      <c r="J81" s="35">
        <v>13504</v>
      </c>
      <c r="K81" s="66">
        <v>7.4999999999999997E-2</v>
      </c>
      <c r="L81" s="38">
        <f t="shared" ref="L81:L82" si="137">J81*(1-K81)</f>
        <v>12491.2</v>
      </c>
      <c r="M81" s="39">
        <v>0.8</v>
      </c>
      <c r="N81" s="26">
        <f t="shared" ref="N81:N82" si="138">L81*M81</f>
        <v>9992.9600000000009</v>
      </c>
      <c r="O81" s="37">
        <v>0.14000000000000001</v>
      </c>
      <c r="P81" s="26">
        <f t="shared" ref="P81:P82" si="139">L81*O81</f>
        <v>1748.7680000000003</v>
      </c>
      <c r="Q81" s="40">
        <v>0.06</v>
      </c>
      <c r="R81" s="26">
        <f t="shared" ref="R81:R82" si="140">L81*Q81</f>
        <v>749.47199999999998</v>
      </c>
      <c r="S81" s="40">
        <v>0.16800000000000001</v>
      </c>
      <c r="T81" s="26">
        <f>L81*S81</f>
        <v>2098.5216</v>
      </c>
      <c r="U81" s="40">
        <v>0.54600000000000004</v>
      </c>
      <c r="V81" s="26">
        <f>L81*U81</f>
        <v>6820.195200000001</v>
      </c>
      <c r="W81" s="40">
        <v>0.4</v>
      </c>
      <c r="X81" s="26">
        <f>W81*L81</f>
        <v>4996.4800000000005</v>
      </c>
      <c r="Y81" s="41">
        <v>3.3400000000000001E-3</v>
      </c>
      <c r="Z81" s="18">
        <f>L81*Y81</f>
        <v>41.720608000000006</v>
      </c>
      <c r="AA81" s="28">
        <f>IF(J81&gt;0,(AC81+AK81)/J81,0)</f>
        <v>3.2334405657582941E-3</v>
      </c>
      <c r="AB81" s="41">
        <v>2.4000000000000001E-4</v>
      </c>
      <c r="AC81" s="38">
        <f>AB81*L81</f>
        <v>2.9978880000000001</v>
      </c>
      <c r="AD81" s="29">
        <v>0.2167</v>
      </c>
      <c r="AE81" s="42">
        <f>AH81*(1-AI81)*AD81</f>
        <v>38.298257800000002</v>
      </c>
      <c r="AF81" s="29">
        <f t="shared" si="135"/>
        <v>0.92917279180897183</v>
      </c>
      <c r="AG81" s="30">
        <f t="shared" ref="AG81:AG82" si="141">IF(AND(AA81&gt;0,AJ81&gt;0,AB81&gt;0),((AJ81*(AA81-AB81))/(AA81*(AJ81-AB81))),0)</f>
        <v>0.926742272649412</v>
      </c>
      <c r="AH81" s="35">
        <v>194</v>
      </c>
      <c r="AI81" s="66">
        <v>8.8999999999999996E-2</v>
      </c>
      <c r="AJ81" s="67">
        <v>0.2301</v>
      </c>
      <c r="AK81" s="42">
        <f t="shared" si="136"/>
        <v>40.6664934</v>
      </c>
      <c r="AL81" s="18">
        <v>1.58</v>
      </c>
      <c r="AM81" s="19">
        <v>751.82</v>
      </c>
      <c r="AN81" s="122">
        <f>AN80+AH81-AM81</f>
        <v>2377.5200000000009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55</v>
      </c>
      <c r="D82" s="44">
        <v>13156</v>
      </c>
      <c r="E82" s="44">
        <v>0</v>
      </c>
      <c r="F82" s="44">
        <v>12624</v>
      </c>
      <c r="G82" s="38">
        <v>2.6</v>
      </c>
      <c r="H82" s="38">
        <v>4.5</v>
      </c>
      <c r="I82" s="44">
        <v>11796</v>
      </c>
      <c r="J82" s="44">
        <v>13788</v>
      </c>
      <c r="K82" s="66">
        <v>7.9000000000000001E-2</v>
      </c>
      <c r="L82" s="38">
        <f t="shared" si="137"/>
        <v>12698.748000000001</v>
      </c>
      <c r="M82" s="29">
        <v>0.75700000000000001</v>
      </c>
      <c r="N82" s="26">
        <f t="shared" si="138"/>
        <v>9612.952236000001</v>
      </c>
      <c r="O82" s="40">
        <v>0.152</v>
      </c>
      <c r="P82" s="26">
        <f t="shared" si="139"/>
        <v>1930.2096960000001</v>
      </c>
      <c r="Q82" s="40">
        <v>9.0999999999999998E-2</v>
      </c>
      <c r="R82" s="26">
        <f t="shared" si="140"/>
        <v>1155.5860680000001</v>
      </c>
      <c r="S82" s="40">
        <v>0.16</v>
      </c>
      <c r="T82" s="26">
        <f>L82*S82</f>
        <v>2031.7996800000003</v>
      </c>
      <c r="U82" s="40">
        <v>0.54800000000000004</v>
      </c>
      <c r="V82" s="26">
        <f>L82*U82</f>
        <v>6958.9139040000009</v>
      </c>
      <c r="W82" s="40">
        <v>0.39</v>
      </c>
      <c r="X82" s="26">
        <f>W82*L82</f>
        <v>4952.5117200000004</v>
      </c>
      <c r="Y82" s="48">
        <v>3.31E-3</v>
      </c>
      <c r="Z82" s="18">
        <f>L82*Y82</f>
        <v>42.032855880000007</v>
      </c>
      <c r="AA82" s="28">
        <f>IF(J82&gt;0,(AC82+AK82)/J82,0)</f>
        <v>3.145512062663185E-3</v>
      </c>
      <c r="AB82" s="48">
        <v>2.4000000000000001E-4</v>
      </c>
      <c r="AC82" s="38">
        <f>AB82*L82</f>
        <v>3.0476995200000006</v>
      </c>
      <c r="AD82" s="29">
        <v>0.21870000000000001</v>
      </c>
      <c r="AE82" s="42">
        <f>AH82*(1-AI82)*AD82</f>
        <v>40.489243199999997</v>
      </c>
      <c r="AF82" s="29">
        <f t="shared" si="135"/>
        <v>0.92851138967001345</v>
      </c>
      <c r="AG82" s="30">
        <f t="shared" si="141"/>
        <v>0.92471979213583178</v>
      </c>
      <c r="AH82" s="44">
        <v>203</v>
      </c>
      <c r="AI82" s="66">
        <v>8.7999999999999995E-2</v>
      </c>
      <c r="AJ82" s="67">
        <v>0.21779999999999999</v>
      </c>
      <c r="AK82" s="42">
        <f t="shared" si="136"/>
        <v>40.322620799999996</v>
      </c>
      <c r="AL82" s="18">
        <v>1.6</v>
      </c>
      <c r="AM82" s="154"/>
      <c r="AN82" s="122">
        <f>AN81+AH82-AM82</f>
        <v>2580.5200000000009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33170</v>
      </c>
      <c r="E83" s="68"/>
      <c r="F83" s="52">
        <f t="shared" ref="F83:J83" si="142">SUM(F80:F82)</f>
        <v>30163</v>
      </c>
      <c r="G83" s="53"/>
      <c r="H83" s="69"/>
      <c r="I83" s="52">
        <f t="shared" si="142"/>
        <v>29263</v>
      </c>
      <c r="J83" s="52">
        <f t="shared" si="142"/>
        <v>40744</v>
      </c>
      <c r="K83" s="21">
        <f>IF(J83&gt;0,(J80*K80+J81*K81+J82*K82)/J83,0)</f>
        <v>8.0645690162968783E-2</v>
      </c>
      <c r="L83" s="53">
        <f>L80+L81+L82</f>
        <v>37458.171999999999</v>
      </c>
      <c r="M83" s="54">
        <f>IF(L83&gt;0,N83/L83,0)</f>
        <v>0.76839157522155654</v>
      </c>
      <c r="N83" s="55">
        <f>N80+N81+N82</f>
        <v>28782.543788000003</v>
      </c>
      <c r="O83" s="21">
        <f>IF(L83&gt;0,P83/L83,0)</f>
        <v>0.14963594229851901</v>
      </c>
      <c r="P83" s="55">
        <f>P80+P81+P82</f>
        <v>5605.0888640000003</v>
      </c>
      <c r="Q83" s="21">
        <f>IF(L83&gt;0,R83/L83,0)</f>
        <v>8.1972482479924544E-2</v>
      </c>
      <c r="R83" s="55">
        <f>R80+R81+R82</f>
        <v>3070.5393480000002</v>
      </c>
      <c r="S83" s="21">
        <f>IF(L83&gt;0,T83/L83,0)</f>
        <v>0.16659798048874358</v>
      </c>
      <c r="T83" s="55">
        <f>T80+T81+T82</f>
        <v>6240.4558080000006</v>
      </c>
      <c r="U83" s="21">
        <f>IF(L83&gt;0,V83/L83,0)</f>
        <v>0.54209277142515133</v>
      </c>
      <c r="V83" s="55">
        <f>V80+V81+V82</f>
        <v>20305.804272000001</v>
      </c>
      <c r="W83" s="21">
        <f>IF(L83&gt;0,X83/L83,0)</f>
        <v>0.39333470624247235</v>
      </c>
      <c r="X83" s="55">
        <f>X80+X81+X82</f>
        <v>14733.599080000002</v>
      </c>
      <c r="Y83" s="56">
        <f>IF(L83&gt;0,Z83/L83,0)</f>
        <v>3.3396551962012458E-3</v>
      </c>
      <c r="Z83" s="57">
        <f>SUM(Z80:Z82)</f>
        <v>125.09737876</v>
      </c>
      <c r="AA83" s="63">
        <f>IF(L83&gt;0,(AA80*L80+AA81*L81+AA82*L82)/L83,0)</f>
        <v>3.1622101431869132E-3</v>
      </c>
      <c r="AB83" s="56">
        <f>IF(J83&gt;0,(J80*AB80+J81*AB81+J82*AB82)/J83,0)</f>
        <v>2.4000000000000001E-4</v>
      </c>
      <c r="AC83" s="53">
        <f>SUM(AC80:AC82)</f>
        <v>8.9899612800000011</v>
      </c>
      <c r="AD83" s="54">
        <f>IF(J83&gt;0,(J80*AD80+J81*AD81+J82*AD82)/J83,0)</f>
        <v>0.2185983997643825</v>
      </c>
      <c r="AE83" s="59">
        <f>SUM(AE80:AE82)</f>
        <v>116.86071939999999</v>
      </c>
      <c r="AF83" s="54">
        <f>IF(AND(Z83&gt;0),((Z80*AF80+Z81*AF81+Z82*AF82)/Z83),0)</f>
        <v>0.9291564817209097</v>
      </c>
      <c r="AG83" s="58">
        <f>IF(AND(AA83&gt;0,AJ83&gt;0,AB83&gt;0),((AJ83*(AA83-AB83))/(AA83*(AJ83-AB83))),0)</f>
        <v>0.92509391178498968</v>
      </c>
      <c r="AH83" s="52">
        <f t="shared" ref="AH83" si="143">SUM(AH80:AH82)</f>
        <v>586</v>
      </c>
      <c r="AI83" s="21">
        <f>IF(AH83&gt;0,(AI80*AH80+AI81*AH81+AI82*AH82)/AH83,0)</f>
        <v>8.7686006825938551E-2</v>
      </c>
      <c r="AJ83" s="54">
        <f>IF(J83&gt;0,(AJ80*J80+AJ81*J81+AJ82*J82)/J83,0)</f>
        <v>0.22422078342823487</v>
      </c>
      <c r="AK83" s="59">
        <f>SUM(AK80:AK82)</f>
        <v>119.8396896</v>
      </c>
      <c r="AL83" s="70"/>
      <c r="AM83" s="57">
        <f>SUM(AM80:AM82)</f>
        <v>751.82</v>
      </c>
      <c r="AN83" s="124"/>
      <c r="AO83" s="125">
        <f>AN82</f>
        <v>2580.5200000000009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53</v>
      </c>
      <c r="D84" s="12">
        <v>4653</v>
      </c>
      <c r="E84" s="12">
        <v>0</v>
      </c>
      <c r="F84" s="12">
        <v>12673</v>
      </c>
      <c r="G84" s="13">
        <v>1.9</v>
      </c>
      <c r="H84" s="13">
        <v>4.3</v>
      </c>
      <c r="I84" s="12">
        <v>11927</v>
      </c>
      <c r="J84" s="12">
        <v>13800</v>
      </c>
      <c r="K84" s="14">
        <v>8.8999999999999996E-2</v>
      </c>
      <c r="L84" s="25">
        <f>J84*(1-K84)</f>
        <v>12571.800000000001</v>
      </c>
      <c r="M84" s="15">
        <v>0.77500000000000002</v>
      </c>
      <c r="N84" s="26">
        <f>L84*M84</f>
        <v>9743.1450000000004</v>
      </c>
      <c r="O84" s="14">
        <v>0.125</v>
      </c>
      <c r="P84" s="26">
        <f>L84*O84</f>
        <v>1571.4750000000001</v>
      </c>
      <c r="Q84" s="16">
        <v>0.1</v>
      </c>
      <c r="R84" s="26">
        <f>L84*Q84</f>
        <v>1257.1800000000003</v>
      </c>
      <c r="S84" s="16">
        <v>0.16500000000000001</v>
      </c>
      <c r="T84" s="26">
        <f>L84*S84</f>
        <v>2074.3470000000002</v>
      </c>
      <c r="U84" s="16">
        <v>0.54500000000000004</v>
      </c>
      <c r="V84" s="26">
        <f>L84*U84</f>
        <v>6851.6310000000012</v>
      </c>
      <c r="W84" s="16">
        <v>0.4</v>
      </c>
      <c r="X84" s="26">
        <f>W84*L84</f>
        <v>5028.7200000000012</v>
      </c>
      <c r="Y84" s="17">
        <v>3.2200000000000002E-3</v>
      </c>
      <c r="Z84" s="61">
        <f>L84*Y84</f>
        <v>40.481196000000004</v>
      </c>
      <c r="AA84" s="28">
        <f>IF(J84&gt;0,(AC84+AK84)/J84,0)</f>
        <v>3.2972316086956523E-3</v>
      </c>
      <c r="AB84" s="17">
        <v>1.8000000000000001E-4</v>
      </c>
      <c r="AC84" s="25">
        <f>AB84*L84</f>
        <v>2.2629240000000004</v>
      </c>
      <c r="AD84" s="141">
        <v>0.2147</v>
      </c>
      <c r="AE84" s="31">
        <f>AH84*(1-AI84)*AD84</f>
        <v>41.798225400000007</v>
      </c>
      <c r="AF84" s="29">
        <f t="shared" ref="AF84:AF86" si="144">IF(AND(AD84&gt;0,AB84&gt;0,Y84&gt;0),((Y84-AB84)*AD84)/((AD84-AB84)*Y84),0)</f>
        <v>0.94489155624633003</v>
      </c>
      <c r="AG84" s="62">
        <f>IF(AND(AA84&gt;0,AJ84&gt;0,AB84&gt;0),((AJ84*(AA84-AB84))/(AA84*(AJ84-AB84))),0)</f>
        <v>0.94617557246811046</v>
      </c>
      <c r="AH84" s="12">
        <v>213</v>
      </c>
      <c r="AI84" s="14">
        <v>8.5999999999999993E-2</v>
      </c>
      <c r="AJ84" s="15">
        <v>0.22209999999999999</v>
      </c>
      <c r="AK84" s="31">
        <f t="shared" si="136"/>
        <v>43.238872200000003</v>
      </c>
      <c r="AL84" s="19">
        <v>1.7</v>
      </c>
      <c r="AM84" s="152"/>
      <c r="AN84" s="119">
        <f>AN82+AH84-AM84</f>
        <v>2793.5200000000009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47" t="s">
        <v>50</v>
      </c>
      <c r="D85" s="35">
        <v>20290</v>
      </c>
      <c r="E85" s="44">
        <v>2</v>
      </c>
      <c r="F85" s="35">
        <v>12803</v>
      </c>
      <c r="G85" s="36">
        <v>0.9</v>
      </c>
      <c r="H85" s="38">
        <v>4.4000000000000004</v>
      </c>
      <c r="I85" s="35">
        <v>12644</v>
      </c>
      <c r="J85" s="35">
        <v>13873</v>
      </c>
      <c r="K85" s="66">
        <v>8.4000000000000005E-2</v>
      </c>
      <c r="L85" s="38">
        <f t="shared" ref="L85:L86" si="145">J85*(1-K85)</f>
        <v>12707.668</v>
      </c>
      <c r="M85" s="39">
        <v>0.78600000000000003</v>
      </c>
      <c r="N85" s="26">
        <f t="shared" ref="N85:N86" si="146">L85*M85</f>
        <v>9988.2270480000007</v>
      </c>
      <c r="O85" s="37">
        <v>9.0999999999999998E-2</v>
      </c>
      <c r="P85" s="26">
        <f t="shared" ref="P85:P86" si="147">L85*O85</f>
        <v>1156.397788</v>
      </c>
      <c r="Q85" s="40">
        <v>0.123</v>
      </c>
      <c r="R85" s="26">
        <f t="shared" ref="R85:R86" si="148">L85*Q85</f>
        <v>1563.0431639999999</v>
      </c>
      <c r="S85" s="40">
        <v>0.184</v>
      </c>
      <c r="T85" s="26">
        <f>L85*S85</f>
        <v>2338.210912</v>
      </c>
      <c r="U85" s="40">
        <v>0.53200000000000003</v>
      </c>
      <c r="V85" s="26">
        <f>L85*U85</f>
        <v>6760.4793760000002</v>
      </c>
      <c r="W85" s="40">
        <v>0.4</v>
      </c>
      <c r="X85" s="26">
        <f>W85*L85</f>
        <v>5083.0672000000004</v>
      </c>
      <c r="Y85" s="41">
        <v>3.1099999999999999E-3</v>
      </c>
      <c r="Z85" s="18">
        <f>L85*Y85</f>
        <v>39.52084748</v>
      </c>
      <c r="AA85" s="28">
        <f>IF(J85&gt;0,(AC85+AK85)/J85,0)</f>
        <v>3.0623374280977439E-3</v>
      </c>
      <c r="AB85" s="41">
        <v>2.3000000000000001E-4</v>
      </c>
      <c r="AC85" s="38">
        <f>AB85*L85</f>
        <v>2.9227636399999999</v>
      </c>
      <c r="AD85" s="29">
        <v>0.21429999999999999</v>
      </c>
      <c r="AE85" s="42">
        <f>AH85*(1-AI85)*AD85</f>
        <v>37.596149099999998</v>
      </c>
      <c r="AF85" s="29">
        <f t="shared" si="144"/>
        <v>0.92703997265071059</v>
      </c>
      <c r="AG85" s="30">
        <f t="shared" ref="AG85:AG86" si="149">IF(AND(AA85&gt;0,AJ85&gt;0,AB85&gt;0),((AJ85*(AA85-AB85))/(AA85*(AJ85-AB85))),0)</f>
        <v>0.92583828619730213</v>
      </c>
      <c r="AH85" s="35">
        <v>193</v>
      </c>
      <c r="AI85" s="66">
        <v>9.0999999999999998E-2</v>
      </c>
      <c r="AJ85" s="67">
        <v>0.22550000000000001</v>
      </c>
      <c r="AK85" s="42">
        <f t="shared" si="136"/>
        <v>39.561043500000004</v>
      </c>
      <c r="AL85" s="18">
        <v>1.62</v>
      </c>
      <c r="AM85" s="18">
        <v>1015.3</v>
      </c>
      <c r="AN85" s="122">
        <f>AN84+AH85-AM85</f>
        <v>1971.2200000000009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49</v>
      </c>
      <c r="D86" s="44">
        <v>18157</v>
      </c>
      <c r="E86" s="44">
        <v>2</v>
      </c>
      <c r="F86" s="44">
        <v>15145</v>
      </c>
      <c r="G86" s="38">
        <v>1.2</v>
      </c>
      <c r="H86" s="38">
        <v>4</v>
      </c>
      <c r="I86" s="44">
        <v>13823</v>
      </c>
      <c r="J86" s="44">
        <v>13940</v>
      </c>
      <c r="K86" s="66">
        <v>8.3000000000000004E-2</v>
      </c>
      <c r="L86" s="38">
        <f t="shared" si="145"/>
        <v>12782.980000000001</v>
      </c>
      <c r="M86" s="29">
        <v>0.77400000000000002</v>
      </c>
      <c r="N86" s="26">
        <f t="shared" si="146"/>
        <v>9894.0265200000013</v>
      </c>
      <c r="O86" s="40">
        <v>0.10299999999999999</v>
      </c>
      <c r="P86" s="26">
        <f t="shared" si="147"/>
        <v>1316.6469400000001</v>
      </c>
      <c r="Q86" s="40">
        <v>0.123</v>
      </c>
      <c r="R86" s="26">
        <f t="shared" si="148"/>
        <v>1572.30654</v>
      </c>
      <c r="S86" s="40">
        <v>0.18099999999999999</v>
      </c>
      <c r="T86" s="26">
        <f>L86*S86</f>
        <v>2313.71938</v>
      </c>
      <c r="U86" s="40">
        <v>0.53200000000000003</v>
      </c>
      <c r="V86" s="26">
        <f>L86*U86</f>
        <v>6800.545360000001</v>
      </c>
      <c r="W86" s="40">
        <v>0.4</v>
      </c>
      <c r="X86" s="26">
        <f>W86*L86</f>
        <v>5113.1920000000009</v>
      </c>
      <c r="Y86" s="48">
        <v>3.0799999999999998E-3</v>
      </c>
      <c r="Z86" s="18">
        <f>L86*Y86</f>
        <v>39.371578400000004</v>
      </c>
      <c r="AA86" s="28">
        <f>IF(J86&gt;0,(AC86+AK86)/J86,0)</f>
        <v>2.9795469727403158E-3</v>
      </c>
      <c r="AB86" s="48">
        <v>2.4000000000000001E-4</v>
      </c>
      <c r="AC86" s="38">
        <f>AB86*L86</f>
        <v>3.0679152000000003</v>
      </c>
      <c r="AD86" s="29">
        <v>0.21129999999999999</v>
      </c>
      <c r="AE86" s="42">
        <f>AH86*(1-AI86)*AD86</f>
        <v>37.080614399999995</v>
      </c>
      <c r="AF86" s="29">
        <f t="shared" si="144"/>
        <v>0.92312643293407048</v>
      </c>
      <c r="AG86" s="30">
        <f t="shared" si="149"/>
        <v>0.92045864339264727</v>
      </c>
      <c r="AH86" s="44">
        <v>192</v>
      </c>
      <c r="AI86" s="66">
        <v>8.5999999999999993E-2</v>
      </c>
      <c r="AJ86" s="67">
        <v>0.21920000000000001</v>
      </c>
      <c r="AK86" s="42">
        <f t="shared" si="136"/>
        <v>38.466969599999999</v>
      </c>
      <c r="AL86" s="18">
        <v>1.6</v>
      </c>
      <c r="AM86" s="154"/>
      <c r="AN86" s="122">
        <f>AN85+AH86-AM86</f>
        <v>2163.2200000000012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43100</v>
      </c>
      <c r="E87" s="68"/>
      <c r="F87" s="52">
        <f t="shared" ref="F87:J87" si="150">SUM(F84:F86)</f>
        <v>40621</v>
      </c>
      <c r="G87" s="53"/>
      <c r="H87" s="69"/>
      <c r="I87" s="52">
        <f t="shared" si="150"/>
        <v>38394</v>
      </c>
      <c r="J87" s="52">
        <f t="shared" si="150"/>
        <v>41613</v>
      </c>
      <c r="K87" s="21">
        <f>IF(J87&gt;0,(J84*K84+J85*K85+J86*K86)/J87,0)</f>
        <v>8.5323144209742158E-2</v>
      </c>
      <c r="L87" s="53">
        <f>L84+L85+L86</f>
        <v>38062.448000000004</v>
      </c>
      <c r="M87" s="54">
        <f>IF(L87&gt;0,N87/L87,0)</f>
        <v>0.77833665790492512</v>
      </c>
      <c r="N87" s="55">
        <f>N84+N85+N86</f>
        <v>29625.398568000004</v>
      </c>
      <c r="O87" s="21">
        <f>IF(L87&gt;0,P87/L87,0)</f>
        <v>0.10626010518293516</v>
      </c>
      <c r="P87" s="55">
        <f>P84+P85+P86</f>
        <v>4044.5197280000002</v>
      </c>
      <c r="Q87" s="21">
        <f>IF(L87&gt;0,R87/L87,0)</f>
        <v>0.11540323691213976</v>
      </c>
      <c r="R87" s="55">
        <f>R84+R85+R86</f>
        <v>4392.5297040000005</v>
      </c>
      <c r="S87" s="21">
        <f>IF(L87&gt;0,T87/L87,0)</f>
        <v>0.17671688620763437</v>
      </c>
      <c r="T87" s="55">
        <f>T84+T85+T86</f>
        <v>6726.2772920000007</v>
      </c>
      <c r="U87" s="21">
        <f>IF(L87&gt;0,V87/L87,0)</f>
        <v>0.53629382261487746</v>
      </c>
      <c r="V87" s="55">
        <f>V84+V85+V86</f>
        <v>20412.655736000001</v>
      </c>
      <c r="W87" s="21">
        <f>IF(L87&gt;0,X87/L87,0)</f>
        <v>0.4</v>
      </c>
      <c r="X87" s="55">
        <f>X84+X85+X86</f>
        <v>15224.979200000003</v>
      </c>
      <c r="Y87" s="56">
        <f>IF(L87&gt;0,Z87/L87,0)</f>
        <v>3.1362570762658248E-3</v>
      </c>
      <c r="Z87" s="57">
        <f>SUM(Z84:Z86)</f>
        <v>119.37362188</v>
      </c>
      <c r="AA87" s="63">
        <f>IF(L87&gt;0,(AA84*L84+AA85*L85+AA86*L86)/L87,0)</f>
        <v>3.1121170409228538E-3</v>
      </c>
      <c r="AB87" s="56">
        <f>IF(J87&gt;0,(J84*AB84+J85*AB85+J86*AB86)/J87,0)</f>
        <v>2.1676855790257849E-4</v>
      </c>
      <c r="AC87" s="53">
        <f>SUM(AC84:AC86)</f>
        <v>8.253602840000001</v>
      </c>
      <c r="AD87" s="54">
        <f>IF(J87&gt;0,(J84*AD84+J85*AD85+J86*AD86)/J87,0)</f>
        <v>0.2134276764472641</v>
      </c>
      <c r="AE87" s="59">
        <f>SUM(AE84:AE86)</f>
        <v>116.4749889</v>
      </c>
      <c r="AF87" s="54">
        <f>IF(AND(Z87&gt;0),((Z84*AF84+Z85*AF85+Z86*AF86)/Z87),0)</f>
        <v>0.9318029278975658</v>
      </c>
      <c r="AG87" s="58">
        <f>IF(AND(AA87&gt;0,AJ87&gt;0,AB87&gt;0),((AJ87*(AA87-AB87))/(AA87*(AJ87-AB87))),0)</f>
        <v>0.93125515145498816</v>
      </c>
      <c r="AH87" s="52">
        <f t="shared" ref="AH87" si="151">SUM(AH84:AH86)</f>
        <v>598</v>
      </c>
      <c r="AI87" s="21">
        <f>IF(AH87&gt;0,(AI84*AH84+AI85*AH85+AI86*AH86)/AH87,0)</f>
        <v>8.7613712374581945E-2</v>
      </c>
      <c r="AJ87" s="54">
        <f>IF(J87&gt;0,(AJ84*J84+AJ85*J85+AJ86*J86)/J87,0)</f>
        <v>0.22226202148367097</v>
      </c>
      <c r="AK87" s="59">
        <f>SUM(AK84:AK86)</f>
        <v>121.26688530000001</v>
      </c>
      <c r="AL87" s="70"/>
      <c r="AM87" s="57">
        <f>SUM(AM84:AM86)</f>
        <v>1015.3</v>
      </c>
      <c r="AN87" s="124"/>
      <c r="AO87" s="125">
        <f>AN86</f>
        <v>2163.2200000000012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24" t="s">
        <v>51</v>
      </c>
      <c r="D88" s="12">
        <v>5205</v>
      </c>
      <c r="E88" s="12">
        <v>0</v>
      </c>
      <c r="F88" s="12">
        <v>13236</v>
      </c>
      <c r="G88" s="13">
        <v>1.6</v>
      </c>
      <c r="H88" s="13">
        <v>5</v>
      </c>
      <c r="I88" s="12">
        <v>12054</v>
      </c>
      <c r="J88" s="12">
        <v>13972</v>
      </c>
      <c r="K88" s="14">
        <v>8.5000000000000006E-2</v>
      </c>
      <c r="L88" s="25">
        <f>J88*(1-K88)</f>
        <v>12784.380000000001</v>
      </c>
      <c r="M88" s="15">
        <v>0.76900000000000002</v>
      </c>
      <c r="N88" s="26">
        <f>L88*M88</f>
        <v>9831.1882200000018</v>
      </c>
      <c r="O88" s="14">
        <v>0.114</v>
      </c>
      <c r="P88" s="26">
        <f>L88*O88</f>
        <v>1457.4193200000002</v>
      </c>
      <c r="Q88" s="16">
        <v>0.11700000000000001</v>
      </c>
      <c r="R88" s="26">
        <f>L88*Q88</f>
        <v>1495.7724600000001</v>
      </c>
      <c r="S88" s="16">
        <v>0.183</v>
      </c>
      <c r="T88" s="26">
        <f>L88*S88</f>
        <v>2339.5415400000002</v>
      </c>
      <c r="U88" s="16">
        <v>0.54500000000000004</v>
      </c>
      <c r="V88" s="26">
        <f>L88*U88</f>
        <v>6967.4871000000012</v>
      </c>
      <c r="W88" s="16">
        <v>0.39</v>
      </c>
      <c r="X88" s="26">
        <f>W88*L88</f>
        <v>4985.9082000000008</v>
      </c>
      <c r="Y88" s="17">
        <v>3.0799999999999998E-3</v>
      </c>
      <c r="Z88" s="61">
        <f>L88*Y88</f>
        <v>39.375890400000003</v>
      </c>
      <c r="AA88" s="28">
        <f>IF(J88&gt;0,(AC88+AK88)/J88,0)</f>
        <v>2.623097280274835E-3</v>
      </c>
      <c r="AB88" s="17">
        <v>2.4000000000000001E-4</v>
      </c>
      <c r="AC88" s="25">
        <f>AB88*L88</f>
        <v>3.0682512000000002</v>
      </c>
      <c r="AD88" s="141">
        <v>0.21129999999999999</v>
      </c>
      <c r="AE88" s="31">
        <f>AH88*(1-AI88)*AD88</f>
        <v>32.759951999999998</v>
      </c>
      <c r="AF88" s="29">
        <f t="shared" ref="AF88:AF90" si="152">IF(AND(AD88&gt;0,AB88&gt;0,Y88&gt;0),((Y88-AB88)*AD88)/((AD88-AB88)*Y88),0)</f>
        <v>0.92312643293407048</v>
      </c>
      <c r="AG88" s="62">
        <f>IF(AND(AA88&gt;0,AJ88&gt;0,AB88&gt;0),((AJ88*(AA88-AB88))/(AA88*(AJ88-AB88))),0)</f>
        <v>0.90951287940481174</v>
      </c>
      <c r="AH88" s="12">
        <v>170</v>
      </c>
      <c r="AI88" s="14">
        <v>8.7999999999999995E-2</v>
      </c>
      <c r="AJ88" s="15">
        <v>0.21659999999999999</v>
      </c>
      <c r="AK88" s="31">
        <f t="shared" si="136"/>
        <v>33.581663999999996</v>
      </c>
      <c r="AL88" s="19">
        <v>1.58</v>
      </c>
      <c r="AM88" s="152"/>
      <c r="AN88" s="119">
        <f>AN86+AH88-AM88</f>
        <v>2333.2200000000012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47" t="s">
        <v>50</v>
      </c>
      <c r="D89" s="35">
        <v>20222</v>
      </c>
      <c r="E89" s="44">
        <v>3</v>
      </c>
      <c r="F89" s="35">
        <v>13919</v>
      </c>
      <c r="G89" s="36">
        <v>2.1</v>
      </c>
      <c r="H89" s="38">
        <v>5</v>
      </c>
      <c r="I89" s="35">
        <v>13299</v>
      </c>
      <c r="J89" s="35">
        <v>13862</v>
      </c>
      <c r="K89" s="66">
        <v>0.08</v>
      </c>
      <c r="L89" s="38">
        <f t="shared" ref="L89:L90" si="153">J89*(1-K89)</f>
        <v>12753.04</v>
      </c>
      <c r="M89" s="39">
        <v>0.78900000000000003</v>
      </c>
      <c r="N89" s="26">
        <f t="shared" ref="N89:N90" si="154">L89*M89</f>
        <v>10062.148560000001</v>
      </c>
      <c r="O89" s="37">
        <v>0.14899999999999999</v>
      </c>
      <c r="P89" s="26">
        <f t="shared" ref="P89:P90" si="155">L89*O89</f>
        <v>1900.2029600000001</v>
      </c>
      <c r="Q89" s="40">
        <v>6.2E-2</v>
      </c>
      <c r="R89" s="26">
        <f t="shared" ref="R89:R90" si="156">L89*Q89</f>
        <v>790.68848000000003</v>
      </c>
      <c r="S89" s="40">
        <v>0.193</v>
      </c>
      <c r="T89" s="26">
        <f>L89*S89</f>
        <v>2461.3367200000002</v>
      </c>
      <c r="U89" s="40">
        <v>0.51</v>
      </c>
      <c r="V89" s="26">
        <f>L89*U89</f>
        <v>6504.050400000001</v>
      </c>
      <c r="W89" s="40">
        <v>0.4</v>
      </c>
      <c r="X89" s="26">
        <f>W89*L89</f>
        <v>5101.2160000000003</v>
      </c>
      <c r="Y89" s="41">
        <v>3.1199999999999999E-3</v>
      </c>
      <c r="Z89" s="18">
        <f>L89*Y89</f>
        <v>39.789484800000004</v>
      </c>
      <c r="AA89" s="28">
        <f>IF(J89&gt;0,(AC89+AK89)/J89,0)</f>
        <v>3.1198415524455346E-3</v>
      </c>
      <c r="AB89" s="41">
        <v>2.9E-4</v>
      </c>
      <c r="AC89" s="38">
        <f>AB89*L89</f>
        <v>3.6983816000000003</v>
      </c>
      <c r="AD89" s="29">
        <v>0.2198</v>
      </c>
      <c r="AE89" s="42">
        <f>AH89*(1-AI89)*AD89</f>
        <v>39.584880999999996</v>
      </c>
      <c r="AF89" s="29">
        <f t="shared" si="152"/>
        <v>0.90824960956162282</v>
      </c>
      <c r="AG89" s="30">
        <f t="shared" ref="AG89:AG90" si="157">IF(AND(AA89&gt;0,AJ89&gt;0,AB89&gt;0),((AJ89*(AA89-AB89))/(AA89*(AJ89-AB89))),0)</f>
        <v>0.9082459755442106</v>
      </c>
      <c r="AH89" s="35">
        <v>199</v>
      </c>
      <c r="AI89" s="66">
        <v>9.5000000000000001E-2</v>
      </c>
      <c r="AJ89" s="67">
        <v>0.21959999999999999</v>
      </c>
      <c r="AK89" s="42">
        <f t="shared" si="136"/>
        <v>39.548862</v>
      </c>
      <c r="AL89" s="18">
        <v>1.68</v>
      </c>
      <c r="AM89" s="18">
        <v>1010.1</v>
      </c>
      <c r="AN89" s="122">
        <f>AN88+AH89-AM89</f>
        <v>1522.1200000000013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49</v>
      </c>
      <c r="D90" s="44">
        <v>15868</v>
      </c>
      <c r="E90" s="44">
        <v>4</v>
      </c>
      <c r="F90" s="44">
        <v>15773</v>
      </c>
      <c r="G90" s="38">
        <v>2</v>
      </c>
      <c r="H90" s="38">
        <v>4.9000000000000004</v>
      </c>
      <c r="I90" s="44">
        <v>14742</v>
      </c>
      <c r="J90" s="44">
        <v>14311</v>
      </c>
      <c r="K90" s="66">
        <v>0.08</v>
      </c>
      <c r="L90" s="38">
        <f t="shared" si="153"/>
        <v>13166.12</v>
      </c>
      <c r="M90" s="29">
        <v>0.751</v>
      </c>
      <c r="N90" s="26">
        <f t="shared" si="154"/>
        <v>9887.75612</v>
      </c>
      <c r="O90" s="40">
        <v>0.17299999999999999</v>
      </c>
      <c r="P90" s="26">
        <f t="shared" si="155"/>
        <v>2277.7387600000002</v>
      </c>
      <c r="Q90" s="40">
        <v>7.5999999999999998E-2</v>
      </c>
      <c r="R90" s="26">
        <f t="shared" si="156"/>
        <v>1000.62512</v>
      </c>
      <c r="S90" s="40">
        <v>0.186</v>
      </c>
      <c r="T90" s="26">
        <f>L90*S90</f>
        <v>2448.8983200000002</v>
      </c>
      <c r="U90" s="40">
        <v>0.52100000000000002</v>
      </c>
      <c r="V90" s="26">
        <f>L90*U90</f>
        <v>6859.5485200000003</v>
      </c>
      <c r="W90" s="40">
        <v>0.39</v>
      </c>
      <c r="X90" s="26">
        <f>W90*L90</f>
        <v>5134.7868000000008</v>
      </c>
      <c r="Y90" s="48">
        <v>3.16E-3</v>
      </c>
      <c r="Z90" s="18">
        <f>L90*Y90</f>
        <v>41.604939200000004</v>
      </c>
      <c r="AA90" s="28">
        <f>IF(J90&gt;0,(AC90+AK90)/J90,0)</f>
        <v>2.9076709104884353E-3</v>
      </c>
      <c r="AB90" s="48">
        <v>2.9999999999999997E-4</v>
      </c>
      <c r="AC90" s="38">
        <f>AB90*L90</f>
        <v>3.9498359999999999</v>
      </c>
      <c r="AD90" s="29">
        <v>0.21709999999999999</v>
      </c>
      <c r="AE90" s="42">
        <f>AH90*(1-AI90)*AD90</f>
        <v>35.8770776</v>
      </c>
      <c r="AF90" s="29">
        <f t="shared" si="152"/>
        <v>0.90631568499229287</v>
      </c>
      <c r="AG90" s="30">
        <f t="shared" si="157"/>
        <v>0.89800674386432655</v>
      </c>
      <c r="AH90" s="44">
        <v>182</v>
      </c>
      <c r="AI90" s="66">
        <v>9.1999999999999998E-2</v>
      </c>
      <c r="AJ90" s="67">
        <v>0.22789999999999999</v>
      </c>
      <c r="AK90" s="42">
        <f t="shared" si="136"/>
        <v>37.661842399999998</v>
      </c>
      <c r="AL90" s="18">
        <v>1.58</v>
      </c>
      <c r="AM90" s="154"/>
      <c r="AN90" s="122">
        <f>AN89+AH90-AM90</f>
        <v>1704.1200000000013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41295</v>
      </c>
      <c r="E91" s="68"/>
      <c r="F91" s="52">
        <f t="shared" ref="F91:J91" si="158">SUM(F88:F90)</f>
        <v>42928</v>
      </c>
      <c r="G91" s="53"/>
      <c r="H91" s="69"/>
      <c r="I91" s="52">
        <f t="shared" si="158"/>
        <v>40095</v>
      </c>
      <c r="J91" s="52">
        <f t="shared" si="158"/>
        <v>42145</v>
      </c>
      <c r="K91" s="21">
        <f>IF(J91&gt;0,(J88*K88+J89*K89+J90*K90)/J91,0)</f>
        <v>8.1657610629967972E-2</v>
      </c>
      <c r="L91" s="53">
        <f>L88+L89+L90</f>
        <v>38703.54</v>
      </c>
      <c r="M91" s="54">
        <f>IF(L91&gt;0,N91/L91,0)</f>
        <v>0.7694668988934863</v>
      </c>
      <c r="N91" s="55">
        <f>N88+N89+N90</f>
        <v>29781.092900000003</v>
      </c>
      <c r="O91" s="21">
        <f>IF(L91&gt;0,P91/L91,0)</f>
        <v>0.14560324559458904</v>
      </c>
      <c r="P91" s="55">
        <f>P88+P89+P90</f>
        <v>5635.3610400000007</v>
      </c>
      <c r="Q91" s="21">
        <f>IF(L91&gt;0,R91/L91,0)</f>
        <v>8.4929855511924751E-2</v>
      </c>
      <c r="R91" s="55">
        <f>R88+R89+R90</f>
        <v>3287.0860600000001</v>
      </c>
      <c r="S91" s="21">
        <f>IF(L91&gt;0,T91/L91,0)</f>
        <v>0.18731559387074156</v>
      </c>
      <c r="T91" s="55">
        <f>T88+T89+T90</f>
        <v>7249.7765800000006</v>
      </c>
      <c r="U91" s="21">
        <f>IF(L91&gt;0,V91/L91,0)</f>
        <v>0.52530300897540638</v>
      </c>
      <c r="V91" s="55">
        <f>V88+V89+V90</f>
        <v>20331.086020000002</v>
      </c>
      <c r="W91" s="21">
        <f>IF(L91&gt;0,X91/L91,0)</f>
        <v>0.393295057764742</v>
      </c>
      <c r="X91" s="55">
        <f>X88+X89+X90</f>
        <v>15221.911000000004</v>
      </c>
      <c r="Y91" s="56">
        <f>IF(L91&gt;0,Z91/L91,0)</f>
        <v>3.1203945272189572E-3</v>
      </c>
      <c r="Z91" s="57">
        <f>SUM(Z88:Z90)</f>
        <v>120.7703144</v>
      </c>
      <c r="AA91" s="63">
        <f>IF(L91&gt;0,(AA88*L88+AA89*L89+AA90*L90)/L91,0)</f>
        <v>2.8835832755350027E-3</v>
      </c>
      <c r="AB91" s="56">
        <f>IF(J91&gt;0,(J88*AB88+J89*AB89+J90*AB90)/J91,0)</f>
        <v>2.768195515482264E-4</v>
      </c>
      <c r="AC91" s="53">
        <f>SUM(AC88:AC90)</f>
        <v>10.716468799999999</v>
      </c>
      <c r="AD91" s="54">
        <f>IF(J91&gt;0,(J88*AD88+J89*AD89+J90*AD90)/J91,0)</f>
        <v>0.21606523431011981</v>
      </c>
      <c r="AE91" s="59">
        <f>SUM(AE88:AE90)</f>
        <v>108.2219106</v>
      </c>
      <c r="AF91" s="54">
        <f>IF(AND(Z91&gt;0),((Z88*AF88+Z89*AF89+Z90*AF90)/Z91),0)</f>
        <v>0.9124338112423076</v>
      </c>
      <c r="AG91" s="58">
        <f>IF(AND(AA91&gt;0,AJ91&gt;0,AB91&gt;0),((AJ91*(AA91-AB91))/(AA91*(AJ91-AB91))),0)</f>
        <v>0.90513311970609289</v>
      </c>
      <c r="AH91" s="52">
        <f t="shared" ref="AH91" si="159">SUM(AH88:AH90)</f>
        <v>551</v>
      </c>
      <c r="AI91" s="21">
        <f>IF(AH91&gt;0,(AI88*AH88+AI89*AH89+AI90*AH90)/AH91,0)</f>
        <v>9.1849364791288565E-2</v>
      </c>
      <c r="AJ91" s="54">
        <f>IF(J91&gt;0,(AJ88*J88+AJ89*J89+AJ90*J90)/J91,0)</f>
        <v>0.22142382963578119</v>
      </c>
      <c r="AK91" s="59">
        <f>SUM(AK88:AK90)</f>
        <v>110.7923684</v>
      </c>
      <c r="AL91" s="70"/>
      <c r="AM91" s="57">
        <f>SUM(AM88:AM90)</f>
        <v>1010.1</v>
      </c>
      <c r="AN91" s="124"/>
      <c r="AO91" s="125">
        <f>AN90</f>
        <v>1704.1200000000013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24" t="s">
        <v>51</v>
      </c>
      <c r="D92" s="12">
        <v>19805</v>
      </c>
      <c r="E92" s="12">
        <v>0</v>
      </c>
      <c r="F92" s="12">
        <v>15114</v>
      </c>
      <c r="G92" s="13">
        <v>3.1</v>
      </c>
      <c r="H92" s="13">
        <v>4.5</v>
      </c>
      <c r="I92" s="12">
        <v>14073</v>
      </c>
      <c r="J92" s="12">
        <v>15199</v>
      </c>
      <c r="K92" s="14">
        <v>8.4000000000000005E-2</v>
      </c>
      <c r="L92" s="25">
        <f>J92*(1-K92)</f>
        <v>13922.284</v>
      </c>
      <c r="M92" s="15">
        <v>0.79800000000000004</v>
      </c>
      <c r="N92" s="26">
        <f>L92*M92</f>
        <v>11109.982632000001</v>
      </c>
      <c r="O92" s="14">
        <v>0.13</v>
      </c>
      <c r="P92" s="26">
        <f>L92*O92</f>
        <v>1809.8969199999999</v>
      </c>
      <c r="Q92" s="16">
        <v>7.1999999999999995E-2</v>
      </c>
      <c r="R92" s="26">
        <f>L92*Q92</f>
        <v>1002.4044479999999</v>
      </c>
      <c r="S92" s="16">
        <v>0.187</v>
      </c>
      <c r="T92" s="26">
        <f>L92*S92</f>
        <v>2603.4671079999998</v>
      </c>
      <c r="U92" s="16">
        <v>0.52300000000000002</v>
      </c>
      <c r="V92" s="26">
        <f>L92*U92</f>
        <v>7281.3545320000003</v>
      </c>
      <c r="W92" s="16">
        <v>0.39</v>
      </c>
      <c r="X92" s="26">
        <f>W92*L92</f>
        <v>5429.6907600000004</v>
      </c>
      <c r="Y92" s="17">
        <v>3.2399999999999998E-3</v>
      </c>
      <c r="Z92" s="61">
        <f>L92*Y92</f>
        <v>45.108200159999996</v>
      </c>
      <c r="AA92" s="28">
        <f>IF(J92&gt;0,(AC92+AK92)/J92,0)</f>
        <v>2.9176329837489311E-3</v>
      </c>
      <c r="AB92" s="17">
        <v>3.3E-4</v>
      </c>
      <c r="AC92" s="25">
        <f>AB92*L92</f>
        <v>4.59435372</v>
      </c>
      <c r="AD92" s="141">
        <v>0.214</v>
      </c>
      <c r="AE92" s="31">
        <f>AH92*(1-AI92)*AD92</f>
        <v>37.807380000000002</v>
      </c>
      <c r="AF92" s="29">
        <f t="shared" ref="AF92:AF94" si="160">IF(AND(AD92&gt;0,AB92&gt;0,Y92&gt;0),((Y92-AB92)*AD92)/((AD92-AB92)*Y92),0)</f>
        <v>0.89953528199421406</v>
      </c>
      <c r="AG92" s="62">
        <f>IF(AND(AA92&gt;0,AJ92&gt;0,AB92&gt;0),((AJ92*(AA92-AB92))/(AA92*(AJ92-AB92))),0)</f>
        <v>0.88819730503728844</v>
      </c>
      <c r="AH92" s="12">
        <v>195</v>
      </c>
      <c r="AI92" s="14">
        <v>9.4E-2</v>
      </c>
      <c r="AJ92" s="15">
        <v>0.22500000000000001</v>
      </c>
      <c r="AK92" s="31">
        <f t="shared" ref="AK92:AK102" si="161">AH92*(1-AI92)*AJ92</f>
        <v>39.750750000000004</v>
      </c>
      <c r="AL92" s="19">
        <v>1.64</v>
      </c>
      <c r="AM92" s="152"/>
      <c r="AN92" s="119">
        <f>AN90+AH92-AM92</f>
        <v>1899.1200000000013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55</v>
      </c>
      <c r="D93" s="35">
        <v>20649</v>
      </c>
      <c r="E93" s="44">
        <v>2</v>
      </c>
      <c r="F93" s="35">
        <v>17198</v>
      </c>
      <c r="G93" s="36">
        <v>2.6</v>
      </c>
      <c r="H93" s="38">
        <v>4.3</v>
      </c>
      <c r="I93" s="35">
        <v>16004</v>
      </c>
      <c r="J93" s="35">
        <v>14194</v>
      </c>
      <c r="K93" s="66">
        <v>8.6999999999999994E-2</v>
      </c>
      <c r="L93" s="38">
        <f t="shared" ref="L93:L94" si="162">J93*(1-K93)</f>
        <v>12959.122000000001</v>
      </c>
      <c r="M93" s="39">
        <v>0.77700000000000002</v>
      </c>
      <c r="N93" s="26">
        <f t="shared" ref="N93:N94" si="163">L93*M93</f>
        <v>10069.237794000001</v>
      </c>
      <c r="O93" s="37">
        <v>0.14199999999999999</v>
      </c>
      <c r="P93" s="26">
        <f t="shared" ref="P93:P94" si="164">L93*O93</f>
        <v>1840.195324</v>
      </c>
      <c r="Q93" s="40">
        <v>8.1000000000000003E-2</v>
      </c>
      <c r="R93" s="26">
        <f t="shared" ref="R93:R94" si="165">L93*Q93</f>
        <v>1049.6888820000001</v>
      </c>
      <c r="S93" s="40">
        <v>0.19</v>
      </c>
      <c r="T93" s="26">
        <f>L93*S93</f>
        <v>2462.2331800000002</v>
      </c>
      <c r="U93" s="40">
        <v>0.52200000000000002</v>
      </c>
      <c r="V93" s="26">
        <f>L93*U93</f>
        <v>6764.6616840000006</v>
      </c>
      <c r="W93" s="40">
        <v>0.39</v>
      </c>
      <c r="X93" s="26">
        <f>W93*L93</f>
        <v>5054.0575800000006</v>
      </c>
      <c r="Y93" s="41">
        <v>3.3300000000000001E-3</v>
      </c>
      <c r="Z93" s="18">
        <f>L93*Y93</f>
        <v>43.153876260000004</v>
      </c>
      <c r="AA93" s="28">
        <f>IF(J93&gt;0,(AC93+AK93)/J93,0)</f>
        <v>3.200556170212766E-3</v>
      </c>
      <c r="AB93" s="41">
        <v>3.4000000000000002E-4</v>
      </c>
      <c r="AC93" s="38">
        <f>AB93*L93</f>
        <v>4.4061014800000011</v>
      </c>
      <c r="AD93" s="29">
        <v>0.217</v>
      </c>
      <c r="AE93" s="42">
        <f>AH93*(1-AI93)*AD93</f>
        <v>40.500011999999998</v>
      </c>
      <c r="AF93" s="29">
        <f t="shared" si="160"/>
        <v>0.89930695026236429</v>
      </c>
      <c r="AG93" s="30">
        <f t="shared" ref="AG93:AG94" si="166">IF(AND(AA93&gt;0,AJ93&gt;0,AB93&gt;0),((AJ93*(AA93-AB93))/(AA93*(AJ93-AB93))),0)</f>
        <v>0.89515314066775853</v>
      </c>
      <c r="AH93" s="35">
        <v>206</v>
      </c>
      <c r="AI93" s="66">
        <v>9.4E-2</v>
      </c>
      <c r="AJ93" s="67">
        <v>0.2198</v>
      </c>
      <c r="AK93" s="42">
        <f t="shared" si="161"/>
        <v>41.022592799999998</v>
      </c>
      <c r="AL93" s="18">
        <v>1.7</v>
      </c>
      <c r="AM93" s="154"/>
      <c r="AN93" s="122">
        <f>AN92+AH93-AM93</f>
        <v>2105.1200000000013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49</v>
      </c>
      <c r="D94" s="44">
        <v>16000</v>
      </c>
      <c r="E94" s="44">
        <v>3</v>
      </c>
      <c r="F94" s="44">
        <v>17156</v>
      </c>
      <c r="G94" s="38">
        <v>2.2999999999999998</v>
      </c>
      <c r="H94" s="38">
        <v>4.3</v>
      </c>
      <c r="I94" s="44">
        <v>15679</v>
      </c>
      <c r="J94" s="44">
        <v>13810</v>
      </c>
      <c r="K94" s="66">
        <v>8.2000000000000003E-2</v>
      </c>
      <c r="L94" s="38">
        <f t="shared" si="162"/>
        <v>12677.58</v>
      </c>
      <c r="M94" s="29">
        <v>0.76800000000000002</v>
      </c>
      <c r="N94" s="26">
        <f t="shared" si="163"/>
        <v>9736.381440000001</v>
      </c>
      <c r="O94" s="40">
        <v>0.13900000000000001</v>
      </c>
      <c r="P94" s="26">
        <f t="shared" si="164"/>
        <v>1762.1836200000002</v>
      </c>
      <c r="Q94" s="40">
        <v>9.2999999999999999E-2</v>
      </c>
      <c r="R94" s="26">
        <f t="shared" si="165"/>
        <v>1179.01494</v>
      </c>
      <c r="S94" s="40">
        <v>0.21</v>
      </c>
      <c r="T94" s="26">
        <f>L94*S94</f>
        <v>2662.2918</v>
      </c>
      <c r="U94" s="40">
        <v>0.495</v>
      </c>
      <c r="V94" s="26">
        <f>L94*U94</f>
        <v>6275.4021000000002</v>
      </c>
      <c r="W94" s="40">
        <v>0.4</v>
      </c>
      <c r="X94" s="26">
        <f>W94*L94</f>
        <v>5071.0320000000002</v>
      </c>
      <c r="Y94" s="48">
        <v>3.32E-3</v>
      </c>
      <c r="Z94" s="18">
        <f>L94*Y94</f>
        <v>42.0895656</v>
      </c>
      <c r="AA94" s="28">
        <f>IF(J94&gt;0,(AC94+AK94)/J94,0)</f>
        <v>3.2418671252715421E-3</v>
      </c>
      <c r="AB94" s="48">
        <v>3.6000000000000002E-4</v>
      </c>
      <c r="AC94" s="38">
        <f>AB94*L94</f>
        <v>4.5639288000000002</v>
      </c>
      <c r="AD94" s="29">
        <v>0.218</v>
      </c>
      <c r="AE94" s="42">
        <f>AH94*(1-AI94)*AD94</f>
        <v>39.322404000000006</v>
      </c>
      <c r="AF94" s="29">
        <f t="shared" si="160"/>
        <v>0.89304101168504191</v>
      </c>
      <c r="AG94" s="30">
        <f t="shared" si="166"/>
        <v>0.89039092963212019</v>
      </c>
      <c r="AH94" s="44">
        <v>198</v>
      </c>
      <c r="AI94" s="66">
        <v>8.8999999999999996E-2</v>
      </c>
      <c r="AJ94" s="67">
        <v>0.22289999999999999</v>
      </c>
      <c r="AK94" s="42">
        <f t="shared" si="161"/>
        <v>40.206256199999999</v>
      </c>
      <c r="AL94" s="18">
        <v>1.72</v>
      </c>
      <c r="AM94" s="154"/>
      <c r="AN94" s="122">
        <f>AN93+AH94-AM94</f>
        <v>2303.1200000000013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56454</v>
      </c>
      <c r="E95" s="68"/>
      <c r="F95" s="52">
        <f>SUM(F92:F94)</f>
        <v>49468</v>
      </c>
      <c r="G95" s="53"/>
      <c r="H95" s="69"/>
      <c r="I95" s="52">
        <f>SUM(I92:I94)</f>
        <v>45756</v>
      </c>
      <c r="J95" s="52">
        <f>SUM(J92:J94)</f>
        <v>43203</v>
      </c>
      <c r="K95" s="21">
        <f>IF(J95&gt;0,(J92*K92+J93*K93+J94*K94)/J95,0)</f>
        <v>8.4346318542693796E-2</v>
      </c>
      <c r="L95" s="53">
        <f>L92+L93+L94</f>
        <v>39558.986000000004</v>
      </c>
      <c r="M95" s="54">
        <f>IF(L95&gt;0,N95/L95,0)</f>
        <v>0.78150642855203611</v>
      </c>
      <c r="N95" s="55">
        <f>N92+N93+N94</f>
        <v>30915.601866000001</v>
      </c>
      <c r="O95" s="21">
        <f>IF(L95&gt;0,P95/L95,0)</f>
        <v>0.13681533353761899</v>
      </c>
      <c r="P95" s="55">
        <f>P92+P93+P94</f>
        <v>5412.2758640000002</v>
      </c>
      <c r="Q95" s="21">
        <f>IF(L95&gt;0,R95/L95,0)</f>
        <v>8.1678237910344814E-2</v>
      </c>
      <c r="R95" s="55">
        <f>R92+R93+R94</f>
        <v>3231.1082700000002</v>
      </c>
      <c r="S95" s="21">
        <f>IF(L95&gt;0,T95/L95,0)</f>
        <v>0.19535364450443699</v>
      </c>
      <c r="T95" s="55">
        <f>T92+T93+T94</f>
        <v>7727.992088</v>
      </c>
      <c r="U95" s="21">
        <f>IF(L95&gt;0,V95/L95,0)</f>
        <v>0.51369917105559781</v>
      </c>
      <c r="V95" s="55">
        <f>V92+V93+V94</f>
        <v>20321.418315999999</v>
      </c>
      <c r="W95" s="21">
        <f>IF(L95&gt;0,X95/L95,0)</f>
        <v>0.39320472825061792</v>
      </c>
      <c r="X95" s="55">
        <f>X92+X93+X94</f>
        <v>15554.780340000001</v>
      </c>
      <c r="Y95" s="56">
        <f>IF(L95&gt;0,Z95/L95,0)</f>
        <v>3.2951209118454142E-3</v>
      </c>
      <c r="Z95" s="57">
        <f>SUM(Z92:Z94)</f>
        <v>130.35164201999999</v>
      </c>
      <c r="AA95" s="63">
        <f>IF(L95&gt;0,(AA92*L92+AA93*L93+AA94*L94)/L95,0)</f>
        <v>3.1142239772060888E-3</v>
      </c>
      <c r="AB95" s="56">
        <f>IF(J95&gt;0,(J92*AB92+J93*AB93+J94*AB94)/J95,0)</f>
        <v>3.4287503182649356E-4</v>
      </c>
      <c r="AC95" s="53">
        <f>SUM(AC92:AC94)</f>
        <v>13.564384</v>
      </c>
      <c r="AD95" s="54">
        <f>IF(J95&gt;0,(J92*AD92+J93*AD93+J94*AD94)/J95,0)</f>
        <v>0.2162642409091961</v>
      </c>
      <c r="AE95" s="59">
        <f>SUM(AE92:AE94)</f>
        <v>117.629796</v>
      </c>
      <c r="AF95" s="54">
        <f>IF(AND(Z95&gt;0),((Z92*AF92+Z93*AF93+Z94*AF94)/Z95),0)</f>
        <v>0.89736274000612748</v>
      </c>
      <c r="AG95" s="58">
        <f>IF(AND(AA95&gt;0,AJ95&gt;0,AB95&gt;0),((AJ95*(AA95-AB95))/(AA95*(AJ95-AB95))),0)</f>
        <v>0.89127304978212707</v>
      </c>
      <c r="AH95" s="52">
        <f>SUM(AH92:AH94)</f>
        <v>599</v>
      </c>
      <c r="AI95" s="21">
        <f>IF(AH95&gt;0,(AI92*AH92+AI93*AH93+AI94*AH94)/AH95,0)</f>
        <v>9.2347245409015025E-2</v>
      </c>
      <c r="AJ95" s="54">
        <f>IF(J95&gt;0,(AJ92*J92+AJ93*J93+AJ94*J94)/J95,0)</f>
        <v>0.22262030877485361</v>
      </c>
      <c r="AK95" s="59">
        <f>SUM(AK92:AK94)</f>
        <v>120.97959899999999</v>
      </c>
      <c r="AL95" s="70"/>
      <c r="AM95" s="57">
        <f>SUM(AM92:AM94)</f>
        <v>0</v>
      </c>
      <c r="AN95" s="124"/>
      <c r="AO95" s="125">
        <f>AN94</f>
        <v>2303.1200000000013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24" t="s">
        <v>51</v>
      </c>
      <c r="D96" s="12">
        <v>11770</v>
      </c>
      <c r="E96" s="12">
        <v>2</v>
      </c>
      <c r="F96" s="12">
        <v>14992</v>
      </c>
      <c r="G96" s="13">
        <v>1.9</v>
      </c>
      <c r="H96" s="13">
        <v>4.9000000000000004</v>
      </c>
      <c r="I96" s="12">
        <v>14308</v>
      </c>
      <c r="J96" s="12">
        <v>15252</v>
      </c>
      <c r="K96" s="14">
        <v>8.2000000000000003E-2</v>
      </c>
      <c r="L96" s="25">
        <f>J96*(1-K96)</f>
        <v>14001.336000000001</v>
      </c>
      <c r="M96" s="15">
        <v>0.79900000000000004</v>
      </c>
      <c r="N96" s="26">
        <f>L96*M96</f>
        <v>11187.067464000002</v>
      </c>
      <c r="O96" s="14">
        <v>8.7999999999999995E-2</v>
      </c>
      <c r="P96" s="26">
        <f>L96*O96</f>
        <v>1232.1175680000001</v>
      </c>
      <c r="Q96" s="16">
        <v>0.113</v>
      </c>
      <c r="R96" s="26">
        <f>L96*Q96</f>
        <v>1582.1509680000001</v>
      </c>
      <c r="S96" s="16">
        <v>0.215</v>
      </c>
      <c r="T96" s="26">
        <f>L96*S96</f>
        <v>3010.2872400000001</v>
      </c>
      <c r="U96" s="16">
        <v>0.47899999999999998</v>
      </c>
      <c r="V96" s="26">
        <f>L96*U96</f>
        <v>6706.6399440000005</v>
      </c>
      <c r="W96" s="16">
        <v>0.39</v>
      </c>
      <c r="X96" s="26">
        <f>W96*L96</f>
        <v>5460.5210400000005</v>
      </c>
      <c r="Y96" s="17">
        <v>3.3700000000000002E-3</v>
      </c>
      <c r="Z96" s="61">
        <f>L96*Y96</f>
        <v>47.184502320000007</v>
      </c>
      <c r="AA96" s="28">
        <f>IF(J96&gt;0,(AC96+AK96)/J96,0)</f>
        <v>2.9135779543666409E-3</v>
      </c>
      <c r="AB96" s="17">
        <v>3.6000000000000002E-4</v>
      </c>
      <c r="AC96" s="25">
        <f>AB96*L96</f>
        <v>5.0404809600000009</v>
      </c>
      <c r="AD96" s="141">
        <v>0.21160000000000001</v>
      </c>
      <c r="AE96" s="31">
        <f>AH96*(1-AI96)*AD96</f>
        <v>37.383372000000008</v>
      </c>
      <c r="AF96" s="29">
        <f t="shared" ref="AF96:AF98" si="167">IF(AND(AD96&gt;0,AB96&gt;0,Y96&gt;0),((Y96-AB96)*AD96)/((AD96-AB96)*Y96),0)</f>
        <v>0.89469724340716428</v>
      </c>
      <c r="AG96" s="62">
        <f>IF(AND(AA96&gt;0,AJ96&gt;0,AB96&gt;0),((AJ96*(AA96-AB96))/(AA96*(AJ96-AB96))),0)</f>
        <v>0.87785775020574408</v>
      </c>
      <c r="AH96" s="12">
        <v>195</v>
      </c>
      <c r="AI96" s="14">
        <v>9.4E-2</v>
      </c>
      <c r="AJ96" s="15">
        <v>0.223</v>
      </c>
      <c r="AK96" s="31">
        <f t="shared" si="161"/>
        <v>39.397410000000001</v>
      </c>
      <c r="AL96" s="19">
        <v>1.68</v>
      </c>
      <c r="AM96" s="152"/>
      <c r="AN96" s="119">
        <f>AN94+AH96-AM96</f>
        <v>2498.1200000000013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55</v>
      </c>
      <c r="D97" s="35">
        <v>19841</v>
      </c>
      <c r="E97" s="44">
        <v>2</v>
      </c>
      <c r="F97" s="35">
        <v>15728</v>
      </c>
      <c r="G97" s="36">
        <v>1.5</v>
      </c>
      <c r="H97" s="38">
        <v>4.0999999999999996</v>
      </c>
      <c r="I97" s="35">
        <v>14578</v>
      </c>
      <c r="J97" s="35">
        <v>15348</v>
      </c>
      <c r="K97" s="66">
        <v>8.4000000000000005E-2</v>
      </c>
      <c r="L97" s="38">
        <f t="shared" ref="L97:L98" si="168">J97*(1-K97)</f>
        <v>14058.768</v>
      </c>
      <c r="M97" s="39">
        <v>0.78100000000000003</v>
      </c>
      <c r="N97" s="26">
        <f t="shared" ref="N97:N98" si="169">L97*M97</f>
        <v>10979.897808</v>
      </c>
      <c r="O97" s="37">
        <v>0.105</v>
      </c>
      <c r="P97" s="26">
        <f t="shared" ref="P97:P98" si="170">L97*O97</f>
        <v>1476.17064</v>
      </c>
      <c r="Q97" s="40">
        <v>0.114</v>
      </c>
      <c r="R97" s="26">
        <f t="shared" ref="R97:R98" si="171">L97*Q97</f>
        <v>1602.699552</v>
      </c>
      <c r="S97" s="40">
        <v>0.19700000000000001</v>
      </c>
      <c r="T97" s="26">
        <f>L97*S97</f>
        <v>2769.5772959999999</v>
      </c>
      <c r="U97" s="40">
        <v>0.48299999999999998</v>
      </c>
      <c r="V97" s="26">
        <f>L97*U97</f>
        <v>6790.3849439999995</v>
      </c>
      <c r="W97" s="40">
        <v>0.39</v>
      </c>
      <c r="X97" s="26">
        <f>W97*L97</f>
        <v>5482.9195200000004</v>
      </c>
      <c r="Y97" s="41">
        <v>3.3600000000000001E-3</v>
      </c>
      <c r="Z97" s="18">
        <f>L97*Y97</f>
        <v>47.237460480000003</v>
      </c>
      <c r="AA97" s="28">
        <f>IF(J97&gt;0,(AC97+AK97)/J97,0)</f>
        <v>3.1151879280688038E-3</v>
      </c>
      <c r="AB97" s="41">
        <v>3.4000000000000002E-4</v>
      </c>
      <c r="AC97" s="38">
        <f>AB97*L97</f>
        <v>4.7799811200000004</v>
      </c>
      <c r="AD97" s="29">
        <v>0.2233</v>
      </c>
      <c r="AE97" s="42">
        <f>AH97*(1-AI97)*AD97</f>
        <v>44.1591381</v>
      </c>
      <c r="AF97" s="29">
        <f t="shared" si="167"/>
        <v>0.90018015189570633</v>
      </c>
      <c r="AG97" s="30">
        <f t="shared" ref="AG97:AG98" si="172">IF(AND(AA97&gt;0,AJ97&gt;0,AB97&gt;0),((AJ97*(AA97-AB97))/(AA97*(AJ97-AB97))),0)</f>
        <v>0.89225144978452253</v>
      </c>
      <c r="AH97" s="35">
        <v>219</v>
      </c>
      <c r="AI97" s="66">
        <v>9.7000000000000003E-2</v>
      </c>
      <c r="AJ97" s="67">
        <v>0.21759999999999999</v>
      </c>
      <c r="AK97" s="42">
        <f t="shared" si="161"/>
        <v>43.031923200000001</v>
      </c>
      <c r="AL97" s="18">
        <v>1.85</v>
      </c>
      <c r="AM97" s="154"/>
      <c r="AN97" s="122">
        <f>AN96+AH97-AM97</f>
        <v>2717.1200000000013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53</v>
      </c>
      <c r="D98" s="44">
        <v>16400</v>
      </c>
      <c r="E98" s="44">
        <v>3</v>
      </c>
      <c r="F98" s="44">
        <v>16546</v>
      </c>
      <c r="G98" s="38">
        <v>1.6</v>
      </c>
      <c r="H98" s="38">
        <v>4.9000000000000004</v>
      </c>
      <c r="I98" s="44">
        <v>15309</v>
      </c>
      <c r="J98" s="44">
        <v>15039</v>
      </c>
      <c r="K98" s="66">
        <v>8.5999999999999993E-2</v>
      </c>
      <c r="L98" s="38">
        <f t="shared" si="168"/>
        <v>13745.646000000001</v>
      </c>
      <c r="M98" s="29">
        <v>0.755</v>
      </c>
      <c r="N98" s="26">
        <f t="shared" si="169"/>
        <v>10377.962730000001</v>
      </c>
      <c r="O98" s="40">
        <v>0.113</v>
      </c>
      <c r="P98" s="26">
        <f t="shared" si="170"/>
        <v>1553.257998</v>
      </c>
      <c r="Q98" s="40">
        <v>0.13200000000000001</v>
      </c>
      <c r="R98" s="26">
        <f t="shared" si="171"/>
        <v>1814.4252720000002</v>
      </c>
      <c r="S98" s="40">
        <v>0.20799999999999999</v>
      </c>
      <c r="T98" s="26">
        <f>L98*S98</f>
        <v>2859.094368</v>
      </c>
      <c r="U98" s="40">
        <v>0.47</v>
      </c>
      <c r="V98" s="26">
        <f>L98*U98</f>
        <v>6460.4536200000002</v>
      </c>
      <c r="W98" s="40">
        <v>0.39</v>
      </c>
      <c r="X98" s="26">
        <f>W98*L98</f>
        <v>5360.8019400000003</v>
      </c>
      <c r="Y98" s="48">
        <v>3.31E-3</v>
      </c>
      <c r="Z98" s="18">
        <f>L98*Y98</f>
        <v>45.498088260000003</v>
      </c>
      <c r="AA98" s="28">
        <f>IF(J98&gt;0,(AC98+AK98)/J98,0)</f>
        <v>3.1854161300618393E-3</v>
      </c>
      <c r="AB98" s="48">
        <v>3.3E-4</v>
      </c>
      <c r="AC98" s="38">
        <f>AB98*L98</f>
        <v>4.5360631800000002</v>
      </c>
      <c r="AD98" s="29">
        <v>0.219</v>
      </c>
      <c r="AE98" s="42">
        <f>AH98*(1-AI98)*AD98</f>
        <v>41.620950000000001</v>
      </c>
      <c r="AF98" s="29">
        <f t="shared" si="167"/>
        <v>0.90166078173500697</v>
      </c>
      <c r="AG98" s="30">
        <f t="shared" si="172"/>
        <v>0.89770102562068121</v>
      </c>
      <c r="AH98" s="44">
        <v>210</v>
      </c>
      <c r="AI98" s="66">
        <v>9.5000000000000001E-2</v>
      </c>
      <c r="AJ98" s="67">
        <v>0.22819999999999999</v>
      </c>
      <c r="AK98" s="42">
        <f t="shared" si="161"/>
        <v>43.369410000000002</v>
      </c>
      <c r="AL98" s="18">
        <v>1.8</v>
      </c>
      <c r="AM98" s="154"/>
      <c r="AN98" s="122">
        <f>AN97+AH98-AM98</f>
        <v>2927.1200000000013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48011</v>
      </c>
      <c r="E99" s="68"/>
      <c r="F99" s="52">
        <f>SUM(F96:F98)</f>
        <v>47266</v>
      </c>
      <c r="G99" s="53"/>
      <c r="H99" s="69"/>
      <c r="I99" s="52">
        <f>SUM(I96:I98)</f>
        <v>44195</v>
      </c>
      <c r="J99" s="52">
        <f>SUM(J96:J98)</f>
        <v>45639</v>
      </c>
      <c r="K99" s="21">
        <f>IF(J99&gt;0,(J96*K96+J97*K97+J98*K98)/J99,0)</f>
        <v>8.3990665877867604E-2</v>
      </c>
      <c r="L99" s="53">
        <f>L96+L97+L98</f>
        <v>41805.75</v>
      </c>
      <c r="M99" s="54">
        <f>IF(L99&gt;0,N99/L99,0)</f>
        <v>0.77847970678674583</v>
      </c>
      <c r="N99" s="55">
        <f>N96+N97+N98</f>
        <v>32544.928002000001</v>
      </c>
      <c r="O99" s="21">
        <f>IF(L99&gt;0,P99/L99,0)</f>
        <v>0.10193684375953069</v>
      </c>
      <c r="P99" s="55">
        <f>P96+P97+P98</f>
        <v>4261.546206</v>
      </c>
      <c r="Q99" s="21">
        <f>IF(L99&gt;0,R99/L99,0)</f>
        <v>0.11958344945372348</v>
      </c>
      <c r="R99" s="55">
        <f>R96+R97+R98</f>
        <v>4999.2757920000004</v>
      </c>
      <c r="S99" s="21">
        <f>IF(L99&gt;0,T99/L99,0)</f>
        <v>0.20664523191187814</v>
      </c>
      <c r="T99" s="55">
        <f>T96+T97+T98</f>
        <v>8638.9589039999992</v>
      </c>
      <c r="U99" s="21">
        <f>IF(L99&gt;0,V99/L99,0)</f>
        <v>0.47738596982472509</v>
      </c>
      <c r="V99" s="55">
        <f>V96+V97+V98</f>
        <v>19957.478508</v>
      </c>
      <c r="W99" s="21">
        <f>IF(L99&gt;0,X99/L99,0)</f>
        <v>0.39</v>
      </c>
      <c r="X99" s="55">
        <f>X96+X97+X98</f>
        <v>16304.2425</v>
      </c>
      <c r="Y99" s="56">
        <f>IF(L99&gt;0,Z99/L99,0)</f>
        <v>3.3469092423889062E-3</v>
      </c>
      <c r="Z99" s="57">
        <f>SUM(Z96:Z98)</f>
        <v>139.92005106000002</v>
      </c>
      <c r="AA99" s="63">
        <f>IF(L99&gt;0,(AA96*L96+AA97*L97+AA98*L98)/L99,0)</f>
        <v>3.0707567917073607E-3</v>
      </c>
      <c r="AB99" s="56">
        <f>IF(J99&gt;0,(J96*AB96+J97*AB97+J98*AB98)/J99,0)</f>
        <v>3.4338854926707423E-4</v>
      </c>
      <c r="AC99" s="53">
        <f>SUM(AC96:AC98)</f>
        <v>14.356525260000002</v>
      </c>
      <c r="AD99" s="54">
        <f>IF(J99&gt;0,(J96*AD96+J97*AD97+J98*AD98)/J99,0)</f>
        <v>0.21797306251232498</v>
      </c>
      <c r="AE99" s="59">
        <f>SUM(AE96:AE98)</f>
        <v>123.16346010000001</v>
      </c>
      <c r="AF99" s="54">
        <f>IF(AND(Z99&gt;0),((Z96*AF96+Z97*AF97+Z98*AF98)/Z99),0)</f>
        <v>0.89881263894999552</v>
      </c>
      <c r="AG99" s="58">
        <f>IF(AND(AA99&gt;0,AJ99&gt;0,AB99&gt;0),((AJ99*(AA99-AB99))/(AA99*(AJ99-AB99))),0)</f>
        <v>0.88954502220598797</v>
      </c>
      <c r="AH99" s="52">
        <f>SUM(AH96:AH98)</f>
        <v>624</v>
      </c>
      <c r="AI99" s="21">
        <f>IF(AH99&gt;0,(AI96*AH96+AI97*AH97+AI98*AH98)/AH99,0)</f>
        <v>9.5389423076923066E-2</v>
      </c>
      <c r="AJ99" s="54">
        <f>IF(J99&gt;0,(AJ96*J96+AJ97*J97+AJ98*J98)/J99,0)</f>
        <v>0.22289753500295797</v>
      </c>
      <c r="AK99" s="59">
        <f>SUM(AK96:AK98)</f>
        <v>125.7987432</v>
      </c>
      <c r="AL99" s="70"/>
      <c r="AM99" s="57">
        <f>SUM(AM96:AM98)</f>
        <v>0</v>
      </c>
      <c r="AN99" s="124"/>
      <c r="AO99" s="125">
        <f>AN98</f>
        <v>2927.1200000000013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47" t="s">
        <v>50</v>
      </c>
      <c r="D100" s="12">
        <v>6946</v>
      </c>
      <c r="E100" s="73">
        <v>1</v>
      </c>
      <c r="F100" s="12">
        <v>8792</v>
      </c>
      <c r="G100" s="74">
        <v>3.7</v>
      </c>
      <c r="H100" s="74">
        <v>7.3</v>
      </c>
      <c r="I100" s="12">
        <v>9119</v>
      </c>
      <c r="J100" s="12">
        <v>13667</v>
      </c>
      <c r="K100" s="66">
        <v>7.5999999999999998E-2</v>
      </c>
      <c r="L100" s="25">
        <f>J100*(1-K100)</f>
        <v>12628.308000000001</v>
      </c>
      <c r="M100" s="15">
        <v>0.83899999999999997</v>
      </c>
      <c r="N100" s="26">
        <f>L100*M100</f>
        <v>10595.150412000001</v>
      </c>
      <c r="O100" s="14">
        <v>7.4999999999999997E-2</v>
      </c>
      <c r="P100" s="26">
        <f>L100*O100</f>
        <v>947.12310000000002</v>
      </c>
      <c r="Q100" s="16">
        <v>8.5999999999999993E-2</v>
      </c>
      <c r="R100" s="26">
        <f>L100*Q100</f>
        <v>1086.034488</v>
      </c>
      <c r="S100" s="16">
        <v>0.191</v>
      </c>
      <c r="T100" s="26">
        <f>L100*S100</f>
        <v>2412.006828</v>
      </c>
      <c r="U100" s="16">
        <v>0.49399999999999999</v>
      </c>
      <c r="V100" s="26">
        <f>L100*U100</f>
        <v>6238.3841520000005</v>
      </c>
      <c r="W100" s="16">
        <v>0.4</v>
      </c>
      <c r="X100" s="26">
        <f>W100*L100</f>
        <v>5051.3232000000007</v>
      </c>
      <c r="Y100" s="17">
        <v>3.2799999999999999E-3</v>
      </c>
      <c r="Z100" s="61">
        <f>L100*Y100</f>
        <v>41.42085024</v>
      </c>
      <c r="AA100" s="28">
        <f>IF(J100&gt;0,(AC100+AK100)/J100,0)</f>
        <v>3.4158140777054212E-3</v>
      </c>
      <c r="AB100" s="17">
        <v>3.5E-4</v>
      </c>
      <c r="AC100" s="25">
        <f>AB100*L100</f>
        <v>4.4199077999999998</v>
      </c>
      <c r="AD100" s="141">
        <v>0.2097</v>
      </c>
      <c r="AE100" s="31">
        <f>AH100*(1-AI100)*AD100</f>
        <v>40.3219548</v>
      </c>
      <c r="AF100" s="29">
        <f t="shared" ref="AF100:AF102" si="173">IF(AND(AD100&gt;0,AB100&gt;0,Y100&gt;0),((Y100-AB100)*AD100)/((AD100-AB100)*Y100),0)</f>
        <v>0.89478612662888035</v>
      </c>
      <c r="AG100" s="62">
        <f>IF(AND(AA100&gt;0,AJ100&gt;0,AB100&gt;0),((AJ100*(AA100-AB100))/(AA100*(AJ100-AB100))),0)</f>
        <v>0.89896688270413594</v>
      </c>
      <c r="AH100" s="12">
        <v>212</v>
      </c>
      <c r="AI100" s="66">
        <v>9.2999999999999999E-2</v>
      </c>
      <c r="AJ100" s="67">
        <v>0.2198</v>
      </c>
      <c r="AK100" s="31">
        <f t="shared" si="161"/>
        <v>42.264023199999997</v>
      </c>
      <c r="AL100" s="75">
        <v>1.7</v>
      </c>
      <c r="AM100" s="160">
        <v>1003.72</v>
      </c>
      <c r="AN100" s="119">
        <f>AN98+AH100-AM100</f>
        <v>2135.4000000000015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55</v>
      </c>
      <c r="D101" s="35">
        <v>19778</v>
      </c>
      <c r="E101" s="44">
        <v>2</v>
      </c>
      <c r="F101" s="35">
        <v>15280</v>
      </c>
      <c r="G101" s="36">
        <v>4.3</v>
      </c>
      <c r="H101" s="38">
        <v>5.5</v>
      </c>
      <c r="I101" s="35">
        <v>13756</v>
      </c>
      <c r="J101" s="35">
        <v>13714</v>
      </c>
      <c r="K101" s="66">
        <v>7.8E-2</v>
      </c>
      <c r="L101" s="38">
        <f t="shared" ref="L101:L102" si="174">J101*(1-K101)</f>
        <v>12644.308000000001</v>
      </c>
      <c r="M101" s="39">
        <v>0.80400000000000005</v>
      </c>
      <c r="N101" s="26">
        <f t="shared" ref="N101:N102" si="175">L101*M101</f>
        <v>10166.023632000002</v>
      </c>
      <c r="O101" s="37">
        <v>7.6999999999999999E-2</v>
      </c>
      <c r="P101" s="26">
        <f t="shared" ref="P101:P102" si="176">L101*O101</f>
        <v>973.611716</v>
      </c>
      <c r="Q101" s="40">
        <v>0.11899999999999999</v>
      </c>
      <c r="R101" s="26">
        <f t="shared" ref="R101:R102" si="177">L101*Q101</f>
        <v>1504.672652</v>
      </c>
      <c r="S101" s="40">
        <v>0.185</v>
      </c>
      <c r="T101" s="26">
        <f>L101*S101</f>
        <v>2339.1969800000002</v>
      </c>
      <c r="U101" s="40">
        <v>0.51500000000000001</v>
      </c>
      <c r="V101" s="26">
        <f>L101*U101</f>
        <v>6511.8186200000009</v>
      </c>
      <c r="W101" s="40">
        <v>0.4</v>
      </c>
      <c r="X101" s="26">
        <f>W101*L101</f>
        <v>5057.7232000000004</v>
      </c>
      <c r="Y101" s="41">
        <v>3.2799999999999999E-3</v>
      </c>
      <c r="Z101" s="18">
        <f>L101*Y101</f>
        <v>41.473330240000003</v>
      </c>
      <c r="AA101" s="28">
        <f>IF(J101&gt;0,(AC101+AK101)/J101,0)</f>
        <v>3.1894577162024204E-3</v>
      </c>
      <c r="AB101" s="41">
        <v>3.4000000000000002E-4</v>
      </c>
      <c r="AC101" s="38">
        <f>AB101*L101</f>
        <v>4.2990647200000005</v>
      </c>
      <c r="AD101" s="29">
        <v>0.221</v>
      </c>
      <c r="AE101" s="42">
        <f>AH101*(1-AI101)*AD101</f>
        <v>39.157663999999997</v>
      </c>
      <c r="AF101" s="29">
        <f t="shared" si="173"/>
        <v>0.89772257506858588</v>
      </c>
      <c r="AG101" s="30">
        <f t="shared" ref="AG101:AG102" si="178">IF(AND(AA101&gt;0,AJ101&gt;0,AB101&gt;0),((AJ101*(AA101-AB101))/(AA101*(AJ101-AB101))),0)</f>
        <v>0.89476547407819984</v>
      </c>
      <c r="AH101" s="35">
        <v>196</v>
      </c>
      <c r="AI101" s="66">
        <v>9.6000000000000002E-2</v>
      </c>
      <c r="AJ101" s="67">
        <v>0.22259999999999999</v>
      </c>
      <c r="AK101" s="42">
        <f t="shared" si="161"/>
        <v>39.441158399999999</v>
      </c>
      <c r="AL101" s="18">
        <v>1.8</v>
      </c>
      <c r="AM101" s="155"/>
      <c r="AN101" s="122">
        <f>AN100+AH101-AM101</f>
        <v>2331.4000000000015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53</v>
      </c>
      <c r="D102" s="44">
        <v>20300</v>
      </c>
      <c r="E102" s="44">
        <v>2</v>
      </c>
      <c r="F102" s="44">
        <v>17447</v>
      </c>
      <c r="G102" s="38">
        <v>3.7</v>
      </c>
      <c r="H102" s="38">
        <v>4.9000000000000004</v>
      </c>
      <c r="I102" s="44">
        <v>15866</v>
      </c>
      <c r="J102" s="44">
        <v>13591</v>
      </c>
      <c r="K102" s="66">
        <v>7.5999999999999998E-2</v>
      </c>
      <c r="L102" s="38">
        <f t="shared" si="174"/>
        <v>12558.084000000001</v>
      </c>
      <c r="M102" s="29">
        <v>0.79900000000000004</v>
      </c>
      <c r="N102" s="26">
        <f t="shared" si="175"/>
        <v>10033.909116000001</v>
      </c>
      <c r="O102" s="40">
        <v>8.5000000000000006E-2</v>
      </c>
      <c r="P102" s="26">
        <f t="shared" si="176"/>
        <v>1067.4371400000002</v>
      </c>
      <c r="Q102" s="40">
        <v>0.11600000000000001</v>
      </c>
      <c r="R102" s="26">
        <f t="shared" si="177"/>
        <v>1456.7377440000002</v>
      </c>
      <c r="S102" s="40">
        <v>0.19600000000000001</v>
      </c>
      <c r="T102" s="26">
        <f>L102*S102</f>
        <v>2461.3844640000002</v>
      </c>
      <c r="U102" s="40">
        <v>0.47099999999999997</v>
      </c>
      <c r="V102" s="26">
        <f>L102*U102</f>
        <v>5914.8575639999999</v>
      </c>
      <c r="W102" s="40">
        <v>0.39</v>
      </c>
      <c r="X102" s="26">
        <f>W102*L102</f>
        <v>4897.6527600000009</v>
      </c>
      <c r="Y102" s="48">
        <v>3.3400000000000001E-3</v>
      </c>
      <c r="Z102" s="18">
        <f>L102*Y102</f>
        <v>41.944000560000006</v>
      </c>
      <c r="AA102" s="28">
        <f>IF(J102&gt;0,(AC102+AK102)/J102,0)</f>
        <v>3.1752334809800604E-3</v>
      </c>
      <c r="AB102" s="48">
        <v>3.6000000000000002E-4</v>
      </c>
      <c r="AC102" s="38">
        <f>AB102*L102</f>
        <v>4.520910240000001</v>
      </c>
      <c r="AD102" s="29">
        <v>0.21679999999999999</v>
      </c>
      <c r="AE102" s="42">
        <f>AH102*(1-AI102)*AD102</f>
        <v>37.525911999999998</v>
      </c>
      <c r="AF102" s="29">
        <f t="shared" si="173"/>
        <v>0.89369957184134785</v>
      </c>
      <c r="AG102" s="30">
        <f t="shared" si="178"/>
        <v>0.88805485724861621</v>
      </c>
      <c r="AH102" s="44">
        <v>190</v>
      </c>
      <c r="AI102" s="66">
        <v>8.8999999999999996E-2</v>
      </c>
      <c r="AJ102" s="67">
        <v>0.22320000000000001</v>
      </c>
      <c r="AK102" s="42">
        <f t="shared" si="161"/>
        <v>38.633687999999999</v>
      </c>
      <c r="AL102" s="18">
        <v>1.75</v>
      </c>
      <c r="AM102" s="154"/>
      <c r="AN102" s="122">
        <f>AN101+AH102-AM102</f>
        <v>2521.4000000000015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47024</v>
      </c>
      <c r="E103" s="79"/>
      <c r="F103" s="52">
        <f>SUM(F100:F102)</f>
        <v>41519</v>
      </c>
      <c r="G103" s="146"/>
      <c r="H103" s="80"/>
      <c r="I103" s="52">
        <f>SUM(I100:I102)</f>
        <v>38741</v>
      </c>
      <c r="J103" s="52">
        <f>SUM(J100:J102)</f>
        <v>40972</v>
      </c>
      <c r="K103" s="21">
        <f>IF(J103&gt;0,(J100*K100+J101*K101+J102*K102)/J103,0)</f>
        <v>7.6669432783364258E-2</v>
      </c>
      <c r="L103" s="53">
        <f>L100+L101+L102</f>
        <v>37830.700000000004</v>
      </c>
      <c r="M103" s="54">
        <f>IF(L103&gt;0,N103/L103,0)</f>
        <v>0.81402361468331275</v>
      </c>
      <c r="N103" s="55">
        <f>N100+N101+N102</f>
        <v>30795.083160000002</v>
      </c>
      <c r="O103" s="21">
        <f>IF(L103&gt;0,P103/L103,0)</f>
        <v>7.898801650511357E-2</v>
      </c>
      <c r="P103" s="55">
        <f>P100+P101+P102</f>
        <v>2988.1719560000001</v>
      </c>
      <c r="Q103" s="21">
        <f>IF(L103&gt;0,R103/L103,0)</f>
        <v>0.10698836881157367</v>
      </c>
      <c r="R103" s="55">
        <f>R100+R101+R102</f>
        <v>4047.4448840000005</v>
      </c>
      <c r="S103" s="21">
        <f>IF(L103&gt;0,T103/L103,0)</f>
        <v>0.1906543699164964</v>
      </c>
      <c r="T103" s="55">
        <f>T100+T101+T102</f>
        <v>7212.5882720000009</v>
      </c>
      <c r="U103" s="21">
        <f>IF(L103&gt;0,V103/L103,0)</f>
        <v>0.49338395366725968</v>
      </c>
      <c r="V103" s="55">
        <f>V100+V101+V102</f>
        <v>18665.060336000002</v>
      </c>
      <c r="W103" s="21">
        <f>IF(L103&gt;0,X103/L103,0)</f>
        <v>0.3966804515909037</v>
      </c>
      <c r="X103" s="55">
        <f>X100+X101+X102</f>
        <v>15006.699160000002</v>
      </c>
      <c r="Y103" s="56">
        <f>IF(L103&gt;0,Z103/L103,0)</f>
        <v>3.2999172904545778E-3</v>
      </c>
      <c r="Z103" s="57">
        <f>SUM(Z100:Z102)</f>
        <v>124.83818104000001</v>
      </c>
      <c r="AA103" s="63">
        <f>IF(L103&gt;0,(AA100*L100+AA101*L101+AA102*L102)/L103,0)</f>
        <v>3.2602961809958574E-3</v>
      </c>
      <c r="AB103" s="56">
        <f>IF(J103&gt;0,(J100*AB100+J101*AB101+J102*AB102)/J103,0)</f>
        <v>3.4996997949819387E-4</v>
      </c>
      <c r="AC103" s="53">
        <f>SUM(AC100:AC102)</f>
        <v>13.239882760000002</v>
      </c>
      <c r="AD103" s="54">
        <f>IF(J103&gt;0,(J100*AD100+J101*AD101+J102*AD102)/J103,0)</f>
        <v>0.21583746705066875</v>
      </c>
      <c r="AE103" s="59">
        <f>SUM(AE100:AE102)</f>
        <v>117.0055308</v>
      </c>
      <c r="AF103" s="54">
        <f>IF(AND(Z103&gt;0),((Z100*AF100+Z101*AF101+Z102*AF102)/Z103),0)</f>
        <v>0.89539659564261498</v>
      </c>
      <c r="AG103" s="58">
        <f>IF(AND(AA103&gt;0,AJ103&gt;0,AB103&gt;0),((AJ103*(AA103-AB103))/(AA103*(AJ103-AB103))),0)</f>
        <v>0.89406730005018376</v>
      </c>
      <c r="AH103" s="52">
        <f>SUM(AH100:AH102)</f>
        <v>598</v>
      </c>
      <c r="AI103" s="21">
        <f>IF(AH103&gt;0,(AI100*AH100+AI101*AH101+AI102*AH102)/AH103,0)</f>
        <v>9.2712374581939788E-2</v>
      </c>
      <c r="AJ103" s="54">
        <f>IF(J103&gt;0,(AJ100*J100+AJ101*J101+AJ102*J102)/J103,0)</f>
        <v>0.22186503465781507</v>
      </c>
      <c r="AK103" s="59">
        <f>SUM(AK100:AK102)</f>
        <v>120.33886960000001</v>
      </c>
      <c r="AL103" s="81"/>
      <c r="AM103" s="57">
        <f>SUM(AM100:AM102)</f>
        <v>1003.72</v>
      </c>
      <c r="AN103" s="127"/>
      <c r="AO103" s="125">
        <f>AN102</f>
        <v>2521.4000000000015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47" t="s">
        <v>50</v>
      </c>
      <c r="D104" s="12">
        <v>6810</v>
      </c>
      <c r="E104" s="12">
        <v>0</v>
      </c>
      <c r="F104" s="12">
        <v>10609</v>
      </c>
      <c r="G104" s="13">
        <v>5.2</v>
      </c>
      <c r="H104" s="13">
        <v>4.8</v>
      </c>
      <c r="I104" s="12">
        <v>11023</v>
      </c>
      <c r="J104" s="12">
        <v>13645</v>
      </c>
      <c r="K104" s="14">
        <v>7.4999999999999997E-2</v>
      </c>
      <c r="L104" s="25">
        <f>J104*(1-K104)</f>
        <v>12621.625</v>
      </c>
      <c r="M104" s="15">
        <v>0.79</v>
      </c>
      <c r="N104" s="26">
        <f>L104*M104</f>
        <v>9971.0837499999998</v>
      </c>
      <c r="O104" s="14">
        <v>0.121</v>
      </c>
      <c r="P104" s="26">
        <f>L104*O104</f>
        <v>1527.216625</v>
      </c>
      <c r="Q104" s="16">
        <v>8.8999999999999996E-2</v>
      </c>
      <c r="R104" s="26">
        <f>L104*Q104</f>
        <v>1123.324625</v>
      </c>
      <c r="S104" s="16">
        <v>0.191</v>
      </c>
      <c r="T104" s="26">
        <f>L104*S104</f>
        <v>2410.7303750000001</v>
      </c>
      <c r="U104" s="16">
        <v>0.47899999999999998</v>
      </c>
      <c r="V104" s="26">
        <f>L104*U104</f>
        <v>6045.7583749999994</v>
      </c>
      <c r="W104" s="16">
        <v>0.4</v>
      </c>
      <c r="X104" s="26">
        <f>W104*L104</f>
        <v>5048.6500000000005</v>
      </c>
      <c r="Y104" s="17">
        <v>3.32E-3</v>
      </c>
      <c r="Z104" s="61">
        <f>L104*Y104</f>
        <v>41.903795000000002</v>
      </c>
      <c r="AA104" s="28">
        <f>IF(J104&gt;0,(AC104+AK104)/J104,0)</f>
        <v>3.2088967570538664E-3</v>
      </c>
      <c r="AB104" s="17">
        <v>3.8999999999999999E-4</v>
      </c>
      <c r="AC104" s="25">
        <f>AB104*L104</f>
        <v>4.9224337499999997</v>
      </c>
      <c r="AD104" s="141">
        <v>0.21779999999999999</v>
      </c>
      <c r="AE104" s="31">
        <f>AH104*(1-AI104)*AD104</f>
        <v>38.042037000000001</v>
      </c>
      <c r="AF104" s="29">
        <f t="shared" ref="AF104:AF106" si="179">IF(AND(AD104&gt;0,AB104&gt;0,Y104&gt;0),((Y104-AB104)*AD104)/((AD104-AB104)*Y104),0)</f>
        <v>0.88411324336950392</v>
      </c>
      <c r="AG104" s="62">
        <f>IF(AND(AA104&gt;0,AJ104&gt;0,AB104&gt;0),((AJ104*(AA104-AB104))/(AA104*(AJ104-AB104))),0)</f>
        <v>0.88000538323181221</v>
      </c>
      <c r="AH104" s="12">
        <v>193</v>
      </c>
      <c r="AI104" s="14">
        <v>9.5000000000000001E-2</v>
      </c>
      <c r="AJ104" s="15">
        <v>0.2225</v>
      </c>
      <c r="AK104" s="31">
        <f t="shared" ref="AK104:AK114" si="180">AH104*(1-AI104)*AJ104</f>
        <v>38.862962500000002</v>
      </c>
      <c r="AL104" s="19">
        <v>1.7</v>
      </c>
      <c r="AM104" s="161">
        <v>1005.92</v>
      </c>
      <c r="AN104" s="119">
        <f>AN102+AH104-AM104</f>
        <v>1708.4800000000014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49</v>
      </c>
      <c r="D105" s="35">
        <v>20555</v>
      </c>
      <c r="E105" s="44">
        <v>2</v>
      </c>
      <c r="F105" s="35">
        <v>14314</v>
      </c>
      <c r="G105" s="36">
        <v>3.7</v>
      </c>
      <c r="H105" s="38">
        <v>4.8</v>
      </c>
      <c r="I105" s="35">
        <v>14426</v>
      </c>
      <c r="J105" s="35">
        <v>13466</v>
      </c>
      <c r="K105" s="66">
        <v>7.9000000000000001E-2</v>
      </c>
      <c r="L105" s="38">
        <f t="shared" ref="L105:L106" si="181">J105*(1-K105)</f>
        <v>12402.186</v>
      </c>
      <c r="M105" s="39">
        <v>0.81799999999999995</v>
      </c>
      <c r="N105" s="26">
        <f t="shared" ref="N105:N106" si="182">L105*M105</f>
        <v>10144.988147999999</v>
      </c>
      <c r="O105" s="37">
        <v>0.10199999999999999</v>
      </c>
      <c r="P105" s="26">
        <f t="shared" ref="P105:P106" si="183">L105*O105</f>
        <v>1265.022972</v>
      </c>
      <c r="Q105" s="40">
        <v>0.08</v>
      </c>
      <c r="R105" s="26">
        <f t="shared" ref="R105:R106" si="184">L105*Q105</f>
        <v>992.17488000000003</v>
      </c>
      <c r="S105" s="40">
        <v>0.19800000000000001</v>
      </c>
      <c r="T105" s="26">
        <f>L105*S105</f>
        <v>2455.6328280000002</v>
      </c>
      <c r="U105" s="40">
        <v>0.50800000000000001</v>
      </c>
      <c r="V105" s="26">
        <f>L105*U105</f>
        <v>6300.3104880000001</v>
      </c>
      <c r="W105" s="40">
        <v>0.39</v>
      </c>
      <c r="X105" s="26">
        <f>W105*L105</f>
        <v>4836.8525399999999</v>
      </c>
      <c r="Y105" s="41">
        <v>3.2299999999999998E-3</v>
      </c>
      <c r="Z105" s="18">
        <f>L105*Y105</f>
        <v>40.059060779999996</v>
      </c>
      <c r="AA105" s="28">
        <f>IF(J105&gt;0,(AC105+AK105)/J105,0)</f>
        <v>3.1363639596019605E-3</v>
      </c>
      <c r="AB105" s="41">
        <v>3.8000000000000002E-4</v>
      </c>
      <c r="AC105" s="38">
        <f>AB105*L105</f>
        <v>4.7128306799999997</v>
      </c>
      <c r="AD105" s="29">
        <v>0.2157</v>
      </c>
      <c r="AE105" s="42">
        <f>AH105*(1-AI105)*AD105</f>
        <v>37.521446400000002</v>
      </c>
      <c r="AF105" s="29">
        <f t="shared" si="179"/>
        <v>0.88391013102250005</v>
      </c>
      <c r="AG105" s="30">
        <f t="shared" ref="AG105:AG106" si="185">IF(AND(AA105&gt;0,AJ105&gt;0,AB105&gt;0),((AJ105*(AA105-AB105))/(AA105*(AJ105-AB105))),0)</f>
        <v>0.88039158339632195</v>
      </c>
      <c r="AH105" s="35">
        <v>192</v>
      </c>
      <c r="AI105" s="66">
        <v>9.4E-2</v>
      </c>
      <c r="AJ105" s="67">
        <v>0.2157</v>
      </c>
      <c r="AK105" s="42">
        <f t="shared" si="180"/>
        <v>37.521446400000002</v>
      </c>
      <c r="AL105" s="18">
        <v>1.7</v>
      </c>
      <c r="AM105" s="154"/>
      <c r="AN105" s="122">
        <f>AN104+AH105-AM105</f>
        <v>1900.4800000000014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53</v>
      </c>
      <c r="D106" s="44">
        <v>16700</v>
      </c>
      <c r="E106" s="44">
        <v>0</v>
      </c>
      <c r="F106" s="44">
        <v>14470</v>
      </c>
      <c r="G106" s="38">
        <v>4</v>
      </c>
      <c r="H106" s="38">
        <v>4.9000000000000004</v>
      </c>
      <c r="I106" s="44">
        <v>14790</v>
      </c>
      <c r="J106" s="44">
        <v>13969</v>
      </c>
      <c r="K106" s="66">
        <v>7.3999999999999996E-2</v>
      </c>
      <c r="L106" s="38">
        <f t="shared" si="181"/>
        <v>12935.294</v>
      </c>
      <c r="M106" s="29">
        <v>0.77800000000000002</v>
      </c>
      <c r="N106" s="26">
        <f t="shared" si="182"/>
        <v>10063.658732</v>
      </c>
      <c r="O106" s="40">
        <v>0.16300000000000001</v>
      </c>
      <c r="P106" s="26">
        <f t="shared" si="183"/>
        <v>2108.4529219999999</v>
      </c>
      <c r="Q106" s="40">
        <v>5.8999999999999997E-2</v>
      </c>
      <c r="R106" s="26">
        <f t="shared" si="184"/>
        <v>763.18234599999994</v>
      </c>
      <c r="S106" s="40">
        <v>0.2</v>
      </c>
      <c r="T106" s="26">
        <f>L106*S106</f>
        <v>2587.0588000000002</v>
      </c>
      <c r="U106" s="40">
        <v>0.49399999999999999</v>
      </c>
      <c r="V106" s="26">
        <f>L106*U106</f>
        <v>6390.0352359999997</v>
      </c>
      <c r="W106" s="40">
        <v>0.4</v>
      </c>
      <c r="X106" s="26">
        <f>W106*L106</f>
        <v>5174.1176000000005</v>
      </c>
      <c r="Y106" s="48">
        <v>3.2599999999999999E-3</v>
      </c>
      <c r="Z106" s="18">
        <f>L106*Y106</f>
        <v>42.169058440000001</v>
      </c>
      <c r="AA106" s="28">
        <f>IF(J106&gt;0,(AC106+AK106)/J106,0)</f>
        <v>2.8697561729543988E-3</v>
      </c>
      <c r="AB106" s="48">
        <v>3.6999999999999999E-4</v>
      </c>
      <c r="AC106" s="38">
        <f>AB106*L106</f>
        <v>4.7860587800000003</v>
      </c>
      <c r="AD106" s="29">
        <v>0.216</v>
      </c>
      <c r="AE106" s="42">
        <f>AH106*(1-AI106)*AD106</f>
        <v>34.833888000000002</v>
      </c>
      <c r="AF106" s="29">
        <f t="shared" si="179"/>
        <v>0.88802422008388038</v>
      </c>
      <c r="AG106" s="30">
        <f t="shared" si="185"/>
        <v>0.87254402034788248</v>
      </c>
      <c r="AH106" s="44">
        <v>178</v>
      </c>
      <c r="AI106" s="66">
        <v>9.4E-2</v>
      </c>
      <c r="AJ106" s="67">
        <v>0.21890000000000001</v>
      </c>
      <c r="AK106" s="42">
        <f t="shared" si="180"/>
        <v>35.301565199999999</v>
      </c>
      <c r="AL106" s="18">
        <v>1.75</v>
      </c>
      <c r="AM106" s="154"/>
      <c r="AN106" s="122">
        <f>AN105+AH106-AM106</f>
        <v>2078.4800000000014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44065</v>
      </c>
      <c r="E107" s="68"/>
      <c r="F107" s="52">
        <f t="shared" ref="F107:J107" si="186">SUM(F104:F106)</f>
        <v>39393</v>
      </c>
      <c r="G107" s="53"/>
      <c r="H107" s="69"/>
      <c r="I107" s="52">
        <f t="shared" si="186"/>
        <v>40239</v>
      </c>
      <c r="J107" s="52">
        <f t="shared" si="186"/>
        <v>41080</v>
      </c>
      <c r="K107" s="21">
        <f>IF(J107&gt;0,(J104*K104+J105*K105+J106*K106)/J107,0)</f>
        <v>7.5971153846153855E-2</v>
      </c>
      <c r="L107" s="53">
        <f>L104+L105+L106</f>
        <v>37959.105000000003</v>
      </c>
      <c r="M107" s="54">
        <f>IF(L107&gt;0,N107/L107,0)</f>
        <v>0.79505906764661594</v>
      </c>
      <c r="N107" s="55">
        <f>N104+N105+N106</f>
        <v>30179.730629999998</v>
      </c>
      <c r="O107" s="21">
        <f>IF(L107&gt;0,P107/L107,0)</f>
        <v>0.12910453286503989</v>
      </c>
      <c r="P107" s="55">
        <f>P104+P105+P106</f>
        <v>4900.6925190000002</v>
      </c>
      <c r="Q107" s="21">
        <f>IF(L107&gt;0,R107/L107,0)</f>
        <v>7.5836399488344086E-2</v>
      </c>
      <c r="R107" s="55">
        <f>R104+R105+R106</f>
        <v>2878.6818509999998</v>
      </c>
      <c r="S107" s="21">
        <f>IF(L107&gt;0,T107/L107,0)</f>
        <v>0.19635399736110745</v>
      </c>
      <c r="T107" s="55">
        <f>T104+T105+T106</f>
        <v>7453.4220030000015</v>
      </c>
      <c r="U107" s="21">
        <f>IF(L107&gt;0,V107/L107,0)</f>
        <v>0.49358656108988869</v>
      </c>
      <c r="V107" s="55">
        <f>V104+V105+V106</f>
        <v>18736.104099</v>
      </c>
      <c r="W107" s="21">
        <f>IF(L107&gt;0,X107/L107,0)</f>
        <v>0.39673275067997521</v>
      </c>
      <c r="X107" s="55">
        <f>X104+X105+X106</f>
        <v>15059.620140000003</v>
      </c>
      <c r="Y107" s="56">
        <f>IF(L107&gt;0,Z107/L107,0)</f>
        <v>3.2701486038725094E-3</v>
      </c>
      <c r="Z107" s="57">
        <f>SUM(Z104:Z106)</f>
        <v>124.13191422</v>
      </c>
      <c r="AA107" s="63">
        <f>IF(L107&gt;0,(AA104*L104+AA105*L105+AA106*L106)/L107,0)</f>
        <v>3.0696298168096953E-3</v>
      </c>
      <c r="AB107" s="56">
        <f>IF(J107&gt;0,(J104*AB104+J105*AB105+J106*AB106)/J107,0)</f>
        <v>3.7992112950340797E-4</v>
      </c>
      <c r="AC107" s="53">
        <f>SUM(AC104:AC106)</f>
        <v>14.421323210000001</v>
      </c>
      <c r="AD107" s="54">
        <f>IF(J107&gt;0,(J104*AD104+J105*AD105+J106*AD106)/J107,0)</f>
        <v>0.21649954235637781</v>
      </c>
      <c r="AE107" s="59">
        <f>SUM(AE104:AE106)</f>
        <v>110.3973714</v>
      </c>
      <c r="AF107" s="54">
        <f>IF(AND(Z107&gt;0),((Z104*AF104+Z105*AF105+Z106*AF106)/Z107),0)</f>
        <v>0.8853763006320734</v>
      </c>
      <c r="AG107" s="58">
        <f>IF(AND(AA107&gt;0,AJ107&gt;0,AB107&gt;0),((AJ107*(AA107-AB107))/(AA107*(AJ107-AB107))),0)</f>
        <v>0.87775466820599801</v>
      </c>
      <c r="AH107" s="52">
        <f t="shared" ref="AH107" si="187">SUM(AH104:AH106)</f>
        <v>563</v>
      </c>
      <c r="AI107" s="21">
        <f>IF(AH107&gt;0,(AI104*AH104+AI105*AH105+AI106*AH106)/AH107,0)</f>
        <v>9.4342806394316164E-2</v>
      </c>
      <c r="AJ107" s="54">
        <f>IF(J107&gt;0,(AJ104*J104+AJ105*J105+AJ106*J106)/J107,0)</f>
        <v>0.21904680623174291</v>
      </c>
      <c r="AK107" s="59">
        <f>SUM(AK104:AK106)</f>
        <v>111.68597410000001</v>
      </c>
      <c r="AL107" s="70"/>
      <c r="AM107" s="57">
        <f>SUM(AM104:AM106)</f>
        <v>1005.92</v>
      </c>
      <c r="AN107" s="124"/>
      <c r="AO107" s="125">
        <f>AN106</f>
        <v>2078.4800000000014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47" t="s">
        <v>50</v>
      </c>
      <c r="D108" s="12">
        <v>4140</v>
      </c>
      <c r="E108" s="12">
        <v>0</v>
      </c>
      <c r="F108" s="12">
        <v>9794</v>
      </c>
      <c r="G108" s="13">
        <v>2.6</v>
      </c>
      <c r="H108" s="13">
        <v>4.9000000000000004</v>
      </c>
      <c r="I108" s="12">
        <v>10564</v>
      </c>
      <c r="J108" s="12">
        <v>14873</v>
      </c>
      <c r="K108" s="14">
        <v>6.4000000000000001E-2</v>
      </c>
      <c r="L108" s="25">
        <f>J108*(1-K108)</f>
        <v>13921.127999999999</v>
      </c>
      <c r="M108" s="15">
        <v>0.75800000000000001</v>
      </c>
      <c r="N108" s="26">
        <f>L108*M108</f>
        <v>10552.215023999999</v>
      </c>
      <c r="O108" s="14">
        <v>0.13500000000000001</v>
      </c>
      <c r="P108" s="26">
        <f>L108*O108</f>
        <v>1879.3522800000001</v>
      </c>
      <c r="Q108" s="16">
        <v>0.107</v>
      </c>
      <c r="R108" s="26">
        <f>L108*Q108</f>
        <v>1489.5606959999998</v>
      </c>
      <c r="S108" s="16">
        <v>0.17499999999999999</v>
      </c>
      <c r="T108" s="26">
        <f>L108*S108</f>
        <v>2436.1973999999996</v>
      </c>
      <c r="U108" s="16">
        <v>0.53300000000000003</v>
      </c>
      <c r="V108" s="26">
        <f>L108*U108</f>
        <v>7419.9612239999997</v>
      </c>
      <c r="W108" s="16">
        <v>0.39</v>
      </c>
      <c r="X108" s="26">
        <f>W108*L108</f>
        <v>5429.23992</v>
      </c>
      <c r="Y108" s="17">
        <v>3.3800000000000002E-3</v>
      </c>
      <c r="Z108" s="61">
        <f>L108*Y108</f>
        <v>47.053412639999998</v>
      </c>
      <c r="AA108" s="28">
        <f>IF(J108&gt;0,(AC108+AK108)/J108,0)</f>
        <v>3.1678532374100716E-3</v>
      </c>
      <c r="AB108" s="17">
        <v>4.0000000000000002E-4</v>
      </c>
      <c r="AC108" s="25">
        <f>AB108*L108</f>
        <v>5.5684512000000002</v>
      </c>
      <c r="AD108" s="141">
        <v>0.2137</v>
      </c>
      <c r="AE108" s="31">
        <f>AH108*(1-AI108)*AD108</f>
        <v>41.488786500000003</v>
      </c>
      <c r="AF108" s="29">
        <f t="shared" ref="AF108:AF110" si="188">IF(AND(AD108&gt;0,AB108&gt;0,Y108&gt;0),((Y108-AB108)*AD108)/((AD108-AB108)*Y108),0)</f>
        <v>0.88331016958086095</v>
      </c>
      <c r="AG108" s="62">
        <f>IF(AND(AA108&gt;0,AJ108&gt;0,AB108&gt;0),((AJ108*(AA108-AB108))/(AA108*(AJ108-AB108))),0)</f>
        <v>0.87536772550743269</v>
      </c>
      <c r="AH108" s="12">
        <v>215</v>
      </c>
      <c r="AI108" s="14">
        <v>9.7000000000000003E-2</v>
      </c>
      <c r="AJ108" s="15">
        <v>0.214</v>
      </c>
      <c r="AK108" s="31">
        <f t="shared" si="180"/>
        <v>41.547029999999999</v>
      </c>
      <c r="AL108" s="19">
        <v>1.8</v>
      </c>
      <c r="AM108" s="161">
        <v>1288.2</v>
      </c>
      <c r="AN108" s="119">
        <f>AN106+AH108-AM108</f>
        <v>1005.2800000000013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49</v>
      </c>
      <c r="D109" s="35">
        <v>22588</v>
      </c>
      <c r="E109" s="44">
        <v>0</v>
      </c>
      <c r="F109" s="35">
        <v>14476</v>
      </c>
      <c r="G109" s="36">
        <v>2.1</v>
      </c>
      <c r="H109" s="38">
        <v>4.5999999999999996</v>
      </c>
      <c r="I109" s="35">
        <v>14673</v>
      </c>
      <c r="J109" s="35">
        <v>14851</v>
      </c>
      <c r="K109" s="66">
        <v>7.2999999999999995E-2</v>
      </c>
      <c r="L109" s="38">
        <f t="shared" ref="L109:L110" si="189">J109*(1-K109)</f>
        <v>13766.877</v>
      </c>
      <c r="M109" s="39">
        <v>0.88300000000000001</v>
      </c>
      <c r="N109" s="26">
        <f t="shared" ref="N109:N110" si="190">L109*M109</f>
        <v>12156.152391</v>
      </c>
      <c r="O109" s="37">
        <v>5.3999999999999999E-2</v>
      </c>
      <c r="P109" s="26">
        <f t="shared" ref="P109:P110" si="191">L109*O109</f>
        <v>743.41135800000006</v>
      </c>
      <c r="Q109" s="40">
        <v>6.3E-2</v>
      </c>
      <c r="R109" s="26">
        <f t="shared" ref="R109:R110" si="192">L109*Q109</f>
        <v>867.31325100000004</v>
      </c>
      <c r="S109" s="40">
        <v>0.19800000000000001</v>
      </c>
      <c r="T109" s="26">
        <f>L109*S109</f>
        <v>2725.8416460000003</v>
      </c>
      <c r="U109" s="40">
        <v>0.51</v>
      </c>
      <c r="V109" s="26">
        <f>L109*U109</f>
        <v>7021.1072700000004</v>
      </c>
      <c r="W109" s="40">
        <v>0.39</v>
      </c>
      <c r="X109" s="26">
        <f>W109*L109</f>
        <v>5369.0820300000005</v>
      </c>
      <c r="Y109" s="41">
        <v>3.3800000000000002E-3</v>
      </c>
      <c r="Z109" s="18">
        <f>L109*Y109</f>
        <v>46.532044260000006</v>
      </c>
      <c r="AA109" s="28">
        <f>IF(J109&gt;0,(AC109+AK109)/J109,0)</f>
        <v>3.2479757841222816E-3</v>
      </c>
      <c r="AB109" s="41">
        <v>4.0999999999999999E-4</v>
      </c>
      <c r="AC109" s="38">
        <f>AB109*L109</f>
        <v>5.6444195700000002</v>
      </c>
      <c r="AD109" s="29">
        <v>0.2198</v>
      </c>
      <c r="AE109" s="42">
        <f>AH109*(1-AI109)*AD109</f>
        <v>43.061457599999997</v>
      </c>
      <c r="AF109" s="29">
        <f t="shared" si="188"/>
        <v>0.88034035198726102</v>
      </c>
      <c r="AG109" s="30">
        <f t="shared" ref="AG109:AG110" si="193">IF(AND(AA109&gt;0,AJ109&gt;0,AB109&gt;0),((AJ109*(AA109-AB109))/(AA109*(AJ109-AB109))),0)</f>
        <v>0.87541850502570584</v>
      </c>
      <c r="AH109" s="35">
        <v>216</v>
      </c>
      <c r="AI109" s="66">
        <v>9.2999999999999999E-2</v>
      </c>
      <c r="AJ109" s="67">
        <v>0.21740000000000001</v>
      </c>
      <c r="AK109" s="42">
        <f t="shared" si="180"/>
        <v>42.591268800000002</v>
      </c>
      <c r="AL109" s="18">
        <v>1.7</v>
      </c>
      <c r="AM109" s="154"/>
      <c r="AN109" s="122">
        <f>AN108+AH109-AM109</f>
        <v>1221.2800000000013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24" t="s">
        <v>51</v>
      </c>
      <c r="D110" s="44">
        <v>15713</v>
      </c>
      <c r="E110" s="44">
        <v>0</v>
      </c>
      <c r="F110" s="44">
        <v>13817</v>
      </c>
      <c r="G110" s="38">
        <v>1.8</v>
      </c>
      <c r="H110" s="38">
        <v>4.2</v>
      </c>
      <c r="I110" s="44">
        <v>14554</v>
      </c>
      <c r="J110" s="44">
        <v>15049</v>
      </c>
      <c r="K110" s="66">
        <v>7.8E-2</v>
      </c>
      <c r="L110" s="38">
        <f t="shared" si="189"/>
        <v>13875.178</v>
      </c>
      <c r="M110" s="29">
        <v>0.85699999999999998</v>
      </c>
      <c r="N110" s="26">
        <f t="shared" si="190"/>
        <v>11891.027545999999</v>
      </c>
      <c r="O110" s="40">
        <v>7.6999999999999999E-2</v>
      </c>
      <c r="P110" s="26">
        <f t="shared" si="191"/>
        <v>1068.388706</v>
      </c>
      <c r="Q110" s="40">
        <v>6.6000000000000003E-2</v>
      </c>
      <c r="R110" s="26">
        <f t="shared" si="192"/>
        <v>915.76174800000001</v>
      </c>
      <c r="S110" s="40">
        <v>0.19400000000000001</v>
      </c>
      <c r="T110" s="26">
        <f>L110*S110</f>
        <v>2691.7845320000001</v>
      </c>
      <c r="U110" s="40">
        <v>0.52</v>
      </c>
      <c r="V110" s="26">
        <f>L110*U110</f>
        <v>7215.09256</v>
      </c>
      <c r="W110" s="40">
        <v>0.39</v>
      </c>
      <c r="X110" s="26">
        <f>W110*L110</f>
        <v>5411.3194199999998</v>
      </c>
      <c r="Y110" s="48">
        <v>3.4399999999999999E-3</v>
      </c>
      <c r="Z110" s="18">
        <f>L110*Y110</f>
        <v>47.730612319999999</v>
      </c>
      <c r="AA110" s="28">
        <f>IF(J110&gt;0,(AC110+AK110)/J110,0)</f>
        <v>2.8925774549803975E-3</v>
      </c>
      <c r="AB110" s="48">
        <v>4.4000000000000002E-4</v>
      </c>
      <c r="AC110" s="38">
        <f>AB110*L110</f>
        <v>6.1050783200000005</v>
      </c>
      <c r="AD110" s="29">
        <v>0.21379999999999999</v>
      </c>
      <c r="AE110" s="42">
        <f>AH110*(1-AI110)*AD110</f>
        <v>36.222423599999999</v>
      </c>
      <c r="AF110" s="29">
        <f t="shared" si="188"/>
        <v>0.87389149030789759</v>
      </c>
      <c r="AG110" s="30">
        <f t="shared" si="193"/>
        <v>0.84957876264513854</v>
      </c>
      <c r="AH110" s="44">
        <v>187</v>
      </c>
      <c r="AI110" s="66">
        <v>9.4E-2</v>
      </c>
      <c r="AJ110" s="67">
        <v>0.22090000000000001</v>
      </c>
      <c r="AK110" s="42">
        <f t="shared" si="180"/>
        <v>37.425319800000004</v>
      </c>
      <c r="AL110" s="18">
        <v>1.69</v>
      </c>
      <c r="AM110" s="154"/>
      <c r="AN110" s="122">
        <f>AN109+AH110-AM110</f>
        <v>1408.2800000000013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42441</v>
      </c>
      <c r="E111" s="68"/>
      <c r="F111" s="52">
        <f t="shared" ref="F111:J111" si="194">SUM(F108:F110)</f>
        <v>38087</v>
      </c>
      <c r="G111" s="53"/>
      <c r="H111" s="69"/>
      <c r="I111" s="52">
        <f t="shared" si="194"/>
        <v>39791</v>
      </c>
      <c r="J111" s="52">
        <f t="shared" si="194"/>
        <v>44773</v>
      </c>
      <c r="K111" s="21">
        <f>IF(J111&gt;0,(J108*K108+J109*K109+J110*K110)/J111,0)</f>
        <v>7.1690907466553502E-2</v>
      </c>
      <c r="L111" s="53">
        <f>L108+L109+L110</f>
        <v>41563.182999999997</v>
      </c>
      <c r="M111" s="54">
        <f>IF(L111&gt;0,N111/L111,0)</f>
        <v>0.83245296590975726</v>
      </c>
      <c r="N111" s="55">
        <f>N108+N109+N110</f>
        <v>34599.394960999998</v>
      </c>
      <c r="O111" s="21">
        <f>IF(L111&gt;0,P111/L111,0)</f>
        <v>8.8808221064301071E-2</v>
      </c>
      <c r="P111" s="55">
        <f>P108+P109+P110</f>
        <v>3691.1523440000001</v>
      </c>
      <c r="Q111" s="21">
        <f>IF(L111&gt;0,R111/L111,0)</f>
        <v>7.873881302594174E-2</v>
      </c>
      <c r="R111" s="55">
        <f>R108+R109+R110</f>
        <v>3272.6356949999999</v>
      </c>
      <c r="S111" s="21">
        <f>IF(L111&gt;0,T111/L111,0)</f>
        <v>0.1889610710998722</v>
      </c>
      <c r="T111" s="55">
        <f>T108+T109+T110</f>
        <v>7853.8235779999995</v>
      </c>
      <c r="U111" s="21">
        <f>IF(L111&gt;0,V111/L111,0)</f>
        <v>0.52104192919969583</v>
      </c>
      <c r="V111" s="55">
        <f>V108+V109+V110</f>
        <v>21656.161054</v>
      </c>
      <c r="W111" s="21">
        <f>IF(L111&gt;0,X111/L111,0)</f>
        <v>0.39000000000000007</v>
      </c>
      <c r="X111" s="55">
        <f>X108+X109+X110</f>
        <v>16209.641370000001</v>
      </c>
      <c r="Y111" s="56">
        <f>IF(L111&gt;0,Z111/L111,0)</f>
        <v>3.4000300029956806E-3</v>
      </c>
      <c r="Z111" s="57">
        <f>SUM(Z108:Z110)</f>
        <v>141.31606922</v>
      </c>
      <c r="AA111" s="63">
        <f>IF(L111&gt;0,(AA108*L108+AA109*L109+AA110*L110)/L111,0)</f>
        <v>3.1024957975145932E-3</v>
      </c>
      <c r="AB111" s="56">
        <f>IF(J111&gt;0,(J108*AB108+J109*AB109+J110*AB110)/J111,0)</f>
        <v>4.1676166439595289E-4</v>
      </c>
      <c r="AC111" s="53">
        <f>SUM(AC108:AC110)</f>
        <v>17.317949089999999</v>
      </c>
      <c r="AD111" s="54">
        <f>IF(J111&gt;0,(J108*AD108+J109*AD109+J110*AD110)/J111,0)</f>
        <v>0.2157569539677931</v>
      </c>
      <c r="AE111" s="59">
        <f>SUM(AE108:AE110)</f>
        <v>120.7726677</v>
      </c>
      <c r="AF111" s="54">
        <f>IF(AND(Z111&gt;0),((Z108*AF108+Z109*AF109+Z110*AF110)/Z111),0)</f>
        <v>0.87915104588107318</v>
      </c>
      <c r="AG111" s="58">
        <f>IF(AND(AA111&gt;0,AJ111&gt;0,AB111&gt;0),((AJ111*(AA111-AB111))/(AA111*(AJ111-AB111))),0)</f>
        <v>0.86733124102431913</v>
      </c>
      <c r="AH111" s="52">
        <f t="shared" ref="AH111" si="195">SUM(AH108:AH110)</f>
        <v>618</v>
      </c>
      <c r="AI111" s="21">
        <f>IF(AH111&gt;0,(AI108*AH108+AI109*AH109+AI110*AH110)/AH111,0)</f>
        <v>9.4694174757281549E-2</v>
      </c>
      <c r="AJ111" s="54">
        <f>IF(J111&gt;0,(AJ108*J108+AJ109*J109+AJ110*J110)/J111,0)</f>
        <v>0.21744697697272911</v>
      </c>
      <c r="AK111" s="59">
        <f>SUM(AK108:AK110)</f>
        <v>121.56361860000001</v>
      </c>
      <c r="AL111" s="70"/>
      <c r="AM111" s="57">
        <f>SUM(AM108:AM110)</f>
        <v>1288.2</v>
      </c>
      <c r="AN111" s="124"/>
      <c r="AO111" s="125">
        <f>AN110</f>
        <v>1408.2800000000013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55</v>
      </c>
      <c r="D112" s="12">
        <v>4434</v>
      </c>
      <c r="E112" s="12">
        <v>0</v>
      </c>
      <c r="F112" s="12">
        <v>10912</v>
      </c>
      <c r="G112" s="13">
        <v>2.8</v>
      </c>
      <c r="H112" s="13">
        <v>4.7</v>
      </c>
      <c r="I112" s="12">
        <v>11858</v>
      </c>
      <c r="J112" s="12">
        <v>14929</v>
      </c>
      <c r="K112" s="14">
        <v>7.4999999999999997E-2</v>
      </c>
      <c r="L112" s="25">
        <f>J112*(1-K112)</f>
        <v>13809.325000000001</v>
      </c>
      <c r="M112" s="15">
        <v>0.75</v>
      </c>
      <c r="N112" s="26">
        <f>L112*M112</f>
        <v>10356.993750000001</v>
      </c>
      <c r="O112" s="14">
        <v>0.154</v>
      </c>
      <c r="P112" s="26">
        <f>L112*O112</f>
        <v>2126.6360500000001</v>
      </c>
      <c r="Q112" s="16">
        <v>9.6000000000000002E-2</v>
      </c>
      <c r="R112" s="26">
        <f>L112*Q112</f>
        <v>1325.6952000000001</v>
      </c>
      <c r="S112" s="16">
        <v>0.19400000000000001</v>
      </c>
      <c r="T112" s="26">
        <f>L112*S112</f>
        <v>2679.0090500000001</v>
      </c>
      <c r="U112" s="16">
        <v>0.52400000000000002</v>
      </c>
      <c r="V112" s="26">
        <f>L112*U112</f>
        <v>7236.0863000000008</v>
      </c>
      <c r="W112" s="16">
        <v>0.39</v>
      </c>
      <c r="X112" s="26">
        <f>W112*L112</f>
        <v>5385.6367500000006</v>
      </c>
      <c r="Y112" s="17">
        <v>3.3E-3</v>
      </c>
      <c r="Z112" s="61">
        <f>L112*Y112</f>
        <v>45.570772500000004</v>
      </c>
      <c r="AA112" s="28">
        <f>IF(J112&gt;0,(AC112+AK112)/J112,0)</f>
        <v>2.8530932346439819E-3</v>
      </c>
      <c r="AB112" s="17">
        <v>4.2000000000000002E-4</v>
      </c>
      <c r="AC112" s="25">
        <f>AB112*L112</f>
        <v>5.7999165000000001</v>
      </c>
      <c r="AD112" s="141">
        <v>0.2198</v>
      </c>
      <c r="AE112" s="31">
        <f>AH112*(1-AI112)*AD112</f>
        <v>37.1488376</v>
      </c>
      <c r="AF112" s="29">
        <f t="shared" ref="AF112:AF114" si="196">IF(AND(AD112&gt;0,AB112&gt;0,Y112&gt;0),((Y112-AB112)*AD112)/((AD112-AB112)*Y112),0)</f>
        <v>0.87439809711666761</v>
      </c>
      <c r="AG112" s="62">
        <f>IF(AND(AA112&gt;0,AJ112&gt;0,AB112&gt;0),((AJ112*(AA112-AB112))/(AA112*(AJ112-AB112))),0)</f>
        <v>0.85443978808050036</v>
      </c>
      <c r="AH112" s="12">
        <v>188</v>
      </c>
      <c r="AI112" s="14">
        <v>0.10100000000000001</v>
      </c>
      <c r="AJ112" s="15">
        <v>0.2177</v>
      </c>
      <c r="AK112" s="31">
        <f t="shared" si="180"/>
        <v>36.793912400000004</v>
      </c>
      <c r="AL112" s="19">
        <v>1.7</v>
      </c>
      <c r="AM112" s="162">
        <v>1010.5</v>
      </c>
      <c r="AN112" s="119">
        <f>AN110+AH112-AM112</f>
        <v>585.78000000000134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49</v>
      </c>
      <c r="D113" s="35">
        <v>20641</v>
      </c>
      <c r="E113" s="35">
        <v>4</v>
      </c>
      <c r="F113" s="35">
        <v>14451</v>
      </c>
      <c r="G113" s="36">
        <v>2.9</v>
      </c>
      <c r="H113" s="36">
        <v>5</v>
      </c>
      <c r="I113" s="35">
        <v>15009</v>
      </c>
      <c r="J113" s="35">
        <v>14803</v>
      </c>
      <c r="K113" s="37">
        <v>6.5000000000000002E-2</v>
      </c>
      <c r="L113" s="38">
        <f t="shared" ref="L113:L114" si="197">J113*(1-K113)</f>
        <v>13840.805</v>
      </c>
      <c r="M113" s="39">
        <v>0.79500000000000004</v>
      </c>
      <c r="N113" s="26">
        <f t="shared" ref="N113:N114" si="198">L113*M113</f>
        <v>11003.439975000001</v>
      </c>
      <c r="O113" s="37">
        <v>0.122</v>
      </c>
      <c r="P113" s="26">
        <f t="shared" ref="P113:P114" si="199">L113*O113</f>
        <v>1688.5782099999999</v>
      </c>
      <c r="Q113" s="40">
        <v>8.3000000000000004E-2</v>
      </c>
      <c r="R113" s="26">
        <f t="shared" ref="R113:R114" si="200">L113*Q113</f>
        <v>1148.7868150000002</v>
      </c>
      <c r="S113" s="40">
        <v>0.17399999999999999</v>
      </c>
      <c r="T113" s="26">
        <f>L113*S113</f>
        <v>2408.3000699999998</v>
      </c>
      <c r="U113" s="40">
        <v>0.54600000000000004</v>
      </c>
      <c r="V113" s="26">
        <f>L113*U113</f>
        <v>7557.0795300000009</v>
      </c>
      <c r="W113" s="40">
        <v>0.39</v>
      </c>
      <c r="X113" s="26">
        <f>W113*L113</f>
        <v>5397.9139500000001</v>
      </c>
      <c r="Y113" s="41">
        <v>3.1800000000000001E-3</v>
      </c>
      <c r="Z113" s="18">
        <f>L113*Y113</f>
        <v>44.013759900000004</v>
      </c>
      <c r="AA113" s="28">
        <f>IF(J113&gt;0,(AC113+AK113)/J113,0)</f>
        <v>3.0500731540903871E-3</v>
      </c>
      <c r="AB113" s="41">
        <v>3.8000000000000002E-4</v>
      </c>
      <c r="AC113" s="38">
        <f>AB113*L113</f>
        <v>5.2595059000000006</v>
      </c>
      <c r="AD113" s="29">
        <v>0.218</v>
      </c>
      <c r="AE113" s="42">
        <f>AH113*(1-AI113)*AD113</f>
        <v>38.909075999999999</v>
      </c>
      <c r="AF113" s="29">
        <f t="shared" si="196"/>
        <v>0.88204064669879223</v>
      </c>
      <c r="AG113" s="30">
        <f t="shared" ref="AG113:AG114" si="201">IF(AND(AA113&gt;0,AJ113&gt;0,AB113&gt;0),((AJ113*(AA113-AB113))/(AA113*(AJ113-AB113))),0)</f>
        <v>0.876903756844436</v>
      </c>
      <c r="AH113" s="35">
        <v>197</v>
      </c>
      <c r="AI113" s="66">
        <v>9.4E-2</v>
      </c>
      <c r="AJ113" s="67">
        <v>0.2235</v>
      </c>
      <c r="AK113" s="42">
        <f t="shared" si="180"/>
        <v>39.890726999999998</v>
      </c>
      <c r="AL113" s="18">
        <v>1.7</v>
      </c>
      <c r="AM113" s="154"/>
      <c r="AN113" s="122">
        <f>AN112+AH113-AM113</f>
        <v>782.78000000000134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24" t="s">
        <v>51</v>
      </c>
      <c r="D114" s="44">
        <v>18675</v>
      </c>
      <c r="E114" s="44">
        <v>1</v>
      </c>
      <c r="F114" s="44">
        <v>16600</v>
      </c>
      <c r="G114" s="38">
        <v>2.8</v>
      </c>
      <c r="H114" s="38">
        <v>4.9000000000000004</v>
      </c>
      <c r="I114" s="44">
        <v>17286</v>
      </c>
      <c r="J114" s="44">
        <v>15027</v>
      </c>
      <c r="K114" s="40">
        <v>7.5999999999999998E-2</v>
      </c>
      <c r="L114" s="38">
        <f t="shared" si="197"/>
        <v>13884.948</v>
      </c>
      <c r="M114" s="29">
        <v>0.81499999999999995</v>
      </c>
      <c r="N114" s="26">
        <f t="shared" si="198"/>
        <v>11316.232619999999</v>
      </c>
      <c r="O114" s="40">
        <v>9.4E-2</v>
      </c>
      <c r="P114" s="26">
        <f t="shared" si="199"/>
        <v>1305.1851120000001</v>
      </c>
      <c r="Q114" s="40">
        <v>9.0999999999999998E-2</v>
      </c>
      <c r="R114" s="26">
        <f t="shared" si="200"/>
        <v>1263.530268</v>
      </c>
      <c r="S114" s="40">
        <v>0.19700000000000001</v>
      </c>
      <c r="T114" s="26">
        <f>L114*S114</f>
        <v>2735.3347560000002</v>
      </c>
      <c r="U114" s="40">
        <v>0.52400000000000002</v>
      </c>
      <c r="V114" s="26">
        <f>L114*U114</f>
        <v>7275.7127520000004</v>
      </c>
      <c r="W114" s="40">
        <v>0.39</v>
      </c>
      <c r="X114" s="26">
        <f>W114*L114</f>
        <v>5415.1297199999999</v>
      </c>
      <c r="Y114" s="48">
        <v>3.1800000000000001E-3</v>
      </c>
      <c r="Z114" s="18">
        <f>L114*Y114</f>
        <v>44.154134640000002</v>
      </c>
      <c r="AA114" s="28">
        <f>IF(J114&gt;0,(AC114+AK114)/J114,0)</f>
        <v>3.1556564011446069E-3</v>
      </c>
      <c r="AB114" s="48">
        <v>3.8000000000000002E-4</v>
      </c>
      <c r="AC114" s="38">
        <f>AB114*L114</f>
        <v>5.2762802400000002</v>
      </c>
      <c r="AD114" s="29">
        <v>0.21190000000000001</v>
      </c>
      <c r="AE114" s="42">
        <f>AH114*(1-AI114)*AD114</f>
        <v>40.463364500000004</v>
      </c>
      <c r="AF114" s="29">
        <f t="shared" si="196"/>
        <v>0.88208498653650369</v>
      </c>
      <c r="AG114" s="30">
        <f t="shared" si="201"/>
        <v>0.88109838330837242</v>
      </c>
      <c r="AH114" s="44">
        <v>211</v>
      </c>
      <c r="AI114" s="66">
        <v>9.5000000000000001E-2</v>
      </c>
      <c r="AJ114" s="67">
        <v>0.22070000000000001</v>
      </c>
      <c r="AK114" s="42">
        <f t="shared" si="180"/>
        <v>42.143768500000007</v>
      </c>
      <c r="AL114" s="18">
        <v>1.76</v>
      </c>
      <c r="AM114" s="154"/>
      <c r="AN114" s="122">
        <f>AN113+AH114-AM114</f>
        <v>993.78000000000134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43750</v>
      </c>
      <c r="E115" s="68"/>
      <c r="F115" s="52">
        <f t="shared" ref="F115:J115" si="202">SUM(F112:F114)</f>
        <v>41963</v>
      </c>
      <c r="G115" s="53"/>
      <c r="H115" s="69"/>
      <c r="I115" s="52">
        <f t="shared" si="202"/>
        <v>44153</v>
      </c>
      <c r="J115" s="52">
        <f t="shared" si="202"/>
        <v>44759</v>
      </c>
      <c r="K115" s="21">
        <f>IF(J115&gt;0,(J112*K112+J113*K113+J114*K114)/J115,0)</f>
        <v>7.2028463549230315E-2</v>
      </c>
      <c r="L115" s="53">
        <f>L112+L113+L114</f>
        <v>41535.078000000001</v>
      </c>
      <c r="M115" s="54">
        <f>IF(L115&gt;0,N115/L115,0)</f>
        <v>0.7867245691701843</v>
      </c>
      <c r="N115" s="55">
        <f>N112+N113+N114</f>
        <v>32676.666345000001</v>
      </c>
      <c r="O115" s="21">
        <f>IF(L115&gt;0,P115/L115,0)</f>
        <v>0.12327891552292257</v>
      </c>
      <c r="P115" s="55">
        <f>P112+P113+P114</f>
        <v>5120.3993719999999</v>
      </c>
      <c r="Q115" s="21">
        <f>IF(L115&gt;0,R115/L115,0)</f>
        <v>8.9996515306893135E-2</v>
      </c>
      <c r="R115" s="55">
        <f>R112+R113+R114</f>
        <v>3738.0122830000005</v>
      </c>
      <c r="S115" s="21">
        <f>IF(L115&gt;0,T115/L115,0)</f>
        <v>0.18833824932265686</v>
      </c>
      <c r="T115" s="55">
        <f>T112+T113+T114</f>
        <v>7822.6438760000001</v>
      </c>
      <c r="U115" s="21">
        <f>IF(L115&gt;0,V115/L115,0)</f>
        <v>0.53133109758455255</v>
      </c>
      <c r="V115" s="55">
        <f>V112+V113+V114</f>
        <v>22068.878582000001</v>
      </c>
      <c r="W115" s="21">
        <f>IF(L115&gt;0,X115/L115,0)</f>
        <v>0.39</v>
      </c>
      <c r="X115" s="55">
        <f>X112+X113+X114</f>
        <v>16198.680420000001</v>
      </c>
      <c r="Y115" s="56">
        <f>IF(L115&gt;0,Z115/L115,0)</f>
        <v>3.219896855376075E-3</v>
      </c>
      <c r="Z115" s="57">
        <f>SUM(Z112:Z114)</f>
        <v>133.73866704</v>
      </c>
      <c r="AA115" s="63">
        <f>IF(L115&gt;0,(AA112*L112+AA113*L113+AA114*L114)/L115,0)</f>
        <v>3.0198783912181414E-3</v>
      </c>
      <c r="AB115" s="56">
        <f>IF(J115&gt;0,(J112*AB112+J113*AB113+J114*AB114)/J115,0)</f>
        <v>3.9334167430014075E-4</v>
      </c>
      <c r="AC115" s="53">
        <f>SUM(AC112:AC114)</f>
        <v>16.335702640000001</v>
      </c>
      <c r="AD115" s="54">
        <f>IF(J115&gt;0,(J112*AD112+J113*AD113+J114*AD114)/J115,0)</f>
        <v>0.21655241403963449</v>
      </c>
      <c r="AE115" s="59">
        <f>SUM(AE112:AE114)</f>
        <v>116.52127810000002</v>
      </c>
      <c r="AF115" s="54">
        <f>IF(AND(Z115&gt;0),((Z112*AF112+Z113*AF113+Z114*AF114)/Z115),0)</f>
        <v>0.87945112559148864</v>
      </c>
      <c r="AG115" s="58">
        <f>IF(AND(AA115&gt;0,AJ115&gt;0,AB115&gt;0),((AJ115*(AA115-AB115))/(AA115*(AJ115-AB115))),0)</f>
        <v>0.87130256802080674</v>
      </c>
      <c r="AH115" s="52">
        <f t="shared" ref="AH115" si="203">SUM(AH112:AH114)</f>
        <v>596</v>
      </c>
      <c r="AI115" s="21">
        <f>IF(AH115&gt;0,(AI112*AH112+AI113*AH113+AI114*AH114)/AH115,0)</f>
        <v>9.6562080536912759E-2</v>
      </c>
      <c r="AJ115" s="54">
        <f>IF(J115&gt;0,(AJ112*J112+AJ113*J113+AJ114*J114)/J115,0)</f>
        <v>0.2206254094148663</v>
      </c>
      <c r="AK115" s="59">
        <f>SUM(AK112:AK114)</f>
        <v>118.82840790000002</v>
      </c>
      <c r="AL115" s="70"/>
      <c r="AM115" s="57">
        <f>SUM(AM112:AM114)</f>
        <v>1010.5</v>
      </c>
      <c r="AN115" s="124"/>
      <c r="AO115" s="125">
        <f>AN114</f>
        <v>993.78000000000134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55</v>
      </c>
      <c r="D116" s="12">
        <v>4621</v>
      </c>
      <c r="E116" s="73">
        <v>0</v>
      </c>
      <c r="F116" s="12">
        <v>10903</v>
      </c>
      <c r="G116" s="74">
        <v>4.5999999999999996</v>
      </c>
      <c r="H116" s="74">
        <v>5.8</v>
      </c>
      <c r="I116" s="12">
        <v>11465</v>
      </c>
      <c r="J116" s="12">
        <v>14812</v>
      </c>
      <c r="K116" s="14">
        <v>7.3999999999999996E-2</v>
      </c>
      <c r="L116" s="25">
        <f t="shared" ref="L116:L126" si="204">J116*(1-K116)</f>
        <v>13715.912</v>
      </c>
      <c r="M116" s="15">
        <v>0.82699999999999996</v>
      </c>
      <c r="N116" s="26">
        <f>L116*M116</f>
        <v>11343.059224000001</v>
      </c>
      <c r="O116" s="14">
        <v>0.11799999999999999</v>
      </c>
      <c r="P116" s="26">
        <f>L116*O116</f>
        <v>1618.4776159999999</v>
      </c>
      <c r="Q116" s="16">
        <v>5.5E-2</v>
      </c>
      <c r="R116" s="26">
        <f>L116*Q116</f>
        <v>754.37516000000005</v>
      </c>
      <c r="S116" s="16">
        <v>0.19900000000000001</v>
      </c>
      <c r="T116" s="26">
        <f>L116*S116</f>
        <v>2729.466488</v>
      </c>
      <c r="U116" s="16">
        <v>0.51200000000000001</v>
      </c>
      <c r="V116" s="26">
        <f>L116*U116</f>
        <v>7022.5469440000006</v>
      </c>
      <c r="W116" s="16">
        <v>0.39</v>
      </c>
      <c r="X116" s="26">
        <f>W116*L116</f>
        <v>5349.20568</v>
      </c>
      <c r="Y116" s="17">
        <v>3.2699999999999999E-3</v>
      </c>
      <c r="Z116" s="61">
        <f>L116*Y116</f>
        <v>44.851032240000002</v>
      </c>
      <c r="AA116" s="28">
        <f>IF(J116&gt;0,(AC116+AK116)/J116,0)</f>
        <v>3.2542692033486358E-3</v>
      </c>
      <c r="AB116" s="17">
        <v>3.6999999999999999E-4</v>
      </c>
      <c r="AC116" s="25">
        <f>AB116*L116</f>
        <v>5.0748874400000004</v>
      </c>
      <c r="AD116" s="141">
        <v>0.21310000000000001</v>
      </c>
      <c r="AE116" s="31">
        <f>AH116*(1-AI116)*AD116</f>
        <v>42.100036000000003</v>
      </c>
      <c r="AF116" s="29">
        <f t="shared" ref="AF116:AF118" si="205">IF(AND(AD116&gt;0,AB116&gt;0,Y116&gt;0),((Y116-AB116)*AD116)/((AD116-AB116)*Y116),0)</f>
        <v>0.88839264600243439</v>
      </c>
      <c r="AG116" s="62">
        <f>IF(AND(AA116&gt;0,AJ116&gt;0,AB116&gt;0),((AJ116*(AA116-AB116))/(AA116*(AJ116-AB116))),0)</f>
        <v>0.88780795763982601</v>
      </c>
      <c r="AH116" s="12">
        <v>220</v>
      </c>
      <c r="AI116" s="14">
        <v>0.10199999999999999</v>
      </c>
      <c r="AJ116" s="15">
        <v>0.21829999999999999</v>
      </c>
      <c r="AK116" s="31">
        <f t="shared" ref="AK116:AK126" si="206">AH116*(1-AI116)*AJ116</f>
        <v>43.127347999999998</v>
      </c>
      <c r="AL116" s="75">
        <v>1.68</v>
      </c>
      <c r="AM116" s="160">
        <v>1016.78</v>
      </c>
      <c r="AN116" s="119">
        <f>AN114+AH116-AM116</f>
        <v>197.00000000000136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53</v>
      </c>
      <c r="D117" s="73">
        <v>20100</v>
      </c>
      <c r="E117" s="44">
        <v>4</v>
      </c>
      <c r="F117" s="35">
        <v>15917</v>
      </c>
      <c r="G117" s="36">
        <v>3.3</v>
      </c>
      <c r="H117" s="38">
        <v>4.5999999999999996</v>
      </c>
      <c r="I117" s="35">
        <v>16386</v>
      </c>
      <c r="J117" s="35">
        <v>14820</v>
      </c>
      <c r="K117" s="66">
        <v>7.5999999999999998E-2</v>
      </c>
      <c r="L117" s="38">
        <f t="shared" si="204"/>
        <v>13693.68</v>
      </c>
      <c r="M117" s="39">
        <v>0.67800000000000005</v>
      </c>
      <c r="N117" s="26">
        <f t="shared" ref="N117:N118" si="207">L117*M117</f>
        <v>9284.3150400000013</v>
      </c>
      <c r="O117" s="37">
        <v>0.19800000000000001</v>
      </c>
      <c r="P117" s="26">
        <f t="shared" ref="P117:P118" si="208">L117*O117</f>
        <v>2711.3486400000002</v>
      </c>
      <c r="Q117" s="40">
        <v>0.124</v>
      </c>
      <c r="R117" s="26">
        <f t="shared" ref="R117:R118" si="209">L117*Q117</f>
        <v>1698.01632</v>
      </c>
      <c r="S117" s="40">
        <v>0.20899999999999999</v>
      </c>
      <c r="T117" s="26">
        <f>L117*S117</f>
        <v>2861.97912</v>
      </c>
      <c r="U117" s="40">
        <v>0.498</v>
      </c>
      <c r="V117" s="26">
        <f>L117*U117</f>
        <v>6819.4526400000004</v>
      </c>
      <c r="W117" s="40">
        <v>0.4</v>
      </c>
      <c r="X117" s="26">
        <f>W117*L117</f>
        <v>5477.4720000000007</v>
      </c>
      <c r="Y117" s="41">
        <v>3.31E-3</v>
      </c>
      <c r="Z117" s="18">
        <f>L117*Y117</f>
        <v>45.3260808</v>
      </c>
      <c r="AA117" s="28">
        <f>IF(J117&gt;0,(AC117+AK117)/J117,0)</f>
        <v>3.5745623751686916E-3</v>
      </c>
      <c r="AB117" s="41">
        <v>3.3E-4</v>
      </c>
      <c r="AC117" s="38">
        <f>AB117*L117</f>
        <v>4.5189143999999999</v>
      </c>
      <c r="AD117" s="29">
        <v>0.2162</v>
      </c>
      <c r="AE117" s="42">
        <f>AH117*(1-AI117)*AD117</f>
        <v>48.590949999999999</v>
      </c>
      <c r="AF117" s="29">
        <f t="shared" si="205"/>
        <v>0.90167840469052585</v>
      </c>
      <c r="AG117" s="30">
        <f t="shared" ref="AG117:AG118" si="210">IF(AND(AA117&gt;0,AJ117&gt;0,AB117&gt;0),((AJ117*(AA117-AB117))/(AA117*(AJ117-AB117))),0)</f>
        <v>0.90907244410427079</v>
      </c>
      <c r="AH117" s="35">
        <v>250</v>
      </c>
      <c r="AI117" s="66">
        <v>0.10100000000000001</v>
      </c>
      <c r="AJ117" s="67">
        <v>0.21560000000000001</v>
      </c>
      <c r="AK117" s="42">
        <f t="shared" si="206"/>
        <v>48.456100000000006</v>
      </c>
      <c r="AL117" s="18">
        <v>1.8</v>
      </c>
      <c r="AM117" s="154"/>
      <c r="AN117" s="122">
        <f>AN116+AH117-AM117</f>
        <v>447.00000000000136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24" t="s">
        <v>51</v>
      </c>
      <c r="D118" s="73">
        <v>16679</v>
      </c>
      <c r="E118" s="44">
        <v>5</v>
      </c>
      <c r="F118" s="44">
        <v>16106</v>
      </c>
      <c r="G118" s="38">
        <v>2.5</v>
      </c>
      <c r="H118" s="38">
        <v>4.5999999999999996</v>
      </c>
      <c r="I118" s="44">
        <v>16754</v>
      </c>
      <c r="J118" s="44">
        <v>14848</v>
      </c>
      <c r="K118" s="66">
        <v>7.5999999999999998E-2</v>
      </c>
      <c r="L118" s="38">
        <f t="shared" si="204"/>
        <v>13719.552000000001</v>
      </c>
      <c r="M118" s="29">
        <v>0.75600000000000001</v>
      </c>
      <c r="N118" s="26">
        <f t="shared" si="207"/>
        <v>10371.981312000002</v>
      </c>
      <c r="O118" s="40">
        <v>0.12</v>
      </c>
      <c r="P118" s="26">
        <f t="shared" si="208"/>
        <v>1646.3462400000001</v>
      </c>
      <c r="Q118" s="40">
        <v>0.124</v>
      </c>
      <c r="R118" s="26">
        <f t="shared" si="209"/>
        <v>1701.2244480000002</v>
      </c>
      <c r="S118" s="40">
        <v>0.19500000000000001</v>
      </c>
      <c r="T118" s="26">
        <f>L118*S118</f>
        <v>2675.3126400000006</v>
      </c>
      <c r="U118" s="40">
        <v>0.51900000000000002</v>
      </c>
      <c r="V118" s="26">
        <f>L118*U118</f>
        <v>7120.4474880000007</v>
      </c>
      <c r="W118" s="40">
        <v>0.39</v>
      </c>
      <c r="X118" s="26">
        <f>W118*L118</f>
        <v>5350.6252800000011</v>
      </c>
      <c r="Y118" s="48">
        <v>3.29E-3</v>
      </c>
      <c r="Z118" s="18">
        <f>L118*Y118</f>
        <v>45.137326080000001</v>
      </c>
      <c r="AA118" s="28">
        <f>IF(J118&gt;0,(AC118+AK118)/J118,0)</f>
        <v>3.2795264385775866E-3</v>
      </c>
      <c r="AB118" s="48">
        <v>3.3E-4</v>
      </c>
      <c r="AC118" s="38">
        <f>AB118*L118</f>
        <v>4.5274521600000002</v>
      </c>
      <c r="AD118" s="29">
        <v>0.2092</v>
      </c>
      <c r="AE118" s="42">
        <f>AH118*(1-AI118)*AD118</f>
        <v>41.508208800000006</v>
      </c>
      <c r="AF118" s="29">
        <f t="shared" si="205"/>
        <v>0.90111750550035985</v>
      </c>
      <c r="AG118" s="30">
        <f t="shared" si="210"/>
        <v>0.90071100177269137</v>
      </c>
      <c r="AH118" s="44">
        <v>219</v>
      </c>
      <c r="AI118" s="66">
        <v>9.4E-2</v>
      </c>
      <c r="AJ118" s="67">
        <v>0.22259999999999999</v>
      </c>
      <c r="AK118" s="42">
        <f t="shared" si="206"/>
        <v>44.166956400000004</v>
      </c>
      <c r="AL118" s="18">
        <v>1.78</v>
      </c>
      <c r="AM118" s="154"/>
      <c r="AN118" s="122">
        <f>AN117+AH118-AM118</f>
        <v>666.00000000000136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41400</v>
      </c>
      <c r="E119" s="68"/>
      <c r="F119" s="52">
        <f>SUM(F116:F118)</f>
        <v>42926</v>
      </c>
      <c r="G119" s="53"/>
      <c r="H119" s="69"/>
      <c r="I119" s="52">
        <f>SUM(I116:I118)</f>
        <v>44605</v>
      </c>
      <c r="J119" s="52">
        <f>SUM(J116:J118)</f>
        <v>44480</v>
      </c>
      <c r="K119" s="21">
        <f>IF(J119&gt;0,(J116*K116+J117*K117+J118*K118)/J119,0)</f>
        <v>7.5333992805755395E-2</v>
      </c>
      <c r="L119" s="53">
        <f t="shared" ref="L119" si="212">L116+L117+L118</f>
        <v>41129.144</v>
      </c>
      <c r="M119" s="54">
        <f>IF(L119&gt;0,N119/L119,0)</f>
        <v>0.75370777412727097</v>
      </c>
      <c r="N119" s="55">
        <f>N116+N117+N118</f>
        <v>30999.355576000002</v>
      </c>
      <c r="O119" s="21">
        <f>IF(L119&gt;0,P119/L119,0)</f>
        <v>0.14530262278252132</v>
      </c>
      <c r="P119" s="55">
        <f>P116+P117+P118</f>
        <v>5976.1724960000001</v>
      </c>
      <c r="Q119" s="21">
        <f>IF(L119&gt;0,R119/L119,0)</f>
        <v>0.10098960309020777</v>
      </c>
      <c r="R119" s="55">
        <f>R116+R117+R118</f>
        <v>4153.6159280000002</v>
      </c>
      <c r="S119" s="21">
        <f>IF(L119&gt;0,T119/L119,0)</f>
        <v>0.2009951446594658</v>
      </c>
      <c r="T119" s="55">
        <f>T116+T117+T118</f>
        <v>8266.7582480000001</v>
      </c>
      <c r="U119" s="21">
        <f>IF(L119&gt;0,V119/L119,0)</f>
        <v>0.509673798997616</v>
      </c>
      <c r="V119" s="55">
        <f>V116+V117+V118</f>
        <v>20962.447072000003</v>
      </c>
      <c r="W119" s="21">
        <f>IF(L119&gt;0,X119/L119,0)</f>
        <v>0.39332943471908877</v>
      </c>
      <c r="X119" s="55">
        <f>X116+X117+X118</f>
        <v>16177.302960000001</v>
      </c>
      <c r="Y119" s="56">
        <f>IF(L119&gt;0,Z119/L119,0)</f>
        <v>3.2899891891744696E-3</v>
      </c>
      <c r="Z119" s="57">
        <f>SUM(Z116:Z118)</f>
        <v>135.31443912</v>
      </c>
      <c r="AA119" s="63">
        <f>IF(L119&gt;0,(AA116*L116+AA117*L117+AA118*L118)/L119,0)</f>
        <v>3.369333843477997E-3</v>
      </c>
      <c r="AB119" s="56">
        <f>IF(J119&gt;0,(J116*AB116+J117*AB117+J118*AB118)/J119,0)</f>
        <v>3.4332014388489211E-4</v>
      </c>
      <c r="AC119" s="53">
        <f>SUM(AC116:AC118)</f>
        <v>14.121254</v>
      </c>
      <c r="AD119" s="54">
        <f>IF(J119&gt;0,(J116*AD116+J117*AD117+J118*AD118)/J119,0)</f>
        <v>0.21283099820143883</v>
      </c>
      <c r="AE119" s="59">
        <f>SUM(AE116:AE118)</f>
        <v>132.19919480000001</v>
      </c>
      <c r="AF119" s="54">
        <f>IF(AND(Z119&gt;0),((Z116*AF116+Z117*AF117+Z118*AF118)/Z119),0)</f>
        <v>0.8970876345928418</v>
      </c>
      <c r="AG119" s="58">
        <f>IF(AND(AA119&gt;0,AJ119&gt;0,AB119&gt;0),((AJ119*(AA119-AB119))/(AA119*(AJ119-AB119))),0)</f>
        <v>0.89951564790296412</v>
      </c>
      <c r="AH119" s="52">
        <f>SUM(AH116:AH118)</f>
        <v>689</v>
      </c>
      <c r="AI119" s="21">
        <f>IF(AH119&gt;0,(AI116*AH116+AI117*AH117+AI118*AH118)/AH119,0)</f>
        <v>9.9094339622641497E-2</v>
      </c>
      <c r="AJ119" s="54">
        <f>IF(J119&gt;0,(AJ116*J116+AJ117*J117+AJ118*J118)/J119,0)</f>
        <v>0.21883580035971223</v>
      </c>
      <c r="AK119" s="59">
        <f>SUM(AK116:AK118)</f>
        <v>135.75040440000001</v>
      </c>
      <c r="AL119" s="70"/>
      <c r="AM119" s="57">
        <f>SUM(AM116:AM118)</f>
        <v>1016.78</v>
      </c>
      <c r="AN119" s="124"/>
      <c r="AO119" s="125">
        <f>AN118</f>
        <v>666.00000000000136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55</v>
      </c>
      <c r="D120" s="12">
        <v>15887</v>
      </c>
      <c r="E120" s="12">
        <v>0</v>
      </c>
      <c r="F120" s="12">
        <v>16565</v>
      </c>
      <c r="G120" s="13">
        <v>2.4</v>
      </c>
      <c r="H120" s="13">
        <v>3.4</v>
      </c>
      <c r="I120" s="12">
        <v>17156</v>
      </c>
      <c r="J120" s="12">
        <v>14992</v>
      </c>
      <c r="K120" s="14">
        <v>8.5000000000000006E-2</v>
      </c>
      <c r="L120" s="25">
        <f t="shared" ref="L120" si="213">J120*(1-K120)</f>
        <v>13717.68</v>
      </c>
      <c r="M120" s="15">
        <v>0.70399999999999996</v>
      </c>
      <c r="N120" s="26">
        <f>L120*M120</f>
        <v>9657.2467199999992</v>
      </c>
      <c r="O120" s="14">
        <v>0.189</v>
      </c>
      <c r="P120" s="26">
        <f>L120*O120</f>
        <v>2592.6415200000001</v>
      </c>
      <c r="Q120" s="16">
        <v>0.107</v>
      </c>
      <c r="R120" s="26">
        <f>L120*Q120</f>
        <v>1467.7917600000001</v>
      </c>
      <c r="S120" s="16">
        <v>0.19600000000000001</v>
      </c>
      <c r="T120" s="26">
        <f>L120*S120</f>
        <v>2688.6652800000002</v>
      </c>
      <c r="U120" s="16">
        <v>0.52300000000000002</v>
      </c>
      <c r="V120" s="26">
        <f>L120*U120</f>
        <v>7174.3466400000007</v>
      </c>
      <c r="W120" s="16">
        <v>0.4</v>
      </c>
      <c r="X120" s="26">
        <f>W120*L120</f>
        <v>5487.0720000000001</v>
      </c>
      <c r="Y120" s="17">
        <v>3.2499999999999999E-3</v>
      </c>
      <c r="Z120" s="61">
        <f>L120*Y120</f>
        <v>44.582459999999998</v>
      </c>
      <c r="AA120" s="28">
        <f>IF(J120&gt;0,(AC120+AK120)/J120,0)</f>
        <v>3.0412467049092846E-3</v>
      </c>
      <c r="AB120" s="17">
        <v>3.2000000000000003E-4</v>
      </c>
      <c r="AC120" s="25">
        <f>AB120*L120</f>
        <v>4.3896576000000005</v>
      </c>
      <c r="AD120" s="141">
        <v>0.2208</v>
      </c>
      <c r="AE120" s="31">
        <f>AH120*(1-AI120)*AD120</f>
        <v>42.0230976</v>
      </c>
      <c r="AF120" s="29">
        <f t="shared" ref="AF120:AF122" si="214">IF(AND(AD120&gt;0,AB120&gt;0,Y120&gt;0),((Y120-AB120)*AD120)/((AD120-AB120)*Y120),0)</f>
        <v>0.90284693535782068</v>
      </c>
      <c r="AG120" s="62">
        <f>IF(AND(AA120&gt;0,AJ120&gt;0,AB120&gt;0),((AJ120*(AA120-AB120))/(AA120*(AJ120-AB120))),0)</f>
        <v>0.89610448910421847</v>
      </c>
      <c r="AH120" s="12">
        <v>211</v>
      </c>
      <c r="AI120" s="14">
        <v>9.8000000000000004E-2</v>
      </c>
      <c r="AJ120" s="15">
        <v>0.2165</v>
      </c>
      <c r="AK120" s="31">
        <f t="shared" si="206"/>
        <v>41.204712999999998</v>
      </c>
      <c r="AL120" s="19">
        <v>1.6</v>
      </c>
      <c r="AM120" s="152"/>
      <c r="AN120" s="119">
        <f>AN118+AH120-AM120</f>
        <v>877.00000000000136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53</v>
      </c>
      <c r="D121" s="73">
        <v>20300</v>
      </c>
      <c r="E121" s="44">
        <v>4</v>
      </c>
      <c r="F121" s="35">
        <v>16677</v>
      </c>
      <c r="G121" s="36">
        <v>3.1</v>
      </c>
      <c r="H121" s="38">
        <v>6.1</v>
      </c>
      <c r="I121" s="35">
        <v>17112</v>
      </c>
      <c r="J121" s="35">
        <v>15089</v>
      </c>
      <c r="K121" s="66">
        <v>7.3999999999999996E-2</v>
      </c>
      <c r="L121" s="38">
        <f t="shared" si="204"/>
        <v>13972.414000000001</v>
      </c>
      <c r="M121" s="39">
        <v>0.70099999999999996</v>
      </c>
      <c r="N121" s="26">
        <f t="shared" ref="N121:N122" si="215">L121*M121</f>
        <v>9794.6622139999999</v>
      </c>
      <c r="O121" s="37">
        <v>0.17299999999999999</v>
      </c>
      <c r="P121" s="26">
        <f t="shared" ref="P121:P122" si="216">L121*O121</f>
        <v>2417.2276219999999</v>
      </c>
      <c r="Q121" s="40">
        <v>0.126</v>
      </c>
      <c r="R121" s="26">
        <f t="shared" ref="R121:R122" si="217">L121*Q121</f>
        <v>1760.5241640000002</v>
      </c>
      <c r="S121" s="40">
        <v>0.184</v>
      </c>
      <c r="T121" s="26">
        <f>L121*S121</f>
        <v>2570.924176</v>
      </c>
      <c r="U121" s="40">
        <v>0.53200000000000003</v>
      </c>
      <c r="V121" s="26">
        <f>L121*U121</f>
        <v>7433.3242480000008</v>
      </c>
      <c r="W121" s="40">
        <v>0.39</v>
      </c>
      <c r="X121" s="26">
        <f>W121*L121</f>
        <v>5449.2414600000002</v>
      </c>
      <c r="Y121" s="41">
        <v>3.1700000000000001E-3</v>
      </c>
      <c r="Z121" s="18">
        <f>L121*Y121</f>
        <v>44.292552380000004</v>
      </c>
      <c r="AA121" s="28">
        <f>IF(J121&gt;0,(AC121+AK121)/J121,0)</f>
        <v>3.0015229836304592E-3</v>
      </c>
      <c r="AB121" s="41">
        <v>2.9999999999999997E-4</v>
      </c>
      <c r="AC121" s="38">
        <f>AB121*L121</f>
        <v>4.1917241999999995</v>
      </c>
      <c r="AD121" s="29">
        <v>0.21659999999999999</v>
      </c>
      <c r="AE121" s="42">
        <f>AH121*(1-AI121)*AD121</f>
        <v>40.666433399999995</v>
      </c>
      <c r="AF121" s="29">
        <f t="shared" si="214"/>
        <v>0.90661848029156844</v>
      </c>
      <c r="AG121" s="30">
        <f t="shared" ref="AG121:AG122" si="218">IF(AND(AA121&gt;0,AJ121&gt;0,AB121&gt;0),((AJ121*(AA121-AB121))/(AA121*(AJ121-AB121))),0)</f>
        <v>0.90128594265903039</v>
      </c>
      <c r="AH121" s="35">
        <v>207</v>
      </c>
      <c r="AI121" s="66">
        <v>9.2999999999999999E-2</v>
      </c>
      <c r="AJ121" s="67">
        <v>0.21890000000000001</v>
      </c>
      <c r="AK121" s="42">
        <f t="shared" si="206"/>
        <v>41.0982561</v>
      </c>
      <c r="AL121" s="18">
        <v>1.7</v>
      </c>
      <c r="AM121" s="154"/>
      <c r="AN121" s="122">
        <f>AN120+AH121-AM121</f>
        <v>1084.0000000000014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47" t="s">
        <v>50</v>
      </c>
      <c r="D122" s="73">
        <v>13430</v>
      </c>
      <c r="E122" s="44">
        <v>5</v>
      </c>
      <c r="F122" s="44">
        <v>13907</v>
      </c>
      <c r="G122" s="38">
        <v>2.9</v>
      </c>
      <c r="H122" s="38">
        <v>4.5</v>
      </c>
      <c r="I122" s="44">
        <v>14729</v>
      </c>
      <c r="J122" s="44">
        <v>13254</v>
      </c>
      <c r="K122" s="66">
        <v>7.5999999999999998E-2</v>
      </c>
      <c r="L122" s="38">
        <f t="shared" si="204"/>
        <v>12246.696</v>
      </c>
      <c r="M122" s="29">
        <v>0.72699999999999998</v>
      </c>
      <c r="N122" s="26">
        <f t="shared" si="215"/>
        <v>8903.3479919999991</v>
      </c>
      <c r="O122" s="40">
        <v>0.20699999999999999</v>
      </c>
      <c r="P122" s="26">
        <f t="shared" si="216"/>
        <v>2535.0660720000001</v>
      </c>
      <c r="Q122" s="40">
        <v>6.6000000000000003E-2</v>
      </c>
      <c r="R122" s="26">
        <f t="shared" si="217"/>
        <v>808.28193600000009</v>
      </c>
      <c r="S122" s="40">
        <v>0.216</v>
      </c>
      <c r="T122" s="26">
        <f>L122*S122</f>
        <v>2645.2863360000001</v>
      </c>
      <c r="U122" s="40">
        <v>0.49199999999999999</v>
      </c>
      <c r="V122" s="26">
        <f>L122*U122</f>
        <v>6025.3744319999996</v>
      </c>
      <c r="W122" s="40">
        <v>0.39</v>
      </c>
      <c r="X122" s="26">
        <f>W122*L122</f>
        <v>4776.21144</v>
      </c>
      <c r="Y122" s="48">
        <v>3.16E-3</v>
      </c>
      <c r="Z122" s="18">
        <f>L122*Y122</f>
        <v>38.699559360000002</v>
      </c>
      <c r="AA122" s="28">
        <f>IF(J122&gt;0,(AC122+AK122)/J122,0)</f>
        <v>3.1356945224083293E-3</v>
      </c>
      <c r="AB122" s="48">
        <v>2.9999999999999997E-4</v>
      </c>
      <c r="AC122" s="38">
        <f>AB122*L122</f>
        <v>3.6740087999999997</v>
      </c>
      <c r="AD122" s="29">
        <v>0.21579999999999999</v>
      </c>
      <c r="AE122" s="42">
        <f>AH122*(1-AI122)*AD122</f>
        <v>37.1970144</v>
      </c>
      <c r="AF122" s="29">
        <f t="shared" si="214"/>
        <v>0.90632324003641807</v>
      </c>
      <c r="AG122" s="30">
        <f t="shared" si="218"/>
        <v>0.90556339803239294</v>
      </c>
      <c r="AH122" s="44">
        <v>189</v>
      </c>
      <c r="AI122" s="66">
        <v>8.7999999999999995E-2</v>
      </c>
      <c r="AJ122" s="67">
        <v>0.2198</v>
      </c>
      <c r="AK122" s="42">
        <f t="shared" si="206"/>
        <v>37.886486399999995</v>
      </c>
      <c r="AL122" s="18">
        <v>1.65</v>
      </c>
      <c r="AM122" s="154"/>
      <c r="AN122" s="122">
        <f>AN121+AH122-AM122</f>
        <v>1273.0000000000014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49617</v>
      </c>
      <c r="E123" s="68"/>
      <c r="F123" s="52">
        <f>SUM(F120:F122)</f>
        <v>47149</v>
      </c>
      <c r="G123" s="53"/>
      <c r="H123" s="69"/>
      <c r="I123" s="52">
        <f>SUM(I120:I122)</f>
        <v>48997</v>
      </c>
      <c r="J123" s="52">
        <f>SUM(J120:J122)</f>
        <v>43335</v>
      </c>
      <c r="K123" s="21">
        <f>IF(J123&gt;0,(J120*K120+J121*K121+J122*K122)/J123,0)</f>
        <v>7.8417214722510675E-2</v>
      </c>
      <c r="L123" s="53">
        <f t="shared" ref="L123" si="219">L120+L121+L122</f>
        <v>39936.79</v>
      </c>
      <c r="M123" s="54">
        <f>IF(L123&gt;0,N123/L123,0)</f>
        <v>0.71000340603238266</v>
      </c>
      <c r="N123" s="55">
        <f>N120+N121+N122</f>
        <v>28355.256925999998</v>
      </c>
      <c r="O123" s="21">
        <f>IF(L123&gt;0,P123/L123,0)</f>
        <v>0.18892192422074983</v>
      </c>
      <c r="P123" s="55">
        <f>P120+P121+P122</f>
        <v>7544.9352139999992</v>
      </c>
      <c r="Q123" s="21">
        <f>IF(L123&gt;0,R123/L123,0)</f>
        <v>0.1010746697468675</v>
      </c>
      <c r="R123" s="55">
        <f>R120+R121+R122</f>
        <v>4036.5978600000008</v>
      </c>
      <c r="S123" s="21">
        <f>IF(L123&gt;0,T123/L123,0)</f>
        <v>0.1979346810797763</v>
      </c>
      <c r="T123" s="55">
        <f>T120+T121+T122</f>
        <v>7904.8757919999998</v>
      </c>
      <c r="U123" s="21">
        <f>IF(L123&gt;0,V123/L123,0)</f>
        <v>0.51664255740133347</v>
      </c>
      <c r="V123" s="55">
        <f>V120+V121+V122</f>
        <v>20633.045320000001</v>
      </c>
      <c r="W123" s="21">
        <f>IF(L123&gt;0,X123/L123,0)</f>
        <v>0.39343484791842309</v>
      </c>
      <c r="X123" s="55">
        <f>X120+X121+X122</f>
        <v>15712.5249</v>
      </c>
      <c r="Y123" s="56">
        <f>IF(L123&gt;0,Z123/L123,0)</f>
        <v>3.1944122634793635E-3</v>
      </c>
      <c r="Z123" s="57">
        <f>SUM(Z120:Z122)</f>
        <v>127.57457174000001</v>
      </c>
      <c r="AA123" s="63">
        <f>IF(L123&gt;0,(AA120*L120+AA121*L121+AA122*L122)/L123,0)</f>
        <v>3.0563114467036532E-3</v>
      </c>
      <c r="AB123" s="56">
        <f>IF(J123&gt;0,(J120*AB120+J121*AB121+J122*AB122)/J123,0)</f>
        <v>3.0691911849544247E-4</v>
      </c>
      <c r="AC123" s="53">
        <f>SUM(AC120:AC122)</f>
        <v>12.255390599999998</v>
      </c>
      <c r="AD123" s="54">
        <f>IF(J123&gt;0,(J120*AD120+J121*AD121+J122*AD122)/J123,0)</f>
        <v>0.21780833506403602</v>
      </c>
      <c r="AE123" s="59">
        <f>SUM(AE120:AE122)</f>
        <v>119.88654539999999</v>
      </c>
      <c r="AF123" s="54">
        <f>IF(AND(Z123&gt;0),((Z120*AF120+Z121*AF121+Z122*AF122)/Z123),0)</f>
        <v>0.90521090810474858</v>
      </c>
      <c r="AG123" s="58">
        <f>IF(AND(AA123&gt;0,AJ123&gt;0,AB123&gt;0),((AJ123*(AA123-AB123))/(AA123*(AJ123-AB123))),0)</f>
        <v>0.90084486849180367</v>
      </c>
      <c r="AH123" s="52">
        <f>SUM(AH120:AH122)</f>
        <v>607</v>
      </c>
      <c r="AI123" s="21">
        <f>IF(AH123&gt;0,(AI120*AH120+AI121*AH121+AI122*AH122)/AH123,0)</f>
        <v>9.318121911037891E-2</v>
      </c>
      <c r="AJ123" s="54">
        <f>IF(J123&gt;0,(AJ120*J120+AJ121*J121+AJ122*J122)/J123,0)</f>
        <v>0.21834497057805466</v>
      </c>
      <c r="AK123" s="59">
        <f>SUM(AK120:AK122)</f>
        <v>120.18945549999999</v>
      </c>
      <c r="AL123" s="70"/>
      <c r="AM123" s="57">
        <f>SUM(AM120:AM122)</f>
        <v>0</v>
      </c>
      <c r="AN123" s="124"/>
      <c r="AO123" s="125">
        <f>AN122</f>
        <v>1273.0000000000014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 t="s">
        <v>49</v>
      </c>
      <c r="D124" s="12">
        <v>14294</v>
      </c>
      <c r="E124" s="12">
        <v>0</v>
      </c>
      <c r="F124" s="12">
        <v>17323</v>
      </c>
      <c r="G124" s="147">
        <v>2.2999999999999998</v>
      </c>
      <c r="H124" s="13">
        <v>3.9</v>
      </c>
      <c r="I124" s="12">
        <v>17633</v>
      </c>
      <c r="J124" s="12">
        <v>15151</v>
      </c>
      <c r="K124" s="14">
        <v>7.8E-2</v>
      </c>
      <c r="L124" s="25">
        <f t="shared" ref="L124" si="220">J124*(1-K124)</f>
        <v>13969.222</v>
      </c>
      <c r="M124" s="15">
        <v>0.76</v>
      </c>
      <c r="N124" s="26">
        <f>L124*M124</f>
        <v>10616.60872</v>
      </c>
      <c r="O124" s="14">
        <v>0.153</v>
      </c>
      <c r="P124" s="26">
        <f>L124*O124</f>
        <v>2137.290966</v>
      </c>
      <c r="Q124" s="16">
        <v>8.6999999999999994E-2</v>
      </c>
      <c r="R124" s="26">
        <f>L124*Q124</f>
        <v>1215.322314</v>
      </c>
      <c r="S124" s="16">
        <v>0.20399999999999999</v>
      </c>
      <c r="T124" s="26">
        <f>L124*S124</f>
        <v>2849.7212879999997</v>
      </c>
      <c r="U124" s="16">
        <v>0.51800000000000002</v>
      </c>
      <c r="V124" s="26">
        <f>L124*U124</f>
        <v>7236.0569960000003</v>
      </c>
      <c r="W124" s="16">
        <v>0.4</v>
      </c>
      <c r="X124" s="26">
        <f>W124*L124</f>
        <v>5587.6887999999999</v>
      </c>
      <c r="Y124" s="17">
        <v>3.15E-3</v>
      </c>
      <c r="Z124" s="61">
        <f>L124*Y124</f>
        <v>44.003049300000001</v>
      </c>
      <c r="AA124" s="28">
        <f>IF(J124&gt;0,(AC124+AK124)/J124,0)</f>
        <v>2.8507380476536204E-3</v>
      </c>
      <c r="AB124" s="17">
        <v>2.7999999999999998E-4</v>
      </c>
      <c r="AC124" s="25">
        <f>AB124*L124</f>
        <v>3.9113821599999996</v>
      </c>
      <c r="AD124" s="141">
        <v>0.21840000000000001</v>
      </c>
      <c r="AE124" s="31">
        <f>AH124*(1-AI124)*AD124</f>
        <v>38.556336000000002</v>
      </c>
      <c r="AF124" s="29">
        <f t="shared" ref="AF124:AF126" si="221">IF(AND(AD124&gt;0,AB124&gt;0,Y124&gt;0),((Y124-AB124)*AD124)/((AD124-AB124)*Y124),0)</f>
        <v>0.91228070175438603</v>
      </c>
      <c r="AG124" s="62">
        <f>IF(AND(AA124&gt;0,AJ124&gt;0,AB124&gt;0),((AJ124*(AA124-AB124))/(AA124*(AJ124-AB124))),0)</f>
        <v>0.90291607540155128</v>
      </c>
      <c r="AH124" s="44">
        <v>194</v>
      </c>
      <c r="AI124" s="66">
        <v>0.09</v>
      </c>
      <c r="AJ124" s="15">
        <v>0.2225</v>
      </c>
      <c r="AK124" s="31">
        <f t="shared" si="206"/>
        <v>39.280149999999999</v>
      </c>
      <c r="AL124" s="19">
        <v>1.6</v>
      </c>
      <c r="AM124" s="152"/>
      <c r="AN124" s="119">
        <f>AN122+AH124-AM124-AO124</f>
        <v>1397.0000000000014</v>
      </c>
      <c r="AO124" s="163">
        <v>70</v>
      </c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 t="s">
        <v>53</v>
      </c>
      <c r="D125" s="73">
        <v>20400</v>
      </c>
      <c r="E125" s="44">
        <v>4</v>
      </c>
      <c r="F125" s="35">
        <v>16497</v>
      </c>
      <c r="G125" s="148">
        <v>2.2000000000000002</v>
      </c>
      <c r="H125" s="38">
        <v>3.7</v>
      </c>
      <c r="I125" s="35">
        <v>17311</v>
      </c>
      <c r="J125" s="35">
        <v>15022</v>
      </c>
      <c r="K125" s="66">
        <v>7.5999999999999998E-2</v>
      </c>
      <c r="L125" s="38">
        <f t="shared" si="204"/>
        <v>13880.328000000001</v>
      </c>
      <c r="M125" s="39">
        <v>0.76800000000000002</v>
      </c>
      <c r="N125" s="26">
        <f t="shared" ref="N125:N126" si="222">L125*M125</f>
        <v>10660.091904000001</v>
      </c>
      <c r="O125" s="37">
        <v>0.151</v>
      </c>
      <c r="P125" s="26">
        <f t="shared" ref="P125:P126" si="223">L125*O125</f>
        <v>2095.9295280000001</v>
      </c>
      <c r="Q125" s="40">
        <v>8.1000000000000003E-2</v>
      </c>
      <c r="R125" s="26">
        <f t="shared" ref="R125:R126" si="224">L125*Q125</f>
        <v>1124.3065680000002</v>
      </c>
      <c r="S125" s="40">
        <v>0.19700000000000001</v>
      </c>
      <c r="T125" s="26">
        <f>L125*S125</f>
        <v>2734.4246160000002</v>
      </c>
      <c r="U125" s="40">
        <v>0.53200000000000003</v>
      </c>
      <c r="V125" s="26">
        <f>L125*U125</f>
        <v>7384.3344960000013</v>
      </c>
      <c r="W125" s="40">
        <v>0.39</v>
      </c>
      <c r="X125" s="26">
        <f>W125*L125</f>
        <v>5413.3279200000006</v>
      </c>
      <c r="Y125" s="41">
        <v>3.14E-3</v>
      </c>
      <c r="Z125" s="18">
        <f>L125*Y125</f>
        <v>43.584229920000006</v>
      </c>
      <c r="AA125" s="28">
        <f>IF(J125&gt;0,(AC125+AK125)/J125,0)</f>
        <v>3.0128041246172284E-3</v>
      </c>
      <c r="AB125" s="41">
        <v>2.7E-4</v>
      </c>
      <c r="AC125" s="38">
        <f>AB125*L125</f>
        <v>3.7476885600000003</v>
      </c>
      <c r="AD125" s="29">
        <v>0.21540000000000001</v>
      </c>
      <c r="AE125" s="42">
        <f>AH125*(1-AI125)*AD125</f>
        <v>40.006242000000007</v>
      </c>
      <c r="AF125" s="29">
        <f t="shared" si="221"/>
        <v>0.91515987518730335</v>
      </c>
      <c r="AG125" s="30">
        <f t="shared" ref="AG125:AG126" si="225">IF(AND(AA125&gt;0,AJ125&gt;0,AB125&gt;0),((AJ125*(AA125-AB125))/(AA125*(AJ125-AB125))),0)</f>
        <v>0.91148361239246123</v>
      </c>
      <c r="AH125" s="35">
        <v>205</v>
      </c>
      <c r="AI125" s="66">
        <v>9.4E-2</v>
      </c>
      <c r="AJ125" s="67">
        <v>0.2235</v>
      </c>
      <c r="AK125" s="42">
        <f t="shared" si="206"/>
        <v>41.510655000000007</v>
      </c>
      <c r="AL125" s="18">
        <v>1.6</v>
      </c>
      <c r="AM125" s="154"/>
      <c r="AN125" s="122">
        <f>AN124+AH125-AM125</f>
        <v>1602.0000000000014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47" t="s">
        <v>50</v>
      </c>
      <c r="D126" s="73">
        <v>15345</v>
      </c>
      <c r="E126" s="44">
        <v>5</v>
      </c>
      <c r="F126" s="44">
        <v>16365</v>
      </c>
      <c r="G126" s="149">
        <v>3.4</v>
      </c>
      <c r="H126" s="38">
        <v>5.8</v>
      </c>
      <c r="I126" s="44">
        <v>16642</v>
      </c>
      <c r="J126" s="44">
        <v>15080</v>
      </c>
      <c r="K126" s="66">
        <v>8.4000000000000005E-2</v>
      </c>
      <c r="L126" s="38">
        <f t="shared" si="204"/>
        <v>13813.28</v>
      </c>
      <c r="M126" s="29">
        <v>0.82199999999999995</v>
      </c>
      <c r="N126" s="26">
        <f t="shared" si="222"/>
        <v>11354.516159999999</v>
      </c>
      <c r="O126" s="40">
        <v>8.2000000000000003E-2</v>
      </c>
      <c r="P126" s="26">
        <f t="shared" si="223"/>
        <v>1132.6889600000002</v>
      </c>
      <c r="Q126" s="40">
        <v>9.6000000000000002E-2</v>
      </c>
      <c r="R126" s="26">
        <f t="shared" si="224"/>
        <v>1326.0748800000001</v>
      </c>
      <c r="S126" s="40">
        <v>0.19500000000000001</v>
      </c>
      <c r="T126" s="26">
        <f>L126*S126</f>
        <v>2693.5896000000002</v>
      </c>
      <c r="U126" s="40">
        <v>0.51200000000000001</v>
      </c>
      <c r="V126" s="26">
        <f>L126*U126</f>
        <v>7072.3993600000003</v>
      </c>
      <c r="W126" s="40">
        <v>0.39</v>
      </c>
      <c r="X126" s="26">
        <f>W126*L126</f>
        <v>5387.1792000000005</v>
      </c>
      <c r="Y126" s="48">
        <v>3.1199999999999999E-3</v>
      </c>
      <c r="Z126" s="18">
        <f>L126*Y126</f>
        <v>43.097433600000002</v>
      </c>
      <c r="AA126" s="28">
        <f>IF(J126&gt;0,(AC126+AK126)/J126,0)</f>
        <v>2.9297441379310348E-3</v>
      </c>
      <c r="AB126" s="48">
        <v>2.7E-4</v>
      </c>
      <c r="AC126" s="38">
        <f>AB126*L126</f>
        <v>3.7295856000000001</v>
      </c>
      <c r="AD126" s="29">
        <v>0.216</v>
      </c>
      <c r="AE126" s="42">
        <f>AH126*(1-AI126)*AD126</f>
        <v>40.098240000000004</v>
      </c>
      <c r="AF126" s="29">
        <f t="shared" si="221"/>
        <v>0.91460479445460674</v>
      </c>
      <c r="AG126" s="30">
        <f t="shared" si="225"/>
        <v>0.90896808445312161</v>
      </c>
      <c r="AH126" s="44">
        <v>204</v>
      </c>
      <c r="AI126" s="66">
        <v>0.09</v>
      </c>
      <c r="AJ126" s="67">
        <v>0.21790000000000001</v>
      </c>
      <c r="AK126" s="42">
        <f t="shared" si="206"/>
        <v>40.450956000000005</v>
      </c>
      <c r="AL126" s="18">
        <v>1.6</v>
      </c>
      <c r="AM126" s="154"/>
      <c r="AN126" s="122">
        <f>AN125+AH126-AM126</f>
        <v>1806.0000000000014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50039</v>
      </c>
      <c r="E127" s="68"/>
      <c r="F127" s="52">
        <f>SUM(F124:F126)</f>
        <v>50185</v>
      </c>
      <c r="G127" s="69"/>
      <c r="H127" s="69"/>
      <c r="I127" s="52">
        <f>SUM(I124:I126)</f>
        <v>51586</v>
      </c>
      <c r="J127" s="52">
        <f>SUM(J124:J126)</f>
        <v>45253</v>
      </c>
      <c r="K127" s="21">
        <f>IF(J127&gt;0,(J124*K124+J125*K125+J126*K126)/J127,0)</f>
        <v>7.9335513667602151E-2</v>
      </c>
      <c r="L127" s="53">
        <f t="shared" ref="L127" si="227">L124+L125+L126</f>
        <v>41662.83</v>
      </c>
      <c r="M127" s="54">
        <f>IF(L127&gt;0,N127/L127,0)</f>
        <v>0.78322132183531457</v>
      </c>
      <c r="N127" s="55">
        <f>N124+N125+N126</f>
        <v>32631.216784</v>
      </c>
      <c r="O127" s="21">
        <f>IF(L127&gt;0,P127/L127,0)</f>
        <v>0.12879368621862702</v>
      </c>
      <c r="P127" s="55">
        <f>P124+P125+P126</f>
        <v>5365.9094540000006</v>
      </c>
      <c r="Q127" s="21">
        <f>IF(L127&gt;0,R127/L127,0)</f>
        <v>8.7984991946058397E-2</v>
      </c>
      <c r="R127" s="55">
        <f>R124+R125+R126</f>
        <v>3665.7037620000001</v>
      </c>
      <c r="S127" s="21">
        <f>IF(L127&gt;0,T127/L127,0)</f>
        <v>0.19868394691383182</v>
      </c>
      <c r="T127" s="55">
        <f>T124+T125+T126</f>
        <v>8277.7355040000002</v>
      </c>
      <c r="U127" s="21">
        <f>IF(L127&gt;0,V127/L127,0)</f>
        <v>0.52067492419501993</v>
      </c>
      <c r="V127" s="55">
        <f>V124+V125+V126</f>
        <v>21692.790852000002</v>
      </c>
      <c r="W127" s="21">
        <f>IF(L127&gt;0,X127/L127,0)</f>
        <v>0.39335292201705929</v>
      </c>
      <c r="X127" s="55">
        <f>X124+X125+X126</f>
        <v>16388.195919999998</v>
      </c>
      <c r="Y127" s="56">
        <f>IF(L127&gt;0,Z127/L127,0)</f>
        <v>3.1367219370359626E-3</v>
      </c>
      <c r="Z127" s="57">
        <f>SUM(Z124:Z126)</f>
        <v>130.68471282000002</v>
      </c>
      <c r="AA127" s="63">
        <f>IF(L127&gt;0,(AA124*L124+AA125*L125+AA126*L126)/L127,0)</f>
        <v>2.9309261566379439E-3</v>
      </c>
      <c r="AB127" s="56">
        <f>IF(J127&gt;0,(J124*AB124+J125*AB125+J126*AB126)/J127,0)</f>
        <v>2.7334806532163615E-4</v>
      </c>
      <c r="AC127" s="53">
        <f>SUM(AC124:AC126)</f>
        <v>11.388656319999999</v>
      </c>
      <c r="AD127" s="54">
        <f>IF(J127&gt;0,(J124*AD124+J125*AD125+J126*AD126)/J127,0)</f>
        <v>0.21660436214173645</v>
      </c>
      <c r="AE127" s="59">
        <f>SUM(AE124:AE126)</f>
        <v>118.66081800000001</v>
      </c>
      <c r="AF127" s="54">
        <f>IF(AND(Z127&gt;0),((Z124*AF124+Z125*AF125+Z126*AF126)/Z127),0)</f>
        <v>0.91400736880547884</v>
      </c>
      <c r="AG127" s="58">
        <f>IF(AND(AA127&gt;0,AJ127&gt;0,AB127&gt;0),((AJ127*(AA127-AB127))/(AA127*(AJ127-AB127))),0)</f>
        <v>0.90785800898171309</v>
      </c>
      <c r="AH127" s="52">
        <f>SUM(AH124:AH126)</f>
        <v>603</v>
      </c>
      <c r="AI127" s="21">
        <f>IF(AH127&gt;0,(AI124*AH124+AI125*AH125+AI126*AH126)/AH127,0)</f>
        <v>9.1359867330016595E-2</v>
      </c>
      <c r="AJ127" s="54">
        <f>IF(J127&gt;0,(AJ124*J124+AJ125*J125+AJ126*J126)/J127,0)</f>
        <v>0.22129906304554395</v>
      </c>
      <c r="AK127" s="59">
        <f>SUM(AK124:AK126)</f>
        <v>121.24176100000001</v>
      </c>
      <c r="AL127" s="70"/>
      <c r="AM127" s="57">
        <f>SUM(AM124:AM126)</f>
        <v>0</v>
      </c>
      <c r="AN127" s="124"/>
      <c r="AO127" s="125">
        <f>AN126</f>
        <v>1806.0000000000014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1445130</v>
      </c>
      <c r="E128" s="86"/>
      <c r="F128" s="86">
        <f t="shared" ref="F128" si="228">SUM(F127,F123,F119,F115,F111,F107,F103,F99,F95,F91,F87,F83,F79,F75,F71,F67,F63,F59,F55,F51,F47,F43,F39,F35,F31,F27,F23,F19,F15,F11,F7)</f>
        <v>1349221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1270828</v>
      </c>
      <c r="J128" s="86">
        <f t="shared" si="229"/>
        <v>1366625</v>
      </c>
      <c r="K128" s="87">
        <f>1-L128/J128</f>
        <v>7.9332228665508042E-2</v>
      </c>
      <c r="L128" s="86">
        <f>SUM(L127,L123,L119,L115,L111,L107,L103,L99,L95,L91,L87,L83,L79,L75,L71,L67,L63,L59,L55,L51,L47,L43,L39,L35,L31,L27,L23,L19,L15,L11,L7)</f>
        <v>1258207.5930000001</v>
      </c>
      <c r="M128" s="88">
        <f>IF(AND(L128&gt;0),(N128/L128),0)</f>
        <v>0.76232948824685698</v>
      </c>
      <c r="N128" s="86">
        <f>SUM(N127,N123,N119,N115,N111,N107,N103,N99,N95,N91,N87,N83,N79,N75,N71,N67,N63,N59,N55,N51,N47,N43,N39,N35,N31,N27,N23,N19,N15,N11,N7)</f>
        <v>959168.75047999981</v>
      </c>
      <c r="O128" s="88">
        <f>P128/L128</f>
        <v>0.13042784943279229</v>
      </c>
      <c r="P128" s="86">
        <f>SUM(P127,P123,P119,P115,P111,P107,P103,P99,P95,P91,P87,P83,P79,P75,P71,P67,P63,P59,P55,P51,P47,P43,P39,P35,P31,P27,P23,P19,P15,P11,P7)</f>
        <v>164105.31049500001</v>
      </c>
      <c r="Q128" s="88">
        <f>R128/L128</f>
        <v>0.10727574395189649</v>
      </c>
      <c r="R128" s="86">
        <f>SUM(R127,R123,R119,R115,R111,R107,R103,R99,R95,R91,R87,R83,R79,R75,R71,R67,R63,R59,R55,R51,R47,R43,R39,R35,R31,R27,R23,R19,R15,R11,R7)</f>
        <v>134975.155585</v>
      </c>
      <c r="S128" s="88">
        <f>T128/L128</f>
        <v>0.19089022684351262</v>
      </c>
      <c r="T128" s="86">
        <f>SUM(T127,T123,T119,T115,T111,T107,T103,T99,T95,T91,T87,T83,T79,T75,T71,T67,T63,T59,T55,T51,T47,T43,T39,T35,T31,T27,T23,T19,T15,T11,T7)</f>
        <v>240179.53284400003</v>
      </c>
      <c r="U128" s="88">
        <f>V128/L128</f>
        <v>0.52060406439623186</v>
      </c>
      <c r="V128" s="86">
        <f>SUM(V127,V123,V119,V115,V111,V107,V103,V99,V95,V91,V87,V83,V79,V75,V71,V67,V63,V59,V55,V51,V47,V43,V39,V35,V31,V27,V23,V19,V15,V11,V7)</f>
        <v>655027.98676999996</v>
      </c>
      <c r="W128" s="88">
        <f>IF(AND(L128&gt;0),(X128/L128),0)</f>
        <v>0.39419479132009971</v>
      </c>
      <c r="X128" s="86">
        <f>SUM(X127,X123,X119,X115,X111,X107,X103,X99,X95,X91,X87,X83,X79,X75,X71,X67,X63,X59,X55,X51,X47,X43,X39,X35,X31,X27,X23,X19,X15,X11,X7)</f>
        <v>495978.87956000003</v>
      </c>
      <c r="Y128" s="89">
        <f>IF(AND(L128&gt;0),(Z128/L128),0)</f>
        <v>3.3348841629506844E-3</v>
      </c>
      <c r="Z128" s="86">
        <f>SUM(Z127,Z123,Z119,Z115,Z111,Z107,Z103,Z99,Z95,Z91,Z87,Z83,Z79,Z75,Z71,Z67,Z63,Z59,Z55,Z51,Z47,Z43,Z39,Z35,Z31,Z27,Z23,Z19,Z15,Z11,Z7)</f>
        <v>4195.9765756000006</v>
      </c>
      <c r="AA128" s="90">
        <f>(AC128+AK128)/J128</f>
        <v>3.2054170862014092E-3</v>
      </c>
      <c r="AB128" s="91">
        <f>AC128/(L128-AH128)</f>
        <v>3.2053261737286577E-4</v>
      </c>
      <c r="AC128" s="92">
        <f>SUM(AC127,AC123,AC119,AC115,AC111,AC107,AC103,AC99,AC95,AC91,AC87,AC83,AC79,AC75,AC71,AC67,AC63,AC59,AC55,AC51,AC47,AC43,AC39,AC35,AC31,AC27,AC23,AC19,AC15,AC11,AC7)</f>
        <v>396.93303892999995</v>
      </c>
      <c r="AD128" s="88">
        <f>AE128/AH128</f>
        <v>0.1988754797965043</v>
      </c>
      <c r="AE128" s="86">
        <f>SUM(AE127,AE123,AE119,AE115,AE111,AE107,AE103,AE99,AE95,AE91,AE87,AE83,AE79,AE75,AE71,AE67,AE63,AE59,AE55,AE51,AE47,AE43,AE39,AE35,AE31,AE27,AE23,AE19,AE15,AE11,AE7)</f>
        <v>3948.2749003999998</v>
      </c>
      <c r="AF128" s="93">
        <f>((Y128-AB128)*AJ128)/((AJ128-AB128)*Y128)</f>
        <v>0.90533111255717857</v>
      </c>
      <c r="AG128" s="94">
        <f>((AA128-AB128)*AJ128)/((AJ128-AB128)*AA128)</f>
        <v>0.90144280535350207</v>
      </c>
      <c r="AH128" s="86">
        <f t="shared" ref="AH128" si="230">SUM(AH127,AH123,AH119,AH115,AH111,AH107,AH103,AH99,AH95,AH91,AH87,AH83,AH79,AH75,AH71,AH67,AH63,AH59,AH55,AH51,AH47,AH43,AH39,AH35,AH31,AH27,AH23,AH19,AH15,AH11,AH7)</f>
        <v>19853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9.138784072491242E-2</v>
      </c>
      <c r="AJ128" s="88">
        <f>AK128/AH128</f>
        <v>0.20065834314713143</v>
      </c>
      <c r="AK128" s="86">
        <f>SUM(AK127,AK123,AK119,AK115,AK111,AK107,AK103,AK99,AK95,AK91,AK87,AK83,AK79,AK75,AK71,AK67,AK63,AK59,AK55,AK51,AK47,AK43,AK39,AK35,AK31,AK27,AK23,AK19,AK15,AK11,AK7)</f>
        <v>3983.6700865000003</v>
      </c>
      <c r="AL128" s="86"/>
      <c r="AM128" s="128">
        <f>SUM(AM127,AM123,AM119,AM115,AM111,AM107,AM103,AM99,AM95,AM91,AM87,AM83,AM79,AM75,AM71,AM67,AM63,AM59,AM55,AM51,AM47,AM43,AM39,AM35,AM31,AM27,AM23,AM19,AM15,AM11,AM7)</f>
        <v>19684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32:A35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16:A19"/>
    <mergeCell ref="A1:A2"/>
    <mergeCell ref="B1:B2"/>
    <mergeCell ref="A24:A27"/>
    <mergeCell ref="A28:A31"/>
    <mergeCell ref="AR1:AS1"/>
    <mergeCell ref="AT1:AU1"/>
    <mergeCell ref="A124:A127"/>
    <mergeCell ref="A104:A107"/>
    <mergeCell ref="A108:A111"/>
    <mergeCell ref="A112:A115"/>
    <mergeCell ref="A116:A119"/>
    <mergeCell ref="A120:A123"/>
    <mergeCell ref="A72:A75"/>
    <mergeCell ref="A76:A79"/>
    <mergeCell ref="A80:A83"/>
    <mergeCell ref="C1:C2"/>
    <mergeCell ref="A20:A23"/>
    <mergeCell ref="A4:A7"/>
    <mergeCell ref="A8:A11"/>
    <mergeCell ref="A12:A15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3" activePane="bottomLeft" state="frozen"/>
      <selection pane="bottomLeft" activeCell="C121" sqref="C121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11.5703125" style="132" hidden="1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64">
        <v>1806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49</v>
      </c>
      <c r="D4" s="12">
        <v>6384</v>
      </c>
      <c r="E4" s="12">
        <v>4</v>
      </c>
      <c r="F4" s="12">
        <v>6173</v>
      </c>
      <c r="G4" s="13">
        <v>4</v>
      </c>
      <c r="H4" s="13">
        <v>5</v>
      </c>
      <c r="I4" s="12">
        <v>6877</v>
      </c>
      <c r="J4" s="12">
        <v>14921</v>
      </c>
      <c r="K4" s="14">
        <v>6.5000000000000002E-2</v>
      </c>
      <c r="L4" s="25">
        <f>J4*(1-K4)</f>
        <v>13951.135</v>
      </c>
      <c r="M4" s="15">
        <v>0.80500000000000005</v>
      </c>
      <c r="N4" s="26">
        <f>L4*M4</f>
        <v>11230.663675000002</v>
      </c>
      <c r="O4" s="14">
        <v>0.10199999999999999</v>
      </c>
      <c r="P4" s="26">
        <f>L4*O4</f>
        <v>1423.01577</v>
      </c>
      <c r="Q4" s="16">
        <v>9.2999999999999999E-2</v>
      </c>
      <c r="R4" s="26">
        <f>L4*Q4</f>
        <v>1297.455555</v>
      </c>
      <c r="S4" s="27">
        <v>0.188</v>
      </c>
      <c r="T4" s="26">
        <f>L4*S4</f>
        <v>2622.8133800000001</v>
      </c>
      <c r="U4" s="16">
        <v>0.52700000000000002</v>
      </c>
      <c r="V4" s="26">
        <f>L4*U4</f>
        <v>7352.2481450000005</v>
      </c>
      <c r="W4" s="16">
        <v>0.4</v>
      </c>
      <c r="X4" s="26">
        <f>W4*L4</f>
        <v>5580.4540000000006</v>
      </c>
      <c r="Y4" s="17">
        <v>3.1800000000000001E-3</v>
      </c>
      <c r="Z4" s="18">
        <f>L4*Y4</f>
        <v>44.364609300000005</v>
      </c>
      <c r="AA4" s="28">
        <f>IF(J4&gt;0,(AC4+AK4)/J4,0)</f>
        <v>3.1379099591180215E-3</v>
      </c>
      <c r="AB4" s="17">
        <v>2.5999999999999998E-4</v>
      </c>
      <c r="AC4" s="25">
        <f>AB4*L4</f>
        <v>3.6272950999999996</v>
      </c>
      <c r="AD4" s="141">
        <v>0.21429999999999999</v>
      </c>
      <c r="AE4" s="31">
        <f>AH4*(1-AI4)*AD4</f>
        <v>42.131808599999999</v>
      </c>
      <c r="AF4" s="29">
        <f t="shared" ref="AF4:AF6" si="0">IF(AND(AD4&gt;0,AB4&gt;0,Y4&gt;0),((Y4-AB4)*AD4)/((AD4-AB4)*Y4),0)</f>
        <v>0.91935440269202606</v>
      </c>
      <c r="AG4" s="62">
        <f>IF(AND(AA4&gt;0,AJ4&gt;0,AB4&gt;0),((AJ4*(AA4-AB4))/(AA4*(AJ4-AB4))),0)</f>
        <v>0.91822896213727112</v>
      </c>
      <c r="AH4" s="12">
        <v>217</v>
      </c>
      <c r="AI4" s="14">
        <v>9.4E-2</v>
      </c>
      <c r="AJ4" s="15">
        <v>0.21970000000000001</v>
      </c>
      <c r="AK4" s="31">
        <f t="shared" ref="AK4:AK6" si="1">AH4*(1-AI4)*AJ4</f>
        <v>43.193459400000002</v>
      </c>
      <c r="AL4" s="19">
        <v>1.6</v>
      </c>
      <c r="AM4" s="19">
        <v>1018.94</v>
      </c>
      <c r="AN4" s="119">
        <f>AN3+AH4-AM4</f>
        <v>1004.06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24" t="s">
        <v>51</v>
      </c>
      <c r="D5" s="35">
        <v>21560</v>
      </c>
      <c r="E5" s="35">
        <v>6</v>
      </c>
      <c r="F5" s="35">
        <v>14185</v>
      </c>
      <c r="G5" s="36">
        <v>4.0999999999999996</v>
      </c>
      <c r="H5" s="36">
        <v>5.6</v>
      </c>
      <c r="I5" s="35">
        <v>15223</v>
      </c>
      <c r="J5" s="35">
        <v>14260</v>
      </c>
      <c r="K5" s="37">
        <v>0.08</v>
      </c>
      <c r="L5" s="38">
        <f t="shared" ref="L5:L6" si="2">J5*(1-K5)</f>
        <v>13119.2</v>
      </c>
      <c r="M5" s="39">
        <v>0.71199999999999997</v>
      </c>
      <c r="N5" s="26">
        <f t="shared" ref="N5:N6" si="3">L5*M5</f>
        <v>9340.8703999999998</v>
      </c>
      <c r="O5" s="37">
        <v>0.17799999999999999</v>
      </c>
      <c r="P5" s="26">
        <f t="shared" ref="P5:P6" si="4">L5*O5</f>
        <v>2335.2175999999999</v>
      </c>
      <c r="Q5" s="40">
        <v>0.11</v>
      </c>
      <c r="R5" s="26">
        <f t="shared" ref="R5:R6" si="5">L5*Q5</f>
        <v>1443.1120000000001</v>
      </c>
      <c r="S5" s="29">
        <v>0.184</v>
      </c>
      <c r="T5" s="26">
        <f>L5*S5</f>
        <v>2413.9328</v>
      </c>
      <c r="U5" s="40">
        <v>0.51900000000000002</v>
      </c>
      <c r="V5" s="26">
        <f>L5*U5</f>
        <v>6808.8648000000003</v>
      </c>
      <c r="W5" s="40">
        <v>0.38</v>
      </c>
      <c r="X5" s="26">
        <f>W5*L5</f>
        <v>4985.2960000000003</v>
      </c>
      <c r="Y5" s="41">
        <v>3.1800000000000001E-3</v>
      </c>
      <c r="Z5" s="18">
        <f>L5*Y5</f>
        <v>41.719056000000002</v>
      </c>
      <c r="AA5" s="28">
        <f>IF(J5&gt;0,(AC5+AK5)/J5,0)</f>
        <v>3.1277772791023844E-3</v>
      </c>
      <c r="AB5" s="41">
        <v>2.7E-4</v>
      </c>
      <c r="AC5" s="38">
        <f>AB5*L5</f>
        <v>3.5421840000000002</v>
      </c>
      <c r="AD5" s="29">
        <v>0.21709999999999999</v>
      </c>
      <c r="AE5" s="42">
        <f>AH5*(1-AI5)*AD5</f>
        <v>39.338520000000003</v>
      </c>
      <c r="AF5" s="29">
        <f t="shared" si="0"/>
        <v>0.91623382895390615</v>
      </c>
      <c r="AG5" s="30">
        <f t="shared" ref="AG5:AG6" si="6">IF(AND(AA5&gt;0,AJ5&gt;0,AB5&gt;0),((AJ5*(AA5-AB5))/(AA5*(AJ5-AB5))),0)</f>
        <v>0.91476668716404419</v>
      </c>
      <c r="AH5" s="35">
        <v>200</v>
      </c>
      <c r="AI5" s="37">
        <v>9.4E-2</v>
      </c>
      <c r="AJ5" s="39">
        <v>0.2266</v>
      </c>
      <c r="AK5" s="42">
        <f t="shared" si="1"/>
        <v>41.059920000000005</v>
      </c>
      <c r="AL5" s="43">
        <v>1.62</v>
      </c>
      <c r="AM5" s="153"/>
      <c r="AN5" s="134">
        <f>AN4+AH5-AM5</f>
        <v>1204.06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50</v>
      </c>
      <c r="D6" s="44">
        <v>19503</v>
      </c>
      <c r="E6" s="44">
        <v>0</v>
      </c>
      <c r="F6" s="44">
        <v>16573</v>
      </c>
      <c r="G6" s="38">
        <v>5.0999999999999996</v>
      </c>
      <c r="H6" s="38">
        <v>6.8</v>
      </c>
      <c r="I6" s="44">
        <v>17453</v>
      </c>
      <c r="J6" s="44">
        <v>14776</v>
      </c>
      <c r="K6" s="40">
        <v>7.3999999999999996E-2</v>
      </c>
      <c r="L6" s="38">
        <f t="shared" si="2"/>
        <v>13682.576000000001</v>
      </c>
      <c r="M6" s="29">
        <v>0.78600000000000003</v>
      </c>
      <c r="N6" s="26">
        <f t="shared" si="3"/>
        <v>10754.504736000001</v>
      </c>
      <c r="O6" s="40">
        <v>9.6000000000000002E-2</v>
      </c>
      <c r="P6" s="26">
        <f t="shared" si="4"/>
        <v>1313.5272960000002</v>
      </c>
      <c r="Q6" s="40">
        <v>0.11799999999999999</v>
      </c>
      <c r="R6" s="26">
        <f t="shared" si="5"/>
        <v>1614.5439679999999</v>
      </c>
      <c r="S6" s="29">
        <v>0.19</v>
      </c>
      <c r="T6" s="26">
        <f>L6*S6</f>
        <v>2599.6894400000001</v>
      </c>
      <c r="U6" s="40">
        <v>0.52200000000000002</v>
      </c>
      <c r="V6" s="26">
        <f>L6*U6</f>
        <v>7142.3046720000011</v>
      </c>
      <c r="W6" s="40">
        <v>0.4</v>
      </c>
      <c r="X6" s="26">
        <f>W6*L6</f>
        <v>5473.0304000000006</v>
      </c>
      <c r="Y6" s="48">
        <v>3.1900000000000001E-3</v>
      </c>
      <c r="Z6" s="18">
        <f>L6*Y6</f>
        <v>43.647417440000005</v>
      </c>
      <c r="AA6" s="28">
        <f>IF(J6&gt;0,(AC6+AK6)/J6,0)</f>
        <v>3.0572091229020032E-3</v>
      </c>
      <c r="AB6" s="48">
        <v>2.5000000000000001E-4</v>
      </c>
      <c r="AC6" s="38">
        <f>AB6*L6</f>
        <v>3.4206440000000002</v>
      </c>
      <c r="AD6" s="29">
        <v>0.2132</v>
      </c>
      <c r="AE6" s="42">
        <f>AH6*(1-AI6)*AD6</f>
        <v>39.422812</v>
      </c>
      <c r="AF6" s="29">
        <f t="shared" si="0"/>
        <v>0.92271207349216589</v>
      </c>
      <c r="AG6" s="30">
        <f t="shared" si="6"/>
        <v>0.91924383489857009</v>
      </c>
      <c r="AH6" s="44">
        <v>205</v>
      </c>
      <c r="AI6" s="40">
        <v>9.8000000000000004E-2</v>
      </c>
      <c r="AJ6" s="29">
        <v>0.2258</v>
      </c>
      <c r="AK6" s="42">
        <f t="shared" si="1"/>
        <v>41.752677999999996</v>
      </c>
      <c r="AL6" s="18">
        <v>1.63</v>
      </c>
      <c r="AM6" s="154"/>
      <c r="AN6" s="134">
        <f>AN5+AH6-AM6</f>
        <v>1409.06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47447</v>
      </c>
      <c r="E7" s="52"/>
      <c r="F7" s="52">
        <f>SUM(F4:F6)</f>
        <v>36931</v>
      </c>
      <c r="G7" s="53"/>
      <c r="H7" s="53"/>
      <c r="I7" s="52">
        <f>SUM(I4:I6)</f>
        <v>39553</v>
      </c>
      <c r="J7" s="52">
        <f>SUM(J4:J6)</f>
        <v>43957</v>
      </c>
      <c r="K7" s="21">
        <f>IF(J7&gt;0,(J4*K4+J5*K5+J6*K6)/J7,0)</f>
        <v>7.2891439361193897E-2</v>
      </c>
      <c r="L7" s="53">
        <f>L4+L5+L6</f>
        <v>40752.911</v>
      </c>
      <c r="M7" s="54">
        <f>IF(L7&gt;0,N7/L7,0)</f>
        <v>0.76868223747255759</v>
      </c>
      <c r="N7" s="55">
        <f>N4+N5+N6</f>
        <v>31326.038811000006</v>
      </c>
      <c r="O7" s="21">
        <f>IF(L7&gt;0,P7/L7,0)</f>
        <v>0.12445149417669821</v>
      </c>
      <c r="P7" s="55">
        <f>P4+P5+P6</f>
        <v>5071.7606660000001</v>
      </c>
      <c r="Q7" s="21">
        <f>IF(L7&gt;0,R7/L7,0)</f>
        <v>0.10686626835074431</v>
      </c>
      <c r="R7" s="55">
        <f>R4+R5+R6</f>
        <v>4355.1115229999996</v>
      </c>
      <c r="S7" s="21">
        <f>IF(L7&gt;0,T7/L7,0)</f>
        <v>0.18738380725735151</v>
      </c>
      <c r="T7" s="55">
        <f>T4+T5+T6</f>
        <v>7636.4356200000002</v>
      </c>
      <c r="U7" s="21">
        <f>IF(L7&gt;0,V7/L7,0)</f>
        <v>0.52274591174603457</v>
      </c>
      <c r="V7" s="55">
        <f>V4+V5+V6</f>
        <v>21303.417617000003</v>
      </c>
      <c r="W7" s="21">
        <f>IF(L7&gt;0,X7/L7,0)</f>
        <v>0.39356158876601477</v>
      </c>
      <c r="X7" s="55">
        <f>X4+X5+X6</f>
        <v>16038.7804</v>
      </c>
      <c r="Y7" s="56">
        <f>IF(L7&gt;0,Z7/L7,0)</f>
        <v>3.1833574475207431E-3</v>
      </c>
      <c r="Z7" s="57">
        <f>SUM(Z4:Z6)</f>
        <v>129.73108274000001</v>
      </c>
      <c r="AA7" s="56">
        <f>IF(L7&gt;0,(AA4*L4+AA5*L5+AA6*L6)/L7,0)</f>
        <v>3.1075531588283349E-3</v>
      </c>
      <c r="AB7" s="56">
        <f>IF(J7&gt;0,(J4*AB4+J5*AB5+J6*AB6)/J7,0)</f>
        <v>2.5988261255317693E-4</v>
      </c>
      <c r="AC7" s="53">
        <f>SUM(AC4:AC6)</f>
        <v>10.5901231</v>
      </c>
      <c r="AD7" s="54">
        <f>IF(J7&gt;0,(J4*AD4+J5*AD5+J6*AD6)/J7,0)</f>
        <v>0.21483858088586572</v>
      </c>
      <c r="AE7" s="59">
        <f>SUM(AE4:AE6)</f>
        <v>120.89314060000001</v>
      </c>
      <c r="AF7" s="54">
        <f>IF(AND(Z7&gt;0),((Z4*AF4+Z5*AF5+Z6*AF6)/Z7),0)</f>
        <v>0.91948055802937001</v>
      </c>
      <c r="AG7" s="58">
        <f>IF(AND(AA7&gt;0,AJ7&gt;0,AB7&gt;0),((AJ7*(AA7-AB7))/(AA7*(AJ7-AB7))),0)</f>
        <v>0.91743511425802693</v>
      </c>
      <c r="AH7" s="52">
        <f>SUM(AH4:AH6)</f>
        <v>622</v>
      </c>
      <c r="AI7" s="21">
        <f>IF(AH7&gt;0,(AI4*AH4+AI5*AH5+AI6*AH6)/AH7,0)</f>
        <v>9.5318327974276529E-2</v>
      </c>
      <c r="AJ7" s="54">
        <f>IF(J7&gt;0,(AJ4*J4+AJ5*J5+AJ6*J6)/J7,0)</f>
        <v>0.22398890961621584</v>
      </c>
      <c r="AK7" s="59">
        <f>SUM(AK4:AK6)</f>
        <v>126.0060574</v>
      </c>
      <c r="AL7" s="57"/>
      <c r="AM7" s="57">
        <f>SUM(AM4:AM6)</f>
        <v>1018.94</v>
      </c>
      <c r="AN7" s="124"/>
      <c r="AO7" s="125">
        <f>AN6</f>
        <v>1409.06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49</v>
      </c>
      <c r="D8" s="12">
        <v>5517</v>
      </c>
      <c r="E8" s="12">
        <v>1</v>
      </c>
      <c r="F8" s="12">
        <v>13974</v>
      </c>
      <c r="G8" s="13">
        <v>4.3</v>
      </c>
      <c r="H8" s="13">
        <v>5.3</v>
      </c>
      <c r="I8" s="12">
        <v>14435</v>
      </c>
      <c r="J8" s="12">
        <v>13483</v>
      </c>
      <c r="K8" s="14">
        <v>7.2999999999999995E-2</v>
      </c>
      <c r="L8" s="25">
        <f>J8*(1-K8)</f>
        <v>12498.741</v>
      </c>
      <c r="M8" s="15">
        <v>0.81799999999999995</v>
      </c>
      <c r="N8" s="26">
        <f>L8*M8</f>
        <v>10223.970137999999</v>
      </c>
      <c r="O8" s="14">
        <v>0.10199999999999999</v>
      </c>
      <c r="P8" s="26">
        <f>L8*O8</f>
        <v>1274.871582</v>
      </c>
      <c r="Q8" s="16">
        <v>0.08</v>
      </c>
      <c r="R8" s="26">
        <f>L8*Q8</f>
        <v>999.89927999999998</v>
      </c>
      <c r="S8" s="16">
        <v>0.186</v>
      </c>
      <c r="T8" s="26">
        <f>L8*S8</f>
        <v>2324.7658259999998</v>
      </c>
      <c r="U8" s="16">
        <v>0.52800000000000002</v>
      </c>
      <c r="V8" s="26">
        <f>L8*U8</f>
        <v>6599.3352480000003</v>
      </c>
      <c r="W8" s="16">
        <v>0.4</v>
      </c>
      <c r="X8" s="26">
        <f>W8*L8</f>
        <v>4999.4964</v>
      </c>
      <c r="Y8" s="17">
        <v>3.2499999999999999E-3</v>
      </c>
      <c r="Z8" s="61">
        <f>L8*Y8</f>
        <v>40.620908249999999</v>
      </c>
      <c r="AA8" s="28">
        <f>IF(J8&gt;0,(AC8+AK8)/J8,0)</f>
        <v>3.2573565586293853E-3</v>
      </c>
      <c r="AB8" s="17">
        <v>2.7999999999999998E-4</v>
      </c>
      <c r="AC8" s="25">
        <f>AB8*L8</f>
        <v>3.4996474799999997</v>
      </c>
      <c r="AD8" s="141">
        <v>0.2152</v>
      </c>
      <c r="AE8" s="31">
        <f>AH8*(1-AI8)*AD8</f>
        <v>39.340712000000003</v>
      </c>
      <c r="AF8" s="29">
        <f t="shared" ref="AF8:AF10" si="7">IF(AND(AD8&gt;0,AB8&gt;0,Y8&gt;0),((Y8-AB8)*AD8)/((AD8-AB8)*Y8),0)</f>
        <v>0.91503672207189801</v>
      </c>
      <c r="AG8" s="62">
        <f>IF(AND(AA8&gt;0,AJ8&gt;0,AB8&gt;0),((AJ8*(AA8-AB8))/(AA8*(AJ8-AB8))),0)</f>
        <v>0.915199732152159</v>
      </c>
      <c r="AH8" s="12">
        <v>202</v>
      </c>
      <c r="AI8" s="14">
        <v>9.5000000000000001E-2</v>
      </c>
      <c r="AJ8" s="15">
        <v>0.22109999999999999</v>
      </c>
      <c r="AK8" s="31">
        <f t="shared" ref="AK8:AK70" si="8">AH8*(1-AI8)*AJ8</f>
        <v>40.419291000000001</v>
      </c>
      <c r="AL8" s="19">
        <v>1.6</v>
      </c>
      <c r="AM8" s="19">
        <v>1009.6</v>
      </c>
      <c r="AN8" s="119">
        <f>AN6+AH8-AM8</f>
        <v>601.45999999999992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24" t="s">
        <v>51</v>
      </c>
      <c r="D9" s="35">
        <v>21143</v>
      </c>
      <c r="E9" s="44">
        <v>5</v>
      </c>
      <c r="F9" s="35">
        <v>15003</v>
      </c>
      <c r="G9" s="36">
        <v>3.3</v>
      </c>
      <c r="H9" s="38">
        <v>4.9000000000000004</v>
      </c>
      <c r="I9" s="35">
        <v>16180</v>
      </c>
      <c r="J9" s="35">
        <v>13510</v>
      </c>
      <c r="K9" s="40">
        <v>7.3999999999999996E-2</v>
      </c>
      <c r="L9" s="38">
        <f t="shared" ref="L9:L10" si="9">J9*(1-K9)</f>
        <v>12510.26</v>
      </c>
      <c r="M9" s="39">
        <v>0.83199999999999996</v>
      </c>
      <c r="N9" s="26">
        <f t="shared" ref="N9:N10" si="10">L9*M9</f>
        <v>10408.536319999999</v>
      </c>
      <c r="O9" s="37">
        <v>0.11700000000000001</v>
      </c>
      <c r="P9" s="26">
        <f t="shared" ref="P9:P10" si="11">L9*O9</f>
        <v>1463.7004200000001</v>
      </c>
      <c r="Q9" s="40">
        <v>5.0999999999999997E-2</v>
      </c>
      <c r="R9" s="26">
        <f t="shared" ref="R9:R10" si="12">L9*Q9</f>
        <v>638.02325999999994</v>
      </c>
      <c r="S9" s="40">
        <v>0.188</v>
      </c>
      <c r="T9" s="26">
        <f>L9*S9</f>
        <v>2351.9288799999999</v>
      </c>
      <c r="U9" s="40">
        <v>0.52600000000000002</v>
      </c>
      <c r="V9" s="26">
        <f>L9*U9</f>
        <v>6580.3967600000005</v>
      </c>
      <c r="W9" s="40">
        <v>0.39</v>
      </c>
      <c r="X9" s="26">
        <f>W9*L9</f>
        <v>4879.0014000000001</v>
      </c>
      <c r="Y9" s="41">
        <v>3.2799999999999999E-3</v>
      </c>
      <c r="Z9" s="18">
        <f>L9*Y9</f>
        <v>41.033652799999999</v>
      </c>
      <c r="AA9" s="28">
        <f>IF(J9&gt;0,(AC9+AK9)/J9,0)</f>
        <v>3.1624671428571432E-3</v>
      </c>
      <c r="AB9" s="41">
        <v>2.5999999999999998E-4</v>
      </c>
      <c r="AC9" s="38">
        <f>AB9*L9</f>
        <v>3.2526675999999997</v>
      </c>
      <c r="AD9" s="29">
        <v>0.218</v>
      </c>
      <c r="AE9" s="42">
        <f>AH9*(1-AI9)*AD9</f>
        <v>38.329414</v>
      </c>
      <c r="AF9" s="29">
        <f t="shared" si="7"/>
        <v>0.92183113895068403</v>
      </c>
      <c r="AG9" s="30">
        <f t="shared" ref="AG9:AG10" si="13">IF(AND(AA9&gt;0,AJ9&gt;0,AB9&gt;0),((AJ9*(AA9-AB9))/(AA9*(AJ9-AB9))),0)</f>
        <v>0.91884985391448293</v>
      </c>
      <c r="AH9" s="35">
        <v>193</v>
      </c>
      <c r="AI9" s="40">
        <v>8.8999999999999996E-2</v>
      </c>
      <c r="AJ9" s="39">
        <v>0.22450000000000001</v>
      </c>
      <c r="AK9" s="42">
        <f t="shared" si="8"/>
        <v>39.472263500000004</v>
      </c>
      <c r="AL9" s="18">
        <v>1.61</v>
      </c>
      <c r="AM9" s="154"/>
      <c r="AN9" s="134">
        <f>AN8+AH9-AM9</f>
        <v>794.45999999999992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55</v>
      </c>
      <c r="D10" s="44">
        <v>23082</v>
      </c>
      <c r="E10" s="44">
        <v>0</v>
      </c>
      <c r="F10" s="44">
        <v>18527</v>
      </c>
      <c r="G10" s="38">
        <v>2.8</v>
      </c>
      <c r="H10" s="38">
        <v>5</v>
      </c>
      <c r="I10" s="44">
        <v>19144</v>
      </c>
      <c r="J10" s="44">
        <v>13582</v>
      </c>
      <c r="K10" s="40">
        <v>7.6999999999999999E-2</v>
      </c>
      <c r="L10" s="38">
        <f t="shared" si="9"/>
        <v>12536.186</v>
      </c>
      <c r="M10" s="29">
        <v>0.79900000000000004</v>
      </c>
      <c r="N10" s="26">
        <f t="shared" si="10"/>
        <v>10016.412614000001</v>
      </c>
      <c r="O10" s="40">
        <v>0.127</v>
      </c>
      <c r="P10" s="26">
        <f t="shared" si="11"/>
        <v>1592.095622</v>
      </c>
      <c r="Q10" s="40">
        <v>7.3999999999999996E-2</v>
      </c>
      <c r="R10" s="26">
        <f t="shared" si="12"/>
        <v>927.67776399999991</v>
      </c>
      <c r="S10" s="40">
        <v>0.184</v>
      </c>
      <c r="T10" s="26">
        <f>L10*S10</f>
        <v>2306.6582239999998</v>
      </c>
      <c r="U10" s="40">
        <v>0.53100000000000003</v>
      </c>
      <c r="V10" s="26">
        <f>L10*U10</f>
        <v>6656.7147660000001</v>
      </c>
      <c r="W10" s="40">
        <v>0.39</v>
      </c>
      <c r="X10" s="26">
        <f>W10*L10</f>
        <v>4889.1125400000001</v>
      </c>
      <c r="Y10" s="48">
        <v>3.3400000000000001E-3</v>
      </c>
      <c r="Z10" s="18">
        <f>L10*Y10</f>
        <v>41.870861240000004</v>
      </c>
      <c r="AA10" s="28">
        <f>IF(J10&gt;0,(AC10+AK10)/J10,0)</f>
        <v>3.1852206287733761E-3</v>
      </c>
      <c r="AB10" s="48">
        <v>2.7999999999999998E-4</v>
      </c>
      <c r="AC10" s="38">
        <f>AB10*L10</f>
        <v>3.5101320799999995</v>
      </c>
      <c r="AD10" s="29">
        <v>0.21709999999999999</v>
      </c>
      <c r="AE10" s="42">
        <f>AH10*(1-AI10)*AD10</f>
        <v>38.3387745</v>
      </c>
      <c r="AF10" s="29">
        <f t="shared" si="7"/>
        <v>0.91735079789687302</v>
      </c>
      <c r="AG10" s="30">
        <f t="shared" si="13"/>
        <v>0.91322996052212713</v>
      </c>
      <c r="AH10" s="44">
        <v>193</v>
      </c>
      <c r="AI10" s="40">
        <v>8.5000000000000006E-2</v>
      </c>
      <c r="AJ10" s="29">
        <v>0.22509999999999999</v>
      </c>
      <c r="AK10" s="42">
        <f t="shared" si="8"/>
        <v>39.751534499999998</v>
      </c>
      <c r="AL10" s="18">
        <v>1.68</v>
      </c>
      <c r="AM10" s="154"/>
      <c r="AN10" s="134">
        <f>AN9+AH10-AM10</f>
        <v>987.45999999999992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49742</v>
      </c>
      <c r="E11" s="52"/>
      <c r="F11" s="52">
        <f t="shared" ref="F11:J11" si="14">SUM(F8:F10)</f>
        <v>47504</v>
      </c>
      <c r="G11" s="53"/>
      <c r="H11" s="53"/>
      <c r="I11" s="52">
        <f t="shared" si="14"/>
        <v>49759</v>
      </c>
      <c r="J11" s="52">
        <f t="shared" si="14"/>
        <v>40575</v>
      </c>
      <c r="K11" s="21">
        <f>IF(J11&gt;0,(J8*K8+J9*K9+J10*K10)/J11,0)</f>
        <v>7.4671916204559458E-2</v>
      </c>
      <c r="L11" s="53">
        <f>L8+L9+L10</f>
        <v>37545.186999999998</v>
      </c>
      <c r="M11" s="54">
        <f>IF(L11&gt;0,N11/L11,0)</f>
        <v>0.8163208528432685</v>
      </c>
      <c r="N11" s="55">
        <f>N8+N9+N10</f>
        <v>30648.919071999997</v>
      </c>
      <c r="O11" s="21">
        <f>IF(L11&gt;0,P11/L11,0)</f>
        <v>0.11534548020762288</v>
      </c>
      <c r="P11" s="55">
        <f>P8+P9+P10</f>
        <v>4330.6676239999997</v>
      </c>
      <c r="Q11" s="21">
        <f>IF(L11&gt;0,R11/L11,0)</f>
        <v>6.8333666949108557E-2</v>
      </c>
      <c r="R11" s="55">
        <f>R8+R9+R10</f>
        <v>2565.6003040000001</v>
      </c>
      <c r="S11" s="21">
        <f>IF(L11&gt;0,T11/L11,0)</f>
        <v>0.1859986189441539</v>
      </c>
      <c r="T11" s="55">
        <f>T8+T9+T10</f>
        <v>6983.35293</v>
      </c>
      <c r="U11" s="21">
        <f>IF(L11&gt;0,V11/L11,0)</f>
        <v>0.52833527700900784</v>
      </c>
      <c r="V11" s="55">
        <f>V8+V9+V10</f>
        <v>19836.446774</v>
      </c>
      <c r="W11" s="21">
        <f>IF(L11&gt;0,X11/L11,0)</f>
        <v>0.39332898621599627</v>
      </c>
      <c r="X11" s="55">
        <f>X8+X9+X10</f>
        <v>14767.610340000001</v>
      </c>
      <c r="Y11" s="56">
        <f>IF(L11&gt;0,Z11/L11,0)</f>
        <v>3.2900467985417146E-3</v>
      </c>
      <c r="Z11" s="57">
        <f>SUM(Z8:Z10)</f>
        <v>123.52542228999999</v>
      </c>
      <c r="AA11" s="63">
        <f>IF(L11&gt;0,(AA8*L8+AA9*L9+AA10*L10)/L11,0)</f>
        <v>3.2016529954398683E-3</v>
      </c>
      <c r="AB11" s="56">
        <f>IF(J11&gt;0,(J8*AB8+J9*AB9+J10*AB10)/J11,0)</f>
        <v>2.7334072704867523E-4</v>
      </c>
      <c r="AC11" s="53">
        <f>SUM(AC8:AC10)</f>
        <v>10.262447159999999</v>
      </c>
      <c r="AD11" s="54">
        <f>IF(J11&gt;0,(J8*AD8+J9*AD9+J10*AD10)/J11,0)</f>
        <v>0.21676830067775724</v>
      </c>
      <c r="AE11" s="59">
        <f>SUM(AE8:AE10)</f>
        <v>116.00890050000001</v>
      </c>
      <c r="AF11" s="54">
        <f>IF(AND(Z11&gt;0),((Z8*AF8+Z9*AF9+Z10*AF10)/Z11),0)</f>
        <v>0.9180781372234037</v>
      </c>
      <c r="AG11" s="58">
        <f>IF(AND(AA11&gt;0,AJ11&gt;0,AB11&gt;0),((AJ11*(AA11-AB11))/(AA11*(AJ11-AB11))),0)</f>
        <v>0.91574472505149196</v>
      </c>
      <c r="AH11" s="52">
        <f t="shared" ref="AH11" si="15">SUM(AH8:AH10)</f>
        <v>588</v>
      </c>
      <c r="AI11" s="21">
        <f>IF(AH11&gt;0,(AI8*AH8+AI9*AH9+AI10*AH10)/AH11,0)</f>
        <v>8.9748299319727901E-2</v>
      </c>
      <c r="AJ11" s="54">
        <f>IF(J11&gt;0,(AJ8*J8+AJ9*J9+AJ10*J10)/J11,0)</f>
        <v>0.22357102895871844</v>
      </c>
      <c r="AK11" s="59">
        <f>SUM(AK8:AK10)</f>
        <v>119.643089</v>
      </c>
      <c r="AL11" s="57"/>
      <c r="AM11" s="57">
        <f>SUM(AM8:AM10)</f>
        <v>1009.6</v>
      </c>
      <c r="AN11" s="124"/>
      <c r="AO11" s="125">
        <f>AN10</f>
        <v>987.45999999999992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53</v>
      </c>
      <c r="D12" s="12">
        <v>3949</v>
      </c>
      <c r="E12" s="12">
        <v>2</v>
      </c>
      <c r="F12" s="12">
        <v>11389</v>
      </c>
      <c r="G12" s="13">
        <v>3.7</v>
      </c>
      <c r="H12" s="13">
        <v>5.6</v>
      </c>
      <c r="I12" s="12">
        <v>11606</v>
      </c>
      <c r="J12" s="12">
        <v>12988</v>
      </c>
      <c r="K12" s="14">
        <v>7.5999999999999998E-2</v>
      </c>
      <c r="L12" s="25">
        <f>J12*(1-K12)</f>
        <v>12000.912</v>
      </c>
      <c r="M12" s="15">
        <v>0.77100000000000002</v>
      </c>
      <c r="N12" s="26">
        <f>L12*M12</f>
        <v>9252.703152</v>
      </c>
      <c r="O12" s="14">
        <v>0.13100000000000001</v>
      </c>
      <c r="P12" s="26">
        <f>L12*O12</f>
        <v>1572.1194720000001</v>
      </c>
      <c r="Q12" s="16">
        <v>9.8000000000000004E-2</v>
      </c>
      <c r="R12" s="26">
        <f>L12*Q12</f>
        <v>1176.0893760000001</v>
      </c>
      <c r="S12" s="16">
        <v>0.191</v>
      </c>
      <c r="T12" s="26">
        <f>L12*S12</f>
        <v>2292.1741919999999</v>
      </c>
      <c r="U12" s="16">
        <v>0.52</v>
      </c>
      <c r="V12" s="26">
        <f>L12*U12</f>
        <v>6240.4742400000005</v>
      </c>
      <c r="W12" s="16">
        <v>0.41</v>
      </c>
      <c r="X12" s="26">
        <f>W12*L12</f>
        <v>4920.37392</v>
      </c>
      <c r="Y12" s="17">
        <v>3.4499999999999999E-3</v>
      </c>
      <c r="Z12" s="61">
        <f>L12*Y12</f>
        <v>41.403146399999997</v>
      </c>
      <c r="AA12" s="28">
        <f>IF(J12&gt;0,(AC12+AK12)/J12,0)</f>
        <v>3.3455915922389898E-3</v>
      </c>
      <c r="AB12" s="17">
        <v>2.9999999999999997E-4</v>
      </c>
      <c r="AC12" s="25">
        <f>AB12*L12</f>
        <v>3.6002736</v>
      </c>
      <c r="AD12" s="141">
        <v>0.20749999999999999</v>
      </c>
      <c r="AE12" s="31">
        <f>AH12*(1-AI12)*AD12</f>
        <v>37.536749999999998</v>
      </c>
      <c r="AF12" s="29">
        <f t="shared" ref="AF12:AF14" si="16">IF(AND(AD12&gt;0,AB12&gt;0,Y12&gt;0),((Y12-AB12)*AD12)/((AD12-AB12)*Y12),0)</f>
        <v>0.91436545240893063</v>
      </c>
      <c r="AG12" s="62">
        <f>IF(AND(AA12&gt;0,AJ12&gt;0,AB12&gt;0),((AJ12*(AA12-AB12))/(AA12*(AJ12-AB12))),0)</f>
        <v>0.91157111906834798</v>
      </c>
      <c r="AH12" s="12">
        <v>201</v>
      </c>
      <c r="AI12" s="14">
        <v>0.1</v>
      </c>
      <c r="AJ12" s="15">
        <v>0.2203</v>
      </c>
      <c r="AK12" s="31">
        <f t="shared" si="8"/>
        <v>39.852269999999997</v>
      </c>
      <c r="AL12" s="19">
        <v>1.66</v>
      </c>
      <c r="AM12" s="19">
        <v>746.9</v>
      </c>
      <c r="AN12" s="119">
        <f>AN10+AH12-AM12</f>
        <v>441.56000000000006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24" t="s">
        <v>51</v>
      </c>
      <c r="D13" s="35">
        <v>24406</v>
      </c>
      <c r="E13" s="44">
        <v>7</v>
      </c>
      <c r="F13" s="35">
        <v>16152</v>
      </c>
      <c r="G13" s="36">
        <v>2.5</v>
      </c>
      <c r="H13" s="38">
        <v>4.5999999999999996</v>
      </c>
      <c r="I13" s="35">
        <v>16812</v>
      </c>
      <c r="J13" s="35">
        <v>12924</v>
      </c>
      <c r="K13" s="40">
        <v>7.4999999999999997E-2</v>
      </c>
      <c r="L13" s="38">
        <f t="shared" ref="L13:L14" si="17">J13*(1-K13)</f>
        <v>11954.7</v>
      </c>
      <c r="M13" s="39">
        <v>0.78500000000000003</v>
      </c>
      <c r="N13" s="26">
        <f t="shared" ref="N13:N14" si="18">L13*M13</f>
        <v>9384.4395000000004</v>
      </c>
      <c r="O13" s="37">
        <v>0.16</v>
      </c>
      <c r="P13" s="26">
        <f t="shared" ref="P13:P14" si="19">L13*O13</f>
        <v>1912.7520000000002</v>
      </c>
      <c r="Q13" s="40">
        <v>5.5E-2</v>
      </c>
      <c r="R13" s="26">
        <f t="shared" ref="R13:R14" si="20">L13*Q13</f>
        <v>657.50850000000003</v>
      </c>
      <c r="S13" s="40">
        <v>0.185</v>
      </c>
      <c r="T13" s="26">
        <f>L13*S13</f>
        <v>2211.6195000000002</v>
      </c>
      <c r="U13" s="40">
        <v>0.53200000000000003</v>
      </c>
      <c r="V13" s="26">
        <f>L13*U13</f>
        <v>6359.9004000000004</v>
      </c>
      <c r="W13" s="40">
        <v>0.4</v>
      </c>
      <c r="X13" s="26">
        <f>W13*L13</f>
        <v>4781.88</v>
      </c>
      <c r="Y13" s="41">
        <v>3.4099999999999998E-3</v>
      </c>
      <c r="Z13" s="18">
        <f>L13*Y13</f>
        <v>40.765526999999999</v>
      </c>
      <c r="AA13" s="28">
        <f>IF(J13&gt;0,(AC13+AK13)/J13,0)</f>
        <v>3.3673544568245126E-3</v>
      </c>
      <c r="AB13" s="41">
        <v>2.7E-4</v>
      </c>
      <c r="AC13" s="38">
        <f>AB13*L13</f>
        <v>3.2277690000000003</v>
      </c>
      <c r="AD13" s="29">
        <v>0.2074</v>
      </c>
      <c r="AE13" s="42">
        <f>AH13*(1-AI13)*AD13</f>
        <v>39.945239999999998</v>
      </c>
      <c r="AF13" s="29">
        <f t="shared" si="16"/>
        <v>0.92202143156585048</v>
      </c>
      <c r="AG13" s="30">
        <f t="shared" ref="AG13:AG14" si="21">IF(AND(AA13&gt;0,AJ13&gt;0,AB13&gt;0),((AJ13*(AA13-AB13))/(AA13*(AJ13-AB13))),0)</f>
        <v>0.92100704104983833</v>
      </c>
      <c r="AH13" s="35">
        <v>214</v>
      </c>
      <c r="AI13" s="40">
        <v>0.1</v>
      </c>
      <c r="AJ13" s="39">
        <v>0.2092</v>
      </c>
      <c r="AK13" s="42">
        <f t="shared" si="8"/>
        <v>40.291919999999998</v>
      </c>
      <c r="AL13" s="18">
        <v>1.69</v>
      </c>
      <c r="AM13" s="154"/>
      <c r="AN13" s="134">
        <f>AN12+AH13-AM13</f>
        <v>655.56000000000006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11" t="s">
        <v>55</v>
      </c>
      <c r="D14" s="44">
        <v>17930</v>
      </c>
      <c r="E14" s="44">
        <v>3</v>
      </c>
      <c r="F14" s="44">
        <v>17442</v>
      </c>
      <c r="G14" s="38">
        <v>2.8</v>
      </c>
      <c r="H14" s="38">
        <v>5.0999999999999996</v>
      </c>
      <c r="I14" s="44">
        <v>18339</v>
      </c>
      <c r="J14" s="44">
        <v>13229</v>
      </c>
      <c r="K14" s="40">
        <v>7.0999999999999994E-2</v>
      </c>
      <c r="L14" s="38">
        <f t="shared" si="17"/>
        <v>12289.741</v>
      </c>
      <c r="M14" s="29">
        <v>0.79400000000000004</v>
      </c>
      <c r="N14" s="26">
        <f t="shared" si="18"/>
        <v>9758.0543539999999</v>
      </c>
      <c r="O14" s="40">
        <v>0.126</v>
      </c>
      <c r="P14" s="26">
        <f t="shared" si="19"/>
        <v>1548.507366</v>
      </c>
      <c r="Q14" s="40">
        <v>0.08</v>
      </c>
      <c r="R14" s="26">
        <f t="shared" si="20"/>
        <v>983.17928000000006</v>
      </c>
      <c r="S14" s="40">
        <v>0.188</v>
      </c>
      <c r="T14" s="26">
        <f>L14*S14</f>
        <v>2310.4713080000001</v>
      </c>
      <c r="U14" s="40">
        <v>0.52300000000000002</v>
      </c>
      <c r="V14" s="26">
        <f>L14*U14</f>
        <v>6427.5345430000007</v>
      </c>
      <c r="W14" s="40">
        <v>0.4</v>
      </c>
      <c r="X14" s="26">
        <f>W14*L14</f>
        <v>4915.8964000000005</v>
      </c>
      <c r="Y14" s="48">
        <v>3.49E-3</v>
      </c>
      <c r="Z14" s="18">
        <f>L14*Y14</f>
        <v>42.891196090000001</v>
      </c>
      <c r="AA14" s="28">
        <f>IF(J14&gt;0,(AC14+AK14)/J14,0)</f>
        <v>3.4972898851009142E-3</v>
      </c>
      <c r="AB14" s="48">
        <v>2.9E-4</v>
      </c>
      <c r="AC14" s="38">
        <f>AB14*L14</f>
        <v>3.5640248900000002</v>
      </c>
      <c r="AD14" s="29">
        <v>0.21540000000000001</v>
      </c>
      <c r="AE14" s="42">
        <f>AH14*(1-AI14)*AD14</f>
        <v>40.359498000000002</v>
      </c>
      <c r="AF14" s="29">
        <f t="shared" si="16"/>
        <v>0.91814156787111911</v>
      </c>
      <c r="AG14" s="30">
        <f t="shared" si="21"/>
        <v>0.9182471079683493</v>
      </c>
      <c r="AH14" s="44">
        <v>205</v>
      </c>
      <c r="AI14" s="40">
        <v>8.5999999999999993E-2</v>
      </c>
      <c r="AJ14" s="29">
        <v>0.22789999999999999</v>
      </c>
      <c r="AK14" s="42">
        <f t="shared" si="8"/>
        <v>42.701622999999998</v>
      </c>
      <c r="AL14" s="18">
        <v>1.7</v>
      </c>
      <c r="AM14" s="154"/>
      <c r="AN14" s="134">
        <f>AN13+AH14-AM14</f>
        <v>860.56000000000006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46285</v>
      </c>
      <c r="E15" s="52"/>
      <c r="F15" s="52">
        <f t="shared" ref="F15:J15" si="22">SUM(F12:F14)</f>
        <v>44983</v>
      </c>
      <c r="G15" s="53"/>
      <c r="H15" s="53"/>
      <c r="I15" s="52">
        <f t="shared" si="22"/>
        <v>46757</v>
      </c>
      <c r="J15" s="52">
        <f t="shared" si="22"/>
        <v>39141</v>
      </c>
      <c r="K15" s="21">
        <f>IF(J15&gt;0,(J12*K12+J13*K13+J14*K14)/J15,0)</f>
        <v>7.3979893206611996E-2</v>
      </c>
      <c r="L15" s="53">
        <f>L12+L13+L14</f>
        <v>36245.353000000003</v>
      </c>
      <c r="M15" s="54">
        <f>IF(L15&gt;0,N15/L15,0)</f>
        <v>0.78341620803086121</v>
      </c>
      <c r="N15" s="55">
        <f>N12+N13+N14</f>
        <v>28395.197006000002</v>
      </c>
      <c r="O15" s="21">
        <f>IF(L15&gt;0,P15/L15,0)</f>
        <v>0.13886963214291223</v>
      </c>
      <c r="P15" s="55">
        <f>P12+P13+P14</f>
        <v>5033.3788380000005</v>
      </c>
      <c r="Q15" s="21">
        <f>IF(L15&gt;0,R15/L15,0)</f>
        <v>7.771415982622655E-2</v>
      </c>
      <c r="R15" s="55">
        <f>R12+R13+R14</f>
        <v>2816.7771560000001</v>
      </c>
      <c r="S15" s="21">
        <f>IF(L15&gt;0,T15/L15,0)</f>
        <v>0.18800382493170917</v>
      </c>
      <c r="T15" s="55">
        <f>T12+T13+T14</f>
        <v>6814.2650000000003</v>
      </c>
      <c r="U15" s="21">
        <f>IF(L15&gt;0,V15/L15,0)</f>
        <v>0.5249751377231725</v>
      </c>
      <c r="V15" s="55">
        <f>V12+V13+V14</f>
        <v>19027.909183000003</v>
      </c>
      <c r="W15" s="21">
        <f>IF(L15&gt;0,X15/L15,0)</f>
        <v>0.40331102086383319</v>
      </c>
      <c r="X15" s="55">
        <f>X12+X13+X14</f>
        <v>14618.150320000001</v>
      </c>
      <c r="Y15" s="56">
        <f>IF(L15&gt;0,Z15/L15,0)</f>
        <v>3.4503697478129119E-3</v>
      </c>
      <c r="Z15" s="57">
        <f>SUM(Z12:Z14)</f>
        <v>125.05986948999998</v>
      </c>
      <c r="AA15" s="63">
        <f>IF(L15&gt;0,(AA12*L12+AA13*L13+AA14*L14)/L15,0)</f>
        <v>3.404206037149369E-3</v>
      </c>
      <c r="AB15" s="56">
        <f>IF(J15&gt;0,(J12*AB12+J13*AB13+J14*AB14)/J15,0)</f>
        <v>2.8671444265603843E-4</v>
      </c>
      <c r="AC15" s="53">
        <f>SUM(AC12:AC14)</f>
        <v>10.392067490000001</v>
      </c>
      <c r="AD15" s="54">
        <f>IF(J15&gt;0,(J12*AD12+J13*AD13+J14*AD14)/J15,0)</f>
        <v>0.21013704810812192</v>
      </c>
      <c r="AE15" s="59">
        <f>SUM(AE12:AE14)</f>
        <v>117.841488</v>
      </c>
      <c r="AF15" s="54">
        <f>IF(AND(Z15&gt;0),((Z12*AF12+Z13*AF13+Z14*AF14)/Z15),0)</f>
        <v>0.91815613390982542</v>
      </c>
      <c r="AG15" s="58">
        <f>IF(AND(AA15&gt;0,AJ15&gt;0,AB15&gt;0),((AJ15*(AA15-AB15))/(AA15*(AJ15-AB15))),0)</f>
        <v>0.91697580162797998</v>
      </c>
      <c r="AH15" s="52">
        <f t="shared" ref="AH15" si="23">SUM(AH12:AH14)</f>
        <v>620</v>
      </c>
      <c r="AI15" s="21">
        <f>IF(AH15&gt;0,(AI12*AH12+AI13*AH13+AI14*AH14)/AH15,0)</f>
        <v>9.5370967741935472E-2</v>
      </c>
      <c r="AJ15" s="54">
        <f>IF(J15&gt;0,(AJ12*J12+AJ13*J13+AJ14*J14)/J15,0)</f>
        <v>0.21920355381824683</v>
      </c>
      <c r="AK15" s="59">
        <f>SUM(AK12:AK14)</f>
        <v>122.84581299999999</v>
      </c>
      <c r="AL15" s="57"/>
      <c r="AM15" s="57">
        <f>SUM(AM12:AM14)</f>
        <v>746.9</v>
      </c>
      <c r="AN15" s="124"/>
      <c r="AO15" s="125">
        <f>AN14</f>
        <v>860.56000000000006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53</v>
      </c>
      <c r="D16" s="12">
        <v>7440</v>
      </c>
      <c r="E16" s="12">
        <v>2</v>
      </c>
      <c r="F16" s="12">
        <v>10819</v>
      </c>
      <c r="G16" s="13">
        <v>2.5</v>
      </c>
      <c r="H16" s="13">
        <v>4.9000000000000004</v>
      </c>
      <c r="I16" s="12">
        <v>11005</v>
      </c>
      <c r="J16" s="12">
        <v>13808</v>
      </c>
      <c r="K16" s="14">
        <v>7.3999999999999996E-2</v>
      </c>
      <c r="L16" s="25">
        <f>J16*(1-K16)</f>
        <v>12786.208000000001</v>
      </c>
      <c r="M16" s="15">
        <v>0.73399999999999999</v>
      </c>
      <c r="N16" s="26">
        <f>L16*M16</f>
        <v>9385.0766720000011</v>
      </c>
      <c r="O16" s="14">
        <v>0.17499999999999999</v>
      </c>
      <c r="P16" s="26">
        <f>L16*O16</f>
        <v>2237.5864000000001</v>
      </c>
      <c r="Q16" s="16">
        <v>9.0999999999999998E-2</v>
      </c>
      <c r="R16" s="26">
        <f>L16*Q16</f>
        <v>1163.544928</v>
      </c>
      <c r="S16" s="16">
        <v>0.215</v>
      </c>
      <c r="T16" s="26">
        <f>L16*S16</f>
        <v>2749.0347200000001</v>
      </c>
      <c r="U16" s="16">
        <v>0.497</v>
      </c>
      <c r="V16" s="26">
        <f>L16*U16</f>
        <v>6354.7453759999999</v>
      </c>
      <c r="W16" s="16">
        <v>0.41</v>
      </c>
      <c r="X16" s="26">
        <f>W16*L16</f>
        <v>5242.3452799999995</v>
      </c>
      <c r="Y16" s="17">
        <v>3.4399999999999999E-3</v>
      </c>
      <c r="Z16" s="61">
        <f>L16*Y16</f>
        <v>43.984555520000001</v>
      </c>
      <c r="AA16" s="28">
        <f>IF(J16&gt;0,(AC16+AK16)/J16,0)</f>
        <v>3.6243809443800698E-3</v>
      </c>
      <c r="AB16" s="17">
        <v>2.5999999999999998E-4</v>
      </c>
      <c r="AC16" s="25">
        <f>AB16*L16</f>
        <v>3.3244140799999999</v>
      </c>
      <c r="AD16" s="141">
        <v>0.2152</v>
      </c>
      <c r="AE16" s="31">
        <f>AH16*(1-AI16)*AD16</f>
        <v>44.845528000000002</v>
      </c>
      <c r="AF16" s="29">
        <f t="shared" ref="AF16:AF18" si="24">IF(AND(AD16&gt;0,AB16&gt;0,Y16&gt;0),((Y16-AB16)*AD16)/((AD16-AB16)*Y16),0)</f>
        <v>0.92553681827919532</v>
      </c>
      <c r="AG16" s="62">
        <f>IF(AND(AA16&gt;0,AJ16&gt;0,AB16&gt;0),((AJ16*(AA16-AB16))/(AA16*(AJ16-AB16))),0)</f>
        <v>0.92934134887581377</v>
      </c>
      <c r="AH16" s="12">
        <v>229</v>
      </c>
      <c r="AI16" s="14">
        <v>0.09</v>
      </c>
      <c r="AJ16" s="135">
        <v>0.22420000000000001</v>
      </c>
      <c r="AK16" s="31">
        <f t="shared" si="8"/>
        <v>46.721038000000007</v>
      </c>
      <c r="AL16" s="19">
        <v>1.7</v>
      </c>
      <c r="AM16" s="19">
        <v>755.38</v>
      </c>
      <c r="AN16" s="119">
        <f>AN14+AH16-AM16</f>
        <v>334.17999999999995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47" t="s">
        <v>50</v>
      </c>
      <c r="D17" s="35">
        <v>21630</v>
      </c>
      <c r="E17" s="44">
        <v>6</v>
      </c>
      <c r="F17" s="35">
        <v>15977</v>
      </c>
      <c r="G17" s="36">
        <v>1.6</v>
      </c>
      <c r="H17" s="38">
        <v>6.9</v>
      </c>
      <c r="I17" s="35">
        <v>16940</v>
      </c>
      <c r="J17" s="35">
        <v>13581</v>
      </c>
      <c r="K17" s="40">
        <v>7.3999999999999996E-2</v>
      </c>
      <c r="L17" s="38">
        <f t="shared" ref="L17:L18" si="25">J17*(1-K17)</f>
        <v>12576.006000000001</v>
      </c>
      <c r="M17" s="39">
        <v>0.71499999999999997</v>
      </c>
      <c r="N17" s="26">
        <f t="shared" ref="N17:N18" si="26">L17*M17</f>
        <v>8991.8442900000009</v>
      </c>
      <c r="O17" s="37">
        <v>0.23799999999999999</v>
      </c>
      <c r="P17" s="26">
        <f t="shared" ref="P17:P18" si="27">L17*O17</f>
        <v>2993.0894280000002</v>
      </c>
      <c r="Q17" s="40">
        <v>4.7E-2</v>
      </c>
      <c r="R17" s="26">
        <f t="shared" ref="R17:R18" si="28">L17*Q17</f>
        <v>591.07228200000009</v>
      </c>
      <c r="S17" s="40">
        <v>0.184</v>
      </c>
      <c r="T17" s="26">
        <f>L17*S17</f>
        <v>2313.9851040000003</v>
      </c>
      <c r="U17" s="40">
        <v>0.52700000000000002</v>
      </c>
      <c r="V17" s="26">
        <f>L17*U17</f>
        <v>6627.5551620000006</v>
      </c>
      <c r="W17" s="40">
        <v>0.4</v>
      </c>
      <c r="X17" s="26">
        <f>W17*L17</f>
        <v>5030.4024000000009</v>
      </c>
      <c r="Y17" s="41">
        <v>3.31E-3</v>
      </c>
      <c r="Z17" s="18">
        <f>L17*Y17</f>
        <v>41.626579860000007</v>
      </c>
      <c r="AA17" s="28">
        <f>IF(J17&gt;0,(AC17+AK17)/J17,0)</f>
        <v>3.1621918489065609E-3</v>
      </c>
      <c r="AB17" s="41">
        <v>2.5000000000000001E-4</v>
      </c>
      <c r="AC17" s="38">
        <f>AB17*L17</f>
        <v>3.1440015000000003</v>
      </c>
      <c r="AD17" s="29">
        <v>0.22409999999999999</v>
      </c>
      <c r="AE17" s="42">
        <f>AH17*(1-AI17)*AD17</f>
        <v>39.293245799999994</v>
      </c>
      <c r="AF17" s="29">
        <f t="shared" si="24"/>
        <v>0.92550376648151989</v>
      </c>
      <c r="AG17" s="30">
        <f t="shared" ref="AG17:AG18" si="29">IF(AND(AA17&gt;0,AJ17&gt;0,AB17&gt;0),((AJ17*(AA17-AB17))/(AA17*(AJ17-AB17))),0)</f>
        <v>0.92195628351232051</v>
      </c>
      <c r="AH17" s="35">
        <v>191</v>
      </c>
      <c r="AI17" s="40">
        <v>8.2000000000000003E-2</v>
      </c>
      <c r="AJ17" s="136">
        <v>0.22700000000000001</v>
      </c>
      <c r="AK17" s="42">
        <f t="shared" si="8"/>
        <v>39.801726000000002</v>
      </c>
      <c r="AL17" s="18">
        <v>1.65</v>
      </c>
      <c r="AM17" s="154"/>
      <c r="AN17" s="134">
        <f>AN16+AH17-AM17</f>
        <v>525.17999999999995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55</v>
      </c>
      <c r="D18" s="44">
        <v>21640</v>
      </c>
      <c r="E18" s="44">
        <v>1</v>
      </c>
      <c r="F18" s="44">
        <v>18435</v>
      </c>
      <c r="G18" s="38">
        <v>1.1000000000000001</v>
      </c>
      <c r="H18" s="38">
        <v>4.8</v>
      </c>
      <c r="I18" s="44">
        <v>18977</v>
      </c>
      <c r="J18" s="44">
        <v>15083</v>
      </c>
      <c r="K18" s="40">
        <v>7.6999999999999999E-2</v>
      </c>
      <c r="L18" s="38">
        <f t="shared" si="25"/>
        <v>13921.609</v>
      </c>
      <c r="M18" s="29">
        <v>0.747</v>
      </c>
      <c r="N18" s="26">
        <f t="shared" si="26"/>
        <v>10399.441923</v>
      </c>
      <c r="O18" s="40">
        <v>0.17100000000000001</v>
      </c>
      <c r="P18" s="26">
        <f t="shared" si="27"/>
        <v>2380.5951390000005</v>
      </c>
      <c r="Q18" s="40">
        <v>8.2000000000000003E-2</v>
      </c>
      <c r="R18" s="26">
        <f t="shared" si="28"/>
        <v>1141.571938</v>
      </c>
      <c r="S18" s="40">
        <v>0.187</v>
      </c>
      <c r="T18" s="26">
        <f>L18*S18</f>
        <v>2603.3408829999998</v>
      </c>
      <c r="U18" s="40">
        <v>0.52100000000000002</v>
      </c>
      <c r="V18" s="26">
        <f>L18*U18</f>
        <v>7253.1582890000009</v>
      </c>
      <c r="W18" s="40">
        <v>0.4</v>
      </c>
      <c r="X18" s="26">
        <f>W18*L18</f>
        <v>5568.6436000000003</v>
      </c>
      <c r="Y18" s="48">
        <v>3.2699999999999999E-3</v>
      </c>
      <c r="Z18" s="18">
        <f>L18*Y18</f>
        <v>45.523661429999997</v>
      </c>
      <c r="AA18" s="28">
        <f>IF(J18&gt;0,(AC18+AK18)/J18,0)</f>
        <v>3.0888870874494468E-3</v>
      </c>
      <c r="AB18" s="48">
        <v>2.5999999999999998E-4</v>
      </c>
      <c r="AC18" s="38">
        <f>AB18*L18</f>
        <v>3.6196183399999997</v>
      </c>
      <c r="AD18" s="29">
        <v>0.21640000000000001</v>
      </c>
      <c r="AE18" s="42">
        <f>AH18*(1-AI18)*AD18</f>
        <v>41.642284800000006</v>
      </c>
      <c r="AF18" s="29">
        <f t="shared" si="24"/>
        <v>0.92159657533103068</v>
      </c>
      <c r="AG18" s="30">
        <f t="shared" si="29"/>
        <v>0.91689487823990778</v>
      </c>
      <c r="AH18" s="44">
        <v>211</v>
      </c>
      <c r="AI18" s="40">
        <v>8.7999999999999995E-2</v>
      </c>
      <c r="AJ18" s="137">
        <v>0.2233</v>
      </c>
      <c r="AK18" s="42">
        <f t="shared" si="8"/>
        <v>42.970065600000005</v>
      </c>
      <c r="AL18" s="18">
        <v>1.65</v>
      </c>
      <c r="AM18" s="154"/>
      <c r="AN18" s="134">
        <f>AN17+AH18-AM18</f>
        <v>736.18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50710</v>
      </c>
      <c r="E19" s="52"/>
      <c r="F19" s="52">
        <f t="shared" ref="F19:J19" si="30">SUM(F16:F18)</f>
        <v>45231</v>
      </c>
      <c r="G19" s="53"/>
      <c r="H19" s="53"/>
      <c r="I19" s="52">
        <f t="shared" si="30"/>
        <v>46922</v>
      </c>
      <c r="J19" s="52">
        <f t="shared" si="30"/>
        <v>42472</v>
      </c>
      <c r="K19" s="21">
        <f>IF(J19&gt;0,(J16*K16+J17*K17+J18*K18)/J19,0)</f>
        <v>7.506538425315501E-2</v>
      </c>
      <c r="L19" s="53">
        <f>L16+L17+L18</f>
        <v>39283.823000000004</v>
      </c>
      <c r="M19" s="54">
        <f>IF(L19&gt;0,N19/L19,0)</f>
        <v>0.73252450213412268</v>
      </c>
      <c r="N19" s="55">
        <f>N16+N17+N18</f>
        <v>28776.362885000002</v>
      </c>
      <c r="O19" s="21">
        <f>IF(L19&gt;0,P19/L19,0)</f>
        <v>0.19375077031072052</v>
      </c>
      <c r="P19" s="55">
        <f>P16+P17+P18</f>
        <v>7611.2709670000004</v>
      </c>
      <c r="Q19" s="21">
        <f>IF(L19&gt;0,R19/L19,0)</f>
        <v>7.3724727555156744E-2</v>
      </c>
      <c r="R19" s="55">
        <f>R16+R17+R18</f>
        <v>2896.1891480000004</v>
      </c>
      <c r="S19" s="21">
        <f>IF(L19&gt;0,T19/L19,0)</f>
        <v>0.19515312211339511</v>
      </c>
      <c r="T19" s="55">
        <f>T16+T17+T18</f>
        <v>7666.3607070000007</v>
      </c>
      <c r="U19" s="21">
        <f>IF(L19&gt;0,V19/L19,0)</f>
        <v>0.5151092047991358</v>
      </c>
      <c r="V19" s="55">
        <f>V16+V17+V18</f>
        <v>20235.458827000002</v>
      </c>
      <c r="W19" s="21">
        <f>IF(L19&gt;0,X19/L19,0)</f>
        <v>0.40325482782060185</v>
      </c>
      <c r="X19" s="55">
        <f>X16+X17+X18</f>
        <v>15841.39128</v>
      </c>
      <c r="Y19" s="56">
        <f>IF(L19&gt;0,Z19/L19,0)</f>
        <v>3.3381373500741005E-3</v>
      </c>
      <c r="Z19" s="57">
        <f>SUM(Z16:Z18)</f>
        <v>131.13479681000001</v>
      </c>
      <c r="AA19" s="63">
        <f>IF(L19&gt;0,(AA16*L16+AA17*L17+AA18*L18)/L19,0)</f>
        <v>3.2866483124033017E-3</v>
      </c>
      <c r="AB19" s="56">
        <f>IF(J19&gt;0,(J16*AB16+J17*AB17+J18*AB18)/J19,0)</f>
        <v>2.5680236391034092E-4</v>
      </c>
      <c r="AC19" s="53">
        <f>SUM(AC16:AC18)</f>
        <v>10.088033920000001</v>
      </c>
      <c r="AD19" s="54">
        <f>IF(J19&gt;0,(J16*AD16+J17*AD17+J18*AD18)/J19,0)</f>
        <v>0.21847204982105858</v>
      </c>
      <c r="AE19" s="59">
        <f>SUM(AE16:AE18)</f>
        <v>125.78105859999999</v>
      </c>
      <c r="AF19" s="54">
        <f>IF(AND(Z19&gt;0),((Z16*AF16+Z17*AF17+Z18*AF18)/Z19),0)</f>
        <v>0.92415846467956653</v>
      </c>
      <c r="AG19" s="58">
        <f>IF(AND(AA19&gt;0,AJ19&gt;0,AB19&gt;0),((AJ19*(AA19-AB19))/(AA19*(AJ19-AB19))),0)</f>
        <v>0.92291938956781172</v>
      </c>
      <c r="AH19" s="52">
        <f t="shared" ref="AH19" si="31">SUM(AH16:AH18)</f>
        <v>631</v>
      </c>
      <c r="AI19" s="21">
        <f>IF(AH19&gt;0,(AI16*AH16+AI17*AH17+AI18*AH18)/AH19,0)</f>
        <v>8.690966719492868E-2</v>
      </c>
      <c r="AJ19" s="54">
        <f>IF(J19&gt;0,(AJ16*J16+AJ17*J17+AJ18*J18)/J19,0)</f>
        <v>0.22477572282915806</v>
      </c>
      <c r="AK19" s="59">
        <f>SUM(AK16:AK18)</f>
        <v>129.49282960000002</v>
      </c>
      <c r="AL19" s="57"/>
      <c r="AM19" s="57">
        <f>SUM(AM16:AM18)</f>
        <v>755.38</v>
      </c>
      <c r="AN19" s="124"/>
      <c r="AO19" s="125">
        <f>AN18</f>
        <v>736.18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53</v>
      </c>
      <c r="D20" s="12">
        <v>3640</v>
      </c>
      <c r="E20" s="12">
        <v>2</v>
      </c>
      <c r="F20" s="12">
        <v>9525</v>
      </c>
      <c r="G20" s="13">
        <v>2</v>
      </c>
      <c r="H20" s="13">
        <v>4.7</v>
      </c>
      <c r="I20" s="12">
        <v>9888</v>
      </c>
      <c r="J20" s="12">
        <v>14808</v>
      </c>
      <c r="K20" s="14">
        <v>8.2000000000000003E-2</v>
      </c>
      <c r="L20" s="25">
        <f>J20*(1-K20)</f>
        <v>13593.744000000001</v>
      </c>
      <c r="M20" s="15">
        <v>0.80600000000000005</v>
      </c>
      <c r="N20" s="26">
        <f>L20*M20</f>
        <v>10956.557664000002</v>
      </c>
      <c r="O20" s="14">
        <v>0.13800000000000001</v>
      </c>
      <c r="P20" s="26">
        <f>L20*O20</f>
        <v>1875.9366720000003</v>
      </c>
      <c r="Q20" s="16">
        <v>5.6000000000000001E-2</v>
      </c>
      <c r="R20" s="26">
        <f>L20*Q20</f>
        <v>761.24966400000005</v>
      </c>
      <c r="S20" s="16">
        <v>0.182</v>
      </c>
      <c r="T20" s="26">
        <f>L20*S20</f>
        <v>2474.061408</v>
      </c>
      <c r="U20" s="16">
        <v>0.52600000000000002</v>
      </c>
      <c r="V20" s="26">
        <f>L20*U20</f>
        <v>7150.3093440000002</v>
      </c>
      <c r="W20" s="16">
        <v>0.4</v>
      </c>
      <c r="X20" s="26">
        <f>W20*L20</f>
        <v>5437.4976000000006</v>
      </c>
      <c r="Y20" s="17">
        <v>3.32E-3</v>
      </c>
      <c r="Z20" s="61">
        <f>L20*Y20</f>
        <v>45.131230080000002</v>
      </c>
      <c r="AA20" s="28">
        <f>IF(J20&gt;0,(AC20+AK20)/J20,0)</f>
        <v>2.8868400432198811E-3</v>
      </c>
      <c r="AB20" s="17">
        <v>2.4000000000000001E-4</v>
      </c>
      <c r="AC20" s="25">
        <f>AB20*L20</f>
        <v>3.26249856</v>
      </c>
      <c r="AD20" s="141">
        <v>0.21709999999999999</v>
      </c>
      <c r="AE20" s="31">
        <f>AH20*(1-AI20)*AD20</f>
        <v>38.579538399999997</v>
      </c>
      <c r="AF20" s="29">
        <f t="shared" ref="AF20:AF22" si="32">IF(AND(AD20&gt;0,AB20&gt;0,Y20&gt;0),((Y20-AB20)*AD20)/((AD20-AB20)*Y20),0)</f>
        <v>0.92873754540434161</v>
      </c>
      <c r="AG20" s="62">
        <f>IF(AND(AA20&gt;0,AJ20&gt;0,AB20&gt;0),((AJ20*(AA20-AB20))/(AA20*(AJ20-AB20))),0)</f>
        <v>0.91785549871655625</v>
      </c>
      <c r="AH20" s="12">
        <v>194</v>
      </c>
      <c r="AI20" s="14">
        <v>8.4000000000000005E-2</v>
      </c>
      <c r="AJ20" s="135">
        <v>0.22220000000000001</v>
      </c>
      <c r="AK20" s="31">
        <f t="shared" si="8"/>
        <v>39.4858288</v>
      </c>
      <c r="AL20" s="19">
        <v>1.65</v>
      </c>
      <c r="AM20" s="19">
        <v>756.38</v>
      </c>
      <c r="AN20" s="119">
        <f>AN18+AH20-AM20</f>
        <v>173.79999999999995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47" t="s">
        <v>50</v>
      </c>
      <c r="D21" s="35">
        <v>21595</v>
      </c>
      <c r="E21" s="44">
        <v>4</v>
      </c>
      <c r="F21" s="35">
        <v>15725</v>
      </c>
      <c r="G21" s="36">
        <v>1.2</v>
      </c>
      <c r="H21" s="38">
        <v>3.9</v>
      </c>
      <c r="I21" s="35">
        <v>16998</v>
      </c>
      <c r="J21" s="35">
        <v>14885</v>
      </c>
      <c r="K21" s="40">
        <v>7.9000000000000001E-2</v>
      </c>
      <c r="L21" s="38">
        <f t="shared" ref="L21:L22" si="33">J21*(1-K21)</f>
        <v>13709.085000000001</v>
      </c>
      <c r="M21" s="39">
        <v>0.82799999999999996</v>
      </c>
      <c r="N21" s="26">
        <f t="shared" ref="N21:N22" si="34">L21*M21</f>
        <v>11351.122380000001</v>
      </c>
      <c r="O21" s="37">
        <v>0.09</v>
      </c>
      <c r="P21" s="26">
        <f t="shared" ref="P21:P22" si="35">L21*O21</f>
        <v>1233.81765</v>
      </c>
      <c r="Q21" s="40">
        <v>8.2000000000000003E-2</v>
      </c>
      <c r="R21" s="26">
        <f t="shared" ref="R21:R22" si="36">L21*Q21</f>
        <v>1124.1449700000001</v>
      </c>
      <c r="S21" s="40">
        <v>0.186</v>
      </c>
      <c r="T21" s="26">
        <f>L21*S21</f>
        <v>2549.8898100000001</v>
      </c>
      <c r="U21" s="40">
        <v>0.52</v>
      </c>
      <c r="V21" s="26">
        <f>L21*U21</f>
        <v>7128.7242000000006</v>
      </c>
      <c r="W21" s="40">
        <v>0.39</v>
      </c>
      <c r="X21" s="26">
        <f>W21*L21</f>
        <v>5346.5431500000004</v>
      </c>
      <c r="Y21" s="41">
        <v>3.32E-3</v>
      </c>
      <c r="Z21" s="18">
        <f>L21*Y21</f>
        <v>45.514162200000001</v>
      </c>
      <c r="AA21" s="28">
        <f>IF(J21&gt;0,(AC21+AK21)/J21,0)</f>
        <v>3.5369376923076921E-3</v>
      </c>
      <c r="AB21" s="41">
        <v>2.3000000000000001E-4</v>
      </c>
      <c r="AC21" s="38">
        <f>AB21*L21</f>
        <v>3.1530895500000002</v>
      </c>
      <c r="AD21" s="29">
        <v>0.21529999999999999</v>
      </c>
      <c r="AE21" s="42">
        <f>AH21*(1-AI21)*AD21</f>
        <v>49.106485200000002</v>
      </c>
      <c r="AF21" s="29">
        <f t="shared" si="32"/>
        <v>0.93171822455115472</v>
      </c>
      <c r="AG21" s="30">
        <f t="shared" ref="AG21:AG22" si="37">IF(AND(AA21&gt;0,AJ21&gt;0,AB21&gt;0),((AJ21*(AA21-AB21))/(AA21*(AJ21-AB21))),0)</f>
        <v>0.93596403115757876</v>
      </c>
      <c r="AH21" s="35">
        <v>249</v>
      </c>
      <c r="AI21" s="40">
        <v>8.4000000000000005E-2</v>
      </c>
      <c r="AJ21" s="39">
        <v>0.217</v>
      </c>
      <c r="AK21" s="42">
        <f t="shared" si="8"/>
        <v>49.494228</v>
      </c>
      <c r="AL21" s="18">
        <v>1.76</v>
      </c>
      <c r="AM21" s="154"/>
      <c r="AN21" s="122">
        <f>AN20+AH21-AM21</f>
        <v>422.79999999999995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49</v>
      </c>
      <c r="D22" s="44">
        <v>14065</v>
      </c>
      <c r="E22" s="44">
        <v>4</v>
      </c>
      <c r="F22" s="44">
        <v>15070</v>
      </c>
      <c r="G22" s="38">
        <v>0.6</v>
      </c>
      <c r="H22" s="38">
        <v>3.6</v>
      </c>
      <c r="I22" s="44">
        <v>15609</v>
      </c>
      <c r="J22" s="44">
        <v>15127</v>
      </c>
      <c r="K22" s="40">
        <v>6.2E-2</v>
      </c>
      <c r="L22" s="38">
        <f t="shared" si="33"/>
        <v>14189.125999999998</v>
      </c>
      <c r="M22" s="29">
        <v>0.84799999999999998</v>
      </c>
      <c r="N22" s="26">
        <f t="shared" si="34"/>
        <v>12032.378847999998</v>
      </c>
      <c r="O22" s="40">
        <v>0.106</v>
      </c>
      <c r="P22" s="26">
        <f t="shared" si="35"/>
        <v>1504.0473559999998</v>
      </c>
      <c r="Q22" s="40">
        <v>4.5999999999999999E-2</v>
      </c>
      <c r="R22" s="26">
        <f t="shared" si="36"/>
        <v>652.69979599999988</v>
      </c>
      <c r="S22" s="40">
        <v>0.17</v>
      </c>
      <c r="T22" s="26">
        <f>L22*S22</f>
        <v>2412.1514199999997</v>
      </c>
      <c r="U22" s="40">
        <v>0.54900000000000004</v>
      </c>
      <c r="V22" s="26">
        <f>L22*U22</f>
        <v>7789.8301739999997</v>
      </c>
      <c r="W22" s="40">
        <v>0.4</v>
      </c>
      <c r="X22" s="26">
        <f>W22*L22</f>
        <v>5675.6503999999995</v>
      </c>
      <c r="Y22" s="48">
        <v>3.29E-3</v>
      </c>
      <c r="Z22" s="18">
        <f>L22*Y22</f>
        <v>46.682224539999993</v>
      </c>
      <c r="AA22" s="28">
        <f>IF(J22&gt;0,(AC22+AK22)/J22,0)</f>
        <v>3.1508154544853569E-3</v>
      </c>
      <c r="AB22" s="48">
        <v>2.3000000000000001E-4</v>
      </c>
      <c r="AC22" s="38">
        <f>AB22*L22</f>
        <v>3.2634989799999996</v>
      </c>
      <c r="AD22" s="29">
        <v>0.219</v>
      </c>
      <c r="AE22" s="42">
        <f>AH22*(1-AI22)*AD22</f>
        <v>43.330463999999999</v>
      </c>
      <c r="AF22" s="29">
        <f t="shared" si="32"/>
        <v>0.93106902045464746</v>
      </c>
      <c r="AG22" s="30">
        <f t="shared" si="37"/>
        <v>0.92795413567177032</v>
      </c>
      <c r="AH22" s="44">
        <v>216</v>
      </c>
      <c r="AI22" s="40">
        <v>8.4000000000000005E-2</v>
      </c>
      <c r="AJ22" s="29">
        <v>0.22439999999999999</v>
      </c>
      <c r="AK22" s="42">
        <f t="shared" si="8"/>
        <v>44.398886399999995</v>
      </c>
      <c r="AL22" s="18">
        <v>1.65</v>
      </c>
      <c r="AM22" s="154"/>
      <c r="AN22" s="122">
        <f>AN21+AH22-AM22</f>
        <v>638.79999999999995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39300</v>
      </c>
      <c r="E23" s="52"/>
      <c r="F23" s="52">
        <f>SUM(F20:F22)</f>
        <v>40320</v>
      </c>
      <c r="G23" s="53"/>
      <c r="H23" s="53"/>
      <c r="I23" s="52">
        <f>SUM(I20:I22)</f>
        <v>42495</v>
      </c>
      <c r="J23" s="52">
        <f>SUM(J20:J22)</f>
        <v>44820</v>
      </c>
      <c r="K23" s="21">
        <f>IF(J23&gt;0,(J20*K20+J21*K21+J22*K22)/J23,0)</f>
        <v>7.4253569834895145E-2</v>
      </c>
      <c r="L23" s="53">
        <f>L20+L21+L22</f>
        <v>41491.955000000002</v>
      </c>
      <c r="M23" s="54">
        <f>IF(L23&gt;0,N23/L23,0)</f>
        <v>0.8276317395022722</v>
      </c>
      <c r="N23" s="55">
        <f>N20+N21+N22</f>
        <v>34340.058892000001</v>
      </c>
      <c r="O23" s="21">
        <f>IF(L23&gt;0,P23/L23,0)</f>
        <v>0.11119750028650131</v>
      </c>
      <c r="P23" s="55">
        <f>P20+P21+P22</f>
        <v>4613.8016779999998</v>
      </c>
      <c r="Q23" s="21">
        <f>IF(L23&gt;0,R23/L23,0)</f>
        <v>6.1170760211226492E-2</v>
      </c>
      <c r="R23" s="55">
        <f>R20+R21+R22</f>
        <v>2538.0944300000001</v>
      </c>
      <c r="S23" s="21">
        <f>IF(L23&gt;0,T23/L23,0)</f>
        <v>0.17921793846542058</v>
      </c>
      <c r="T23" s="55">
        <f>T20+T21+T22</f>
        <v>7436.1026380000003</v>
      </c>
      <c r="U23" s="21">
        <f>IF(L23&gt;0,V23/L23,0)</f>
        <v>0.5318829570214274</v>
      </c>
      <c r="V23" s="55">
        <f>V20+V21+V22</f>
        <v>22068.863718000001</v>
      </c>
      <c r="W23" s="21">
        <f>IF(L23&gt;0,X23/L23,0)</f>
        <v>0.3966959655190988</v>
      </c>
      <c r="X23" s="55">
        <f>X20+X21+X22</f>
        <v>16459.691149999999</v>
      </c>
      <c r="Y23" s="56">
        <f>IF(L23&gt;0,Z23/L23,0)</f>
        <v>3.3097408116826502E-3</v>
      </c>
      <c r="Z23" s="57">
        <f>SUM(Z20:Z22)</f>
        <v>137.32761682</v>
      </c>
      <c r="AA23" s="63">
        <f>IF(L23&gt;0,(AA20*L20+AA21*L21+AA22*L22)/L23,0)</f>
        <v>3.191906996584518E-3</v>
      </c>
      <c r="AB23" s="56">
        <f>IF(J23&gt;0,(J20*AB20+J21*AB21+J22*AB22)/J23,0)</f>
        <v>2.3330388219544847E-4</v>
      </c>
      <c r="AC23" s="53">
        <f>SUM(AC20:AC22)</f>
        <v>9.6790870899999994</v>
      </c>
      <c r="AD23" s="54">
        <f>IF(J23&gt;0,(J20*AD20+J21*AD21+J22*AD22)/J23,0)</f>
        <v>0.21714346943328869</v>
      </c>
      <c r="AE23" s="59">
        <f>SUM(AE20:AE22)</f>
        <v>131.0164876</v>
      </c>
      <c r="AF23" s="54">
        <f>IF(AND(Z23&gt;0),((Z20*AF20+Z21*AF21+Z22*AF22)/Z23),0)</f>
        <v>0.93051797065036079</v>
      </c>
      <c r="AG23" s="58">
        <f>IF(AND(AA23&gt;0,AJ23&gt;0,AB23&gt;0),((AJ23*(AA23-AB23))/(AA23*(AJ23-AB23))),0)</f>
        <v>0.92788627230349097</v>
      </c>
      <c r="AH23" s="52">
        <f>SUM(AH20:AH22)</f>
        <v>659</v>
      </c>
      <c r="AI23" s="21">
        <f>IF(AH23&gt;0,(AI20*AH20+AI21*AH21+AI22*AH22)/AH23,0)</f>
        <v>8.4000000000000019E-2</v>
      </c>
      <c r="AJ23" s="54">
        <f>IF(J23&gt;0,(AJ20*J20+AJ21*J21+AJ22*J22)/J23,0)</f>
        <v>0.22121556001784917</v>
      </c>
      <c r="AK23" s="59">
        <f>SUM(AK20:AK22)</f>
        <v>133.37894319999998</v>
      </c>
      <c r="AL23" s="57"/>
      <c r="AM23" s="57">
        <f>SUM(AM20:AM22)</f>
        <v>756.38</v>
      </c>
      <c r="AN23" s="124"/>
      <c r="AO23" s="125">
        <f>AN22</f>
        <v>638.79999999999995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24" t="s">
        <v>51</v>
      </c>
      <c r="D24" s="12">
        <v>15486</v>
      </c>
      <c r="E24" s="12">
        <v>0</v>
      </c>
      <c r="F24" s="12">
        <v>10630</v>
      </c>
      <c r="G24" s="13">
        <v>1</v>
      </c>
      <c r="H24" s="13">
        <v>3.3</v>
      </c>
      <c r="I24" s="12">
        <v>11290</v>
      </c>
      <c r="J24" s="12">
        <v>15202</v>
      </c>
      <c r="K24" s="14">
        <v>8.3000000000000004E-2</v>
      </c>
      <c r="L24" s="25">
        <f>J24*(1-K24)</f>
        <v>13940.234</v>
      </c>
      <c r="M24" s="15">
        <v>0.84799999999999998</v>
      </c>
      <c r="N24" s="26">
        <f>L24*M24</f>
        <v>11821.318432</v>
      </c>
      <c r="O24" s="14">
        <v>9.4E-2</v>
      </c>
      <c r="P24" s="26">
        <f>L24*O24</f>
        <v>1310.3819960000001</v>
      </c>
      <c r="Q24" s="16">
        <v>5.8000000000000003E-2</v>
      </c>
      <c r="R24" s="26">
        <f>L24*Q24</f>
        <v>808.53357200000005</v>
      </c>
      <c r="S24" s="16">
        <v>0.187</v>
      </c>
      <c r="T24" s="26">
        <f>L24*S24</f>
        <v>2606.823758</v>
      </c>
      <c r="U24" s="16">
        <v>0.52900000000000003</v>
      </c>
      <c r="V24" s="26">
        <f>L24*U24</f>
        <v>7374.3837860000003</v>
      </c>
      <c r="W24" s="16">
        <v>0.4</v>
      </c>
      <c r="X24" s="26">
        <f>W24*L24</f>
        <v>5576.0936000000002</v>
      </c>
      <c r="Y24" s="17">
        <v>3.32E-3</v>
      </c>
      <c r="Z24" s="61">
        <f>L24*Y24</f>
        <v>46.281576880000003</v>
      </c>
      <c r="AA24" s="28">
        <f>IF(J24&gt;0,(AC24+AK24)/J24,0)</f>
        <v>3.2656797329298779E-3</v>
      </c>
      <c r="AB24" s="17">
        <v>2.5000000000000001E-4</v>
      </c>
      <c r="AC24" s="25">
        <f>AB24*L24</f>
        <v>3.4850585000000001</v>
      </c>
      <c r="AD24" s="141">
        <v>0.2205</v>
      </c>
      <c r="AE24" s="31">
        <f>AH24*(1-AI24)*AD24</f>
        <v>43.627248000000002</v>
      </c>
      <c r="AF24" s="29">
        <f t="shared" ref="AF24:AF26" si="38">IF(AND(AD24&gt;0,AB24&gt;0,Y24&gt;0),((Y24-AB24)*AD24)/((AD24-AB24)*Y24),0)</f>
        <v>0.92574839653734109</v>
      </c>
      <c r="AG24" s="62">
        <f>IF(AND(AA24&gt;0,AJ24&gt;0,AB24&gt;0),((AJ24*(AA24-AB24))/(AA24*(AJ24-AB24))),0)</f>
        <v>0.92443686873127673</v>
      </c>
      <c r="AH24" s="12">
        <v>216</v>
      </c>
      <c r="AI24" s="14">
        <v>8.4000000000000005E-2</v>
      </c>
      <c r="AJ24" s="29">
        <v>0.23330000000000001</v>
      </c>
      <c r="AK24" s="31">
        <f t="shared" si="8"/>
        <v>46.159804800000003</v>
      </c>
      <c r="AL24" s="19">
        <v>1.62</v>
      </c>
      <c r="AM24" s="152"/>
      <c r="AN24" s="119">
        <f>AN22+AH24-AM24</f>
        <v>854.8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47" t="s">
        <v>50</v>
      </c>
      <c r="D25" s="35">
        <v>18228</v>
      </c>
      <c r="E25" s="44">
        <v>0</v>
      </c>
      <c r="F25" s="35">
        <v>14278</v>
      </c>
      <c r="G25" s="36">
        <v>1</v>
      </c>
      <c r="H25" s="38">
        <v>4.7</v>
      </c>
      <c r="I25" s="35">
        <v>15373</v>
      </c>
      <c r="J25" s="35">
        <v>15242</v>
      </c>
      <c r="K25" s="40">
        <v>7.0000000000000007E-2</v>
      </c>
      <c r="L25" s="38">
        <f t="shared" ref="L25:L26" si="39">J25*(1-K25)</f>
        <v>14175.06</v>
      </c>
      <c r="M25" s="39">
        <v>0.91400000000000003</v>
      </c>
      <c r="N25" s="26">
        <f t="shared" ref="N25:N26" si="40">L25*M25</f>
        <v>12956.00484</v>
      </c>
      <c r="O25" s="37">
        <v>4.3999999999999997E-2</v>
      </c>
      <c r="P25" s="26">
        <f t="shared" ref="P25:P26" si="41">L25*O25</f>
        <v>623.70263999999997</v>
      </c>
      <c r="Q25" s="40">
        <v>4.2000000000000003E-2</v>
      </c>
      <c r="R25" s="26">
        <f t="shared" ref="R25:R26" si="42">L25*Q25</f>
        <v>595.35252000000003</v>
      </c>
      <c r="S25" s="40">
        <v>0.19800000000000001</v>
      </c>
      <c r="T25" s="26">
        <f>L25*S25</f>
        <v>2806.6618800000001</v>
      </c>
      <c r="U25" s="40">
        <v>0.52700000000000002</v>
      </c>
      <c r="V25" s="26">
        <f>L25*U25</f>
        <v>7470.2566200000001</v>
      </c>
      <c r="W25" s="40">
        <v>0.4</v>
      </c>
      <c r="X25" s="26">
        <f>W25*L25</f>
        <v>5670.0240000000003</v>
      </c>
      <c r="Y25" s="41">
        <v>3.2399999999999998E-3</v>
      </c>
      <c r="Z25" s="18">
        <f>L25*Y25</f>
        <v>45.927194399999998</v>
      </c>
      <c r="AA25" s="28">
        <f>IF(J25&gt;0,(AC25+AK25)/J25,0)</f>
        <v>3.1575818396535884E-3</v>
      </c>
      <c r="AB25" s="41">
        <v>2.4000000000000001E-4</v>
      </c>
      <c r="AC25" s="38">
        <f>AB25*L25</f>
        <v>3.4020144000000001</v>
      </c>
      <c r="AD25" s="29">
        <v>0.221</v>
      </c>
      <c r="AE25" s="42">
        <f>AH25*(1-AI25)*AD25</f>
        <v>43.333680000000001</v>
      </c>
      <c r="AF25" s="29">
        <f t="shared" si="38"/>
        <v>0.9269325495091032</v>
      </c>
      <c r="AG25" s="30">
        <f t="shared" ref="AG25:AG26" si="43">IF(AND(AA25&gt;0,AJ25&gt;0,AB25&gt;0),((AJ25*(AA25-AB25))/(AA25*(AJ25-AB25))),0)</f>
        <v>0.92496569010487151</v>
      </c>
      <c r="AH25" s="35">
        <v>215</v>
      </c>
      <c r="AI25" s="40">
        <v>8.7999999999999995E-2</v>
      </c>
      <c r="AJ25" s="39">
        <v>0.2281</v>
      </c>
      <c r="AK25" s="42">
        <f t="shared" si="8"/>
        <v>44.725847999999999</v>
      </c>
      <c r="AL25" s="18">
        <v>1.62</v>
      </c>
      <c r="AM25" s="154"/>
      <c r="AN25" s="122">
        <f>AN24+AH25-AM25</f>
        <v>1069.8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49</v>
      </c>
      <c r="D26" s="44">
        <v>12155</v>
      </c>
      <c r="E26" s="44">
        <v>0</v>
      </c>
      <c r="F26" s="44">
        <v>14086</v>
      </c>
      <c r="G26" s="38">
        <v>0.9</v>
      </c>
      <c r="H26" s="38">
        <v>3.2</v>
      </c>
      <c r="I26" s="44">
        <v>15079</v>
      </c>
      <c r="J26" s="44">
        <v>15179</v>
      </c>
      <c r="K26" s="40">
        <v>7.1999999999999995E-2</v>
      </c>
      <c r="L26" s="38">
        <f t="shared" si="39"/>
        <v>14086.112000000001</v>
      </c>
      <c r="M26" s="29">
        <v>0.89800000000000002</v>
      </c>
      <c r="N26" s="26">
        <f t="shared" si="40"/>
        <v>12649.328576000002</v>
      </c>
      <c r="O26" s="40">
        <v>5.5E-2</v>
      </c>
      <c r="P26" s="26">
        <f t="shared" si="41"/>
        <v>774.73616000000004</v>
      </c>
      <c r="Q26" s="40">
        <v>4.7E-2</v>
      </c>
      <c r="R26" s="26">
        <f t="shared" si="42"/>
        <v>662.04726400000004</v>
      </c>
      <c r="S26" s="40">
        <v>0.189</v>
      </c>
      <c r="T26" s="26">
        <f>L26*S26</f>
        <v>2662.2751680000001</v>
      </c>
      <c r="U26" s="40">
        <v>0.52400000000000002</v>
      </c>
      <c r="V26" s="26">
        <f>L26*U26</f>
        <v>7381.1226880000004</v>
      </c>
      <c r="W26" s="40">
        <v>0.4</v>
      </c>
      <c r="X26" s="26">
        <f>W26*L26</f>
        <v>5634.4448000000011</v>
      </c>
      <c r="Y26" s="48">
        <v>3.2499999999999999E-3</v>
      </c>
      <c r="Z26" s="18">
        <f>L26*Y26</f>
        <v>45.779864000000003</v>
      </c>
      <c r="AA26" s="28">
        <f>IF(J26&gt;0,(AC26+AK26)/J26,0)</f>
        <v>3.3013974359312206E-3</v>
      </c>
      <c r="AB26" s="48">
        <v>2.4000000000000001E-4</v>
      </c>
      <c r="AC26" s="38">
        <f>AB26*L26</f>
        <v>3.3806668800000002</v>
      </c>
      <c r="AD26" s="29">
        <v>0.217</v>
      </c>
      <c r="AE26" s="42">
        <f>AH26*(1-AI26)*AD26</f>
        <v>41.955647999999997</v>
      </c>
      <c r="AF26" s="29">
        <f t="shared" si="38"/>
        <v>0.92717929791190523</v>
      </c>
      <c r="AG26" s="30">
        <f t="shared" si="43"/>
        <v>0.9282252082471959</v>
      </c>
      <c r="AH26" s="44">
        <v>212</v>
      </c>
      <c r="AI26" s="40">
        <v>8.7999999999999995E-2</v>
      </c>
      <c r="AJ26" s="29">
        <v>0.2417</v>
      </c>
      <c r="AK26" s="42">
        <f t="shared" si="8"/>
        <v>46.731244799999999</v>
      </c>
      <c r="AL26" s="18">
        <v>1.62</v>
      </c>
      <c r="AM26" s="154"/>
      <c r="AN26" s="122">
        <f>AN25+AH26-AM26</f>
        <v>1281.8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45869</v>
      </c>
      <c r="E27" s="52"/>
      <c r="F27" s="52">
        <f>SUM(F24:F26)</f>
        <v>38994</v>
      </c>
      <c r="G27" s="53"/>
      <c r="H27" s="53"/>
      <c r="I27" s="52">
        <f>SUM(I24:I26)</f>
        <v>41742</v>
      </c>
      <c r="J27" s="52">
        <f>SUM(J24:J26)</f>
        <v>45623</v>
      </c>
      <c r="K27" s="21">
        <f>IF(J27&gt;0,(J24*K24+J25*K25+J26*K26)/J27,0)</f>
        <v>7.4997128641255503E-2</v>
      </c>
      <c r="L27" s="53">
        <f>L24+L25+L26</f>
        <v>42201.406000000003</v>
      </c>
      <c r="M27" s="54">
        <f>IF(L27&gt;0,N27/L27,0)</f>
        <v>0.88685793662893597</v>
      </c>
      <c r="N27" s="55">
        <f>N24+N25+N26</f>
        <v>37426.651848000001</v>
      </c>
      <c r="O27" s="21">
        <f>IF(L27&gt;0,P27/L27,0)</f>
        <v>6.418792767236238E-2</v>
      </c>
      <c r="P27" s="55">
        <f>P24+P25+P26</f>
        <v>2708.820796</v>
      </c>
      <c r="Q27" s="21">
        <f>IF(L27&gt;0,R27/L27,0)</f>
        <v>4.8954135698701613E-2</v>
      </c>
      <c r="R27" s="55">
        <f>R24+R25+R26</f>
        <v>2065.9333560000005</v>
      </c>
      <c r="S27" s="21">
        <f>IF(L27&gt;0,T27/L27,0)</f>
        <v>0.19136236375631654</v>
      </c>
      <c r="T27" s="55">
        <f>T24+T25+T26</f>
        <v>8075.7608060000002</v>
      </c>
      <c r="U27" s="21">
        <f>IF(L27&gt;0,V27/L27,0)</f>
        <v>0.52665930357865332</v>
      </c>
      <c r="V27" s="55">
        <f>V24+V25+V26</f>
        <v>22225.763094000002</v>
      </c>
      <c r="W27" s="21">
        <f>IF(L27&gt;0,X27/L27,0)</f>
        <v>0.4</v>
      </c>
      <c r="X27" s="55">
        <f>X24+X25+X26</f>
        <v>16880.562400000003</v>
      </c>
      <c r="Y27" s="56">
        <f>IF(L27&gt;0,Z27/L27,0)</f>
        <v>3.2697639334575727E-3</v>
      </c>
      <c r="Z27" s="57">
        <f>SUM(Z24:Z26)</f>
        <v>137.98863528000001</v>
      </c>
      <c r="AA27" s="63">
        <f>IF(L27&gt;0,(AA24*L24+AA25*L25+AA26*L26)/L27,0)</f>
        <v>3.2412926175289032E-3</v>
      </c>
      <c r="AB27" s="56">
        <f>IF(J27&gt;0,(J24*AB24+J25*AB25+J26*AB26)/J27,0)</f>
        <v>2.4333209126975428E-4</v>
      </c>
      <c r="AC27" s="53">
        <f>SUM(AC24:AC26)</f>
        <v>10.267739779999999</v>
      </c>
      <c r="AD27" s="54">
        <f>IF(J27&gt;0,(J24*AD24+J25*AD25+J26*AD26)/J27,0)</f>
        <v>0.21950257545536242</v>
      </c>
      <c r="AE27" s="59">
        <f>SUM(AE24:AE26)</f>
        <v>128.91657599999999</v>
      </c>
      <c r="AF27" s="54">
        <f>IF(AND(Z27&gt;0),((Z24*AF24+Z25*AF25+Z26*AF26)/Z27),0)</f>
        <v>0.92661724558288117</v>
      </c>
      <c r="AG27" s="58">
        <f>IF(AND(AA27&gt;0,AJ27&gt;0,AB27&gt;0),((AJ27*(AA27-AB27))/(AA27*(AJ27-AB27))),0)</f>
        <v>0.92588879864020723</v>
      </c>
      <c r="AH27" s="52">
        <f>SUM(AH24:AH26)</f>
        <v>643</v>
      </c>
      <c r="AI27" s="21">
        <f>IF(AH27&gt;0,(AI24*AH24+AI25*AH25+AI26*AH26)/AH27,0)</f>
        <v>8.6656298600311044E-2</v>
      </c>
      <c r="AJ27" s="54">
        <f>IF(J27&gt;0,(AJ24*J24+AJ25*J25+AJ26*J26)/J27,0)</f>
        <v>0.23435747539618174</v>
      </c>
      <c r="AK27" s="59">
        <f>SUM(AK24:AK26)</f>
        <v>137.61689760000002</v>
      </c>
      <c r="AL27" s="57"/>
      <c r="AM27" s="57">
        <f>SUM(AM24:AM26)</f>
        <v>0</v>
      </c>
      <c r="AN27" s="124"/>
      <c r="AO27" s="125">
        <f>AN26</f>
        <v>1281.8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24" t="s">
        <v>51</v>
      </c>
      <c r="D28" s="12">
        <v>13166</v>
      </c>
      <c r="E28" s="12">
        <v>0</v>
      </c>
      <c r="F28" s="12">
        <v>11156</v>
      </c>
      <c r="G28" s="13">
        <v>1.2</v>
      </c>
      <c r="H28" s="13">
        <v>3.7</v>
      </c>
      <c r="I28" s="12">
        <v>11689</v>
      </c>
      <c r="J28" s="12">
        <v>15167</v>
      </c>
      <c r="K28" s="14">
        <v>7.2999999999999995E-2</v>
      </c>
      <c r="L28" s="25">
        <f>J28*(1-K28)</f>
        <v>14059.809000000001</v>
      </c>
      <c r="M28" s="15">
        <v>0.755</v>
      </c>
      <c r="N28" s="26">
        <f>L28*M28</f>
        <v>10615.155795000001</v>
      </c>
      <c r="O28" s="14">
        <v>0.155</v>
      </c>
      <c r="P28" s="26">
        <f>L28*O28</f>
        <v>2179.270395</v>
      </c>
      <c r="Q28" s="16">
        <v>0.09</v>
      </c>
      <c r="R28" s="26">
        <f>L28*Q28</f>
        <v>1265.3828100000001</v>
      </c>
      <c r="S28" s="16">
        <v>0.19800000000000001</v>
      </c>
      <c r="T28" s="26">
        <f>L28*S28</f>
        <v>2783.8421820000003</v>
      </c>
      <c r="U28" s="16">
        <v>0.51700000000000002</v>
      </c>
      <c r="V28" s="26">
        <f>L28*U28</f>
        <v>7268.9212530000004</v>
      </c>
      <c r="W28" s="16">
        <v>0.39</v>
      </c>
      <c r="X28" s="26">
        <f>W28*L28</f>
        <v>5483.3255100000006</v>
      </c>
      <c r="Y28" s="17">
        <v>3.2599999999999999E-3</v>
      </c>
      <c r="Z28" s="61">
        <f>L28*Y28</f>
        <v>45.834977340000002</v>
      </c>
      <c r="AA28" s="28">
        <f>IF(J28&gt;0,(AC28+AK28)/J28,0)</f>
        <v>3.2437333322344569E-3</v>
      </c>
      <c r="AB28" s="17">
        <v>2.5000000000000001E-4</v>
      </c>
      <c r="AC28" s="25">
        <f>AB28*L28</f>
        <v>3.5149522500000003</v>
      </c>
      <c r="AD28" s="141">
        <v>0.217</v>
      </c>
      <c r="AE28" s="31">
        <f>AH28*(1-AI28)*AD28</f>
        <v>42.165704000000005</v>
      </c>
      <c r="AF28" s="29">
        <f t="shared" ref="AF28:AF30" si="44">IF(AND(AD28&gt;0,AB28&gt;0,Y28&gt;0),((Y28-AB28)*AD28)/((AD28-AB28)*Y28),0)</f>
        <v>0.92437783485823044</v>
      </c>
      <c r="AG28" s="62">
        <f>IF(AND(AA28&gt;0,AJ28&gt;0,AB28&gt;0),((AJ28*(AA28-AB28))/(AA28*(AJ28-AB28))),0)</f>
        <v>0.92391077876547778</v>
      </c>
      <c r="AH28" s="12">
        <v>214</v>
      </c>
      <c r="AI28" s="14">
        <v>9.1999999999999998E-2</v>
      </c>
      <c r="AJ28" s="15">
        <v>0.2351</v>
      </c>
      <c r="AK28" s="31">
        <f t="shared" si="8"/>
        <v>45.682751200000006</v>
      </c>
      <c r="AL28" s="19">
        <v>1.61</v>
      </c>
      <c r="AM28" s="152"/>
      <c r="AN28" s="119">
        <f>AN26+AH28-AM28</f>
        <v>1495.8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11" t="s">
        <v>55</v>
      </c>
      <c r="D29" s="35">
        <v>18788</v>
      </c>
      <c r="E29" s="44">
        <v>3</v>
      </c>
      <c r="F29" s="35">
        <v>13464</v>
      </c>
      <c r="G29" s="38">
        <v>1.2</v>
      </c>
      <c r="H29" s="38">
        <v>5.0999999999999996</v>
      </c>
      <c r="I29" s="35">
        <v>14617</v>
      </c>
      <c r="J29" s="35">
        <v>15207</v>
      </c>
      <c r="K29" s="40">
        <v>8.2000000000000003E-2</v>
      </c>
      <c r="L29" s="38">
        <f t="shared" ref="L29:L30" si="45">J29*(1-K29)</f>
        <v>13960.026</v>
      </c>
      <c r="M29" s="39">
        <v>0.84899999999999998</v>
      </c>
      <c r="N29" s="26">
        <f t="shared" ref="N29:N30" si="46">L29*M29</f>
        <v>11852.062073999999</v>
      </c>
      <c r="O29" s="37">
        <v>6.4000000000000001E-2</v>
      </c>
      <c r="P29" s="26">
        <f t="shared" ref="P29:P30" si="47">L29*O29</f>
        <v>893.44166400000006</v>
      </c>
      <c r="Q29" s="40">
        <v>8.6999999999999994E-2</v>
      </c>
      <c r="R29" s="26">
        <f t="shared" ref="R29:R30" si="48">L29*Q29</f>
        <v>1214.522262</v>
      </c>
      <c r="S29" s="40">
        <v>0.19700000000000001</v>
      </c>
      <c r="T29" s="26">
        <f>L29*S29</f>
        <v>2750.1251219999999</v>
      </c>
      <c r="U29" s="40">
        <v>0.51900000000000002</v>
      </c>
      <c r="V29" s="26">
        <f>L29*U29</f>
        <v>7245.2534940000005</v>
      </c>
      <c r="W29" s="40">
        <v>0.4</v>
      </c>
      <c r="X29" s="26">
        <f>W29*L29</f>
        <v>5584.0104000000001</v>
      </c>
      <c r="Y29" s="41">
        <v>3.29E-3</v>
      </c>
      <c r="Z29" s="18">
        <f>L29*Y29</f>
        <v>45.928485539999997</v>
      </c>
      <c r="AA29" s="28">
        <f>IF(J29&gt;0,(AC29+AK29)/J29,0)</f>
        <v>3.1734817636614723E-3</v>
      </c>
      <c r="AB29" s="41">
        <v>2.3000000000000001E-4</v>
      </c>
      <c r="AC29" s="38">
        <f>AB29*L29</f>
        <v>3.2108059799999999</v>
      </c>
      <c r="AD29" s="29">
        <v>0.22309999999999999</v>
      </c>
      <c r="AE29" s="42">
        <f>AH29*(1-AI29)*AD29</f>
        <v>42.931579200000002</v>
      </c>
      <c r="AF29" s="29">
        <f t="shared" si="44"/>
        <v>0.93105103183490645</v>
      </c>
      <c r="AG29" s="30">
        <f t="shared" ref="AG29:AG30" si="49">IF(AND(AA29&gt;0,AJ29&gt;0,AB29&gt;0),((AJ29*(AA29-AB29))/(AA29*(AJ29-AB29))),0)</f>
        <v>0.92843657444116123</v>
      </c>
      <c r="AH29" s="35">
        <v>211</v>
      </c>
      <c r="AI29" s="40">
        <v>8.7999999999999995E-2</v>
      </c>
      <c r="AJ29" s="39">
        <v>0.2341</v>
      </c>
      <c r="AK29" s="42">
        <f t="shared" si="8"/>
        <v>45.048331200000007</v>
      </c>
      <c r="AL29" s="18">
        <v>1.6</v>
      </c>
      <c r="AM29" s="154"/>
      <c r="AN29" s="122">
        <f>AN28+AH29-AM29</f>
        <v>1706.8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49</v>
      </c>
      <c r="D30" s="44">
        <v>12047</v>
      </c>
      <c r="E30" s="44">
        <v>0</v>
      </c>
      <c r="F30" s="44">
        <v>15342</v>
      </c>
      <c r="G30" s="38">
        <v>0.9</v>
      </c>
      <c r="H30" s="38">
        <v>3.9</v>
      </c>
      <c r="I30" s="44">
        <v>16045</v>
      </c>
      <c r="J30" s="44">
        <v>15151</v>
      </c>
      <c r="K30" s="40">
        <v>8.1000000000000003E-2</v>
      </c>
      <c r="L30" s="38">
        <f t="shared" si="45"/>
        <v>13923.769</v>
      </c>
      <c r="M30" s="29">
        <v>0.79400000000000004</v>
      </c>
      <c r="N30" s="26">
        <f t="shared" si="46"/>
        <v>11055.472586</v>
      </c>
      <c r="O30" s="40">
        <v>8.8999999999999996E-2</v>
      </c>
      <c r="P30" s="26">
        <f t="shared" si="47"/>
        <v>1239.2154410000001</v>
      </c>
      <c r="Q30" s="40">
        <v>0.11700000000000001</v>
      </c>
      <c r="R30" s="26">
        <f t="shared" si="48"/>
        <v>1629.0809730000001</v>
      </c>
      <c r="S30" s="40">
        <v>0.193</v>
      </c>
      <c r="T30" s="26">
        <f>L30*S30</f>
        <v>2687.287417</v>
      </c>
      <c r="U30" s="40">
        <v>0.52500000000000002</v>
      </c>
      <c r="V30" s="26">
        <f>L30*U30</f>
        <v>7309.9787250000008</v>
      </c>
      <c r="W30" s="40">
        <v>0.4</v>
      </c>
      <c r="X30" s="26">
        <f>W30*L30</f>
        <v>5569.5076000000008</v>
      </c>
      <c r="Y30" s="48">
        <v>3.3E-3</v>
      </c>
      <c r="Z30" s="18">
        <f>L30*Y30</f>
        <v>45.948437699999999</v>
      </c>
      <c r="AA30" s="28">
        <f>IF(J30&gt;0,(AC30+AK30)/J30,0)</f>
        <v>3.4112370180186128E-3</v>
      </c>
      <c r="AB30" s="48">
        <v>2.4000000000000001E-4</v>
      </c>
      <c r="AC30" s="38">
        <f>AB30*L30</f>
        <v>3.3417045600000002</v>
      </c>
      <c r="AD30" s="29">
        <v>0.2044</v>
      </c>
      <c r="AE30" s="42">
        <f>AH30*(1-AI30)*AD30</f>
        <v>42.172830000000005</v>
      </c>
      <c r="AF30" s="29">
        <f t="shared" si="44"/>
        <v>0.92836278141920758</v>
      </c>
      <c r="AG30" s="30">
        <f t="shared" si="49"/>
        <v>0.93059752760205583</v>
      </c>
      <c r="AH30" s="44">
        <v>225</v>
      </c>
      <c r="AI30" s="40">
        <v>8.3000000000000004E-2</v>
      </c>
      <c r="AJ30" s="29">
        <v>0.23430000000000001</v>
      </c>
      <c r="AK30" s="42">
        <f t="shared" si="8"/>
        <v>48.341947500000003</v>
      </c>
      <c r="AL30" s="18">
        <v>1.62</v>
      </c>
      <c r="AM30" s="154"/>
      <c r="AN30" s="122">
        <f>AN29+AH30-AM30</f>
        <v>1931.8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44001</v>
      </c>
      <c r="E31" s="52"/>
      <c r="F31" s="52">
        <f>SUM(F28:F30)</f>
        <v>39962</v>
      </c>
      <c r="G31" s="53"/>
      <c r="H31" s="53"/>
      <c r="I31" s="52">
        <f>SUM(I28:I30)</f>
        <v>42351</v>
      </c>
      <c r="J31" s="52">
        <f>SUM(J28:J30)</f>
        <v>45525</v>
      </c>
      <c r="K31" s="21">
        <f>IF(J31&gt;0,(J28*K28+J29*K29+J30*K30)/J31,0)</f>
        <v>7.8668775398132884E-2</v>
      </c>
      <c r="L31" s="53">
        <f>L28+L29+L30</f>
        <v>41943.603999999999</v>
      </c>
      <c r="M31" s="54">
        <f>IF(L31&gt;0,N31/L31,0)</f>
        <v>0.79923247546872711</v>
      </c>
      <c r="N31" s="55">
        <f>N28+N29+N30</f>
        <v>33522.690455000004</v>
      </c>
      <c r="O31" s="21">
        <f>IF(L31&gt;0,P31/L31,0)</f>
        <v>0.10280298040197022</v>
      </c>
      <c r="P31" s="55">
        <f>P28+P29+P30</f>
        <v>4311.9274999999998</v>
      </c>
      <c r="Q31" s="21">
        <f>IF(L31&gt;0,R31/L31,0)</f>
        <v>9.7964544129302764E-2</v>
      </c>
      <c r="R31" s="55">
        <f>R28+R29+R30</f>
        <v>4108.9860449999996</v>
      </c>
      <c r="S31" s="21">
        <f>IF(L31&gt;0,T31/L31,0)</f>
        <v>0.19600735122809188</v>
      </c>
      <c r="T31" s="55">
        <f>T28+T29+T30</f>
        <v>8221.2547209999993</v>
      </c>
      <c r="U31" s="21">
        <f>IF(L31&gt;0,V31/L31,0)</f>
        <v>0.52032136942738638</v>
      </c>
      <c r="V31" s="55">
        <f>V28+V29+V30</f>
        <v>21824.153472000002</v>
      </c>
      <c r="W31" s="21">
        <f>IF(L31&gt;0,X31/L31,0)</f>
        <v>0.39664792539048394</v>
      </c>
      <c r="X31" s="55">
        <f>X28+X29+X30</f>
        <v>16636.843510000002</v>
      </c>
      <c r="Y31" s="56">
        <f>IF(L31&gt;0,Z31/L31,0)</f>
        <v>3.2832634167536006E-3</v>
      </c>
      <c r="Z31" s="57">
        <f>SUM(Z28:Z30)</f>
        <v>137.71190057999999</v>
      </c>
      <c r="AA31" s="63">
        <f>IF(L31&gt;0,(AA28*L28+AA29*L29+AA30*L30)/L31,0)</f>
        <v>3.2759568126890103E-3</v>
      </c>
      <c r="AB31" s="56">
        <f>IF(J31&gt;0,(J28*AB28+J29*AB29+J30*AB30)/J31,0)</f>
        <v>2.399912136188907E-4</v>
      </c>
      <c r="AC31" s="53">
        <f>SUM(AC28:AC30)</f>
        <v>10.06746279</v>
      </c>
      <c r="AD31" s="54">
        <f>IF(J31&gt;0,(J28*AD28+J29*AD29+J30*AD30)/J31,0)</f>
        <v>0.2148442635914333</v>
      </c>
      <c r="AE31" s="59">
        <f>SUM(AE28:AE30)</f>
        <v>127.27011320000001</v>
      </c>
      <c r="AF31" s="54">
        <f>IF(AND(Z31&gt;0),((Z28*AF28+Z29*AF29+Z30*AF30)/Z31),0)</f>
        <v>0.92793302433409786</v>
      </c>
      <c r="AG31" s="58">
        <f>IF(AND(AA31&gt;0,AJ31&gt;0,AB31&gt;0),((AJ31*(AA31-AB31))/(AA31*(AJ31-AB31))),0)</f>
        <v>0.92769105867514778</v>
      </c>
      <c r="AH31" s="52">
        <f>SUM(AH28:AH30)</f>
        <v>650</v>
      </c>
      <c r="AI31" s="21">
        <f>IF(AH31&gt;0,(AI28*AH28+AI29*AH29+AI30*AH30)/AH31,0)</f>
        <v>8.7586153846153841E-2</v>
      </c>
      <c r="AJ31" s="54">
        <f>IF(J31&gt;0,(AJ28*J28+AJ29*J29+AJ30*J30)/J31,0)</f>
        <v>0.2344997188358045</v>
      </c>
      <c r="AK31" s="59">
        <f>SUM(AK28:AK30)</f>
        <v>139.07302990000002</v>
      </c>
      <c r="AL31" s="57"/>
      <c r="AM31" s="57">
        <f>SUM(AM28:AM30)</f>
        <v>0</v>
      </c>
      <c r="AN31" s="124"/>
      <c r="AO31" s="125">
        <f>AN30</f>
        <v>1931.8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47" t="s">
        <v>50</v>
      </c>
      <c r="D32" s="12">
        <v>4175</v>
      </c>
      <c r="E32" s="12">
        <v>2</v>
      </c>
      <c r="F32" s="12">
        <v>11413</v>
      </c>
      <c r="G32" s="13">
        <v>1.7</v>
      </c>
      <c r="H32" s="13">
        <v>4.5</v>
      </c>
      <c r="I32" s="12">
        <v>11922</v>
      </c>
      <c r="J32" s="12">
        <v>14729</v>
      </c>
      <c r="K32" s="14">
        <v>8.6999999999999994E-2</v>
      </c>
      <c r="L32" s="25">
        <f>J32*(1-K32)</f>
        <v>13447.577000000001</v>
      </c>
      <c r="M32" s="15">
        <v>0.71799999999999997</v>
      </c>
      <c r="N32" s="26">
        <f>L32*M32</f>
        <v>9655.360286000001</v>
      </c>
      <c r="O32" s="14">
        <v>0.20100000000000001</v>
      </c>
      <c r="P32" s="26">
        <f>L32*O32</f>
        <v>2702.9629770000006</v>
      </c>
      <c r="Q32" s="16">
        <v>8.1000000000000003E-2</v>
      </c>
      <c r="R32" s="26">
        <f>L32*Q32</f>
        <v>1089.2537370000002</v>
      </c>
      <c r="S32" s="16">
        <v>0.17</v>
      </c>
      <c r="T32" s="26">
        <f>L32*S32</f>
        <v>2286.0880900000002</v>
      </c>
      <c r="U32" s="16">
        <v>0.54700000000000004</v>
      </c>
      <c r="V32" s="26">
        <f>L32*U32</f>
        <v>7355.8246190000009</v>
      </c>
      <c r="W32" s="16">
        <v>0.4</v>
      </c>
      <c r="X32" s="26">
        <f>W32*L32</f>
        <v>5379.0308000000005</v>
      </c>
      <c r="Y32" s="17">
        <v>3.29E-3</v>
      </c>
      <c r="Z32" s="61">
        <f>L32*Y32</f>
        <v>44.242528330000006</v>
      </c>
      <c r="AA32" s="28">
        <f>IF(J32&gt;0,(AC32+AK32)/J32,0)</f>
        <v>3.1048295525833388E-3</v>
      </c>
      <c r="AB32" s="17">
        <v>2.4000000000000001E-4</v>
      </c>
      <c r="AC32" s="25">
        <f>AB32*L32</f>
        <v>3.2274184800000003</v>
      </c>
      <c r="AD32" s="141">
        <v>0.21379999999999999</v>
      </c>
      <c r="AE32" s="31">
        <f>AH32*(1-AI32)*AD32</f>
        <v>42.070708799999998</v>
      </c>
      <c r="AF32" s="29">
        <f t="shared" ref="AF32:AF34" si="50">IF(AND(AD32&gt;0,AB32&gt;0,Y32&gt;0),((Y32-AB32)*AD32)/((AD32-AB32)*Y32),0)</f>
        <v>0.92809349792289453</v>
      </c>
      <c r="AG32" s="62">
        <f>IF(AND(AA32&gt;0,AJ32&gt;0,AB32&gt;0),((AJ32*(AA32-AB32))/(AA32*(AJ32-AB32))),0)</f>
        <v>0.92372743453988937</v>
      </c>
      <c r="AH32" s="12">
        <v>216</v>
      </c>
      <c r="AI32" s="14">
        <v>8.8999999999999996E-2</v>
      </c>
      <c r="AJ32" s="15">
        <v>0.216</v>
      </c>
      <c r="AK32" s="31">
        <f t="shared" si="8"/>
        <v>42.503616000000001</v>
      </c>
      <c r="AL32" s="19">
        <v>1.62</v>
      </c>
      <c r="AM32" s="19">
        <v>1014.5</v>
      </c>
      <c r="AN32" s="119">
        <f>AN30+AH32-AM32</f>
        <v>1133.3000000000002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55</v>
      </c>
      <c r="D33" s="35">
        <v>20800</v>
      </c>
      <c r="E33" s="44">
        <v>3</v>
      </c>
      <c r="F33" s="35">
        <v>13992</v>
      </c>
      <c r="G33" s="36">
        <v>2.5</v>
      </c>
      <c r="H33" s="38">
        <v>4.8</v>
      </c>
      <c r="I33" s="35">
        <v>14693</v>
      </c>
      <c r="J33" s="35">
        <v>15097</v>
      </c>
      <c r="K33" s="40">
        <v>7.8E-2</v>
      </c>
      <c r="L33" s="38">
        <f t="shared" ref="L33:L34" si="51">J33*(1-K33)</f>
        <v>13919.434000000001</v>
      </c>
      <c r="M33" s="39">
        <v>0.75600000000000001</v>
      </c>
      <c r="N33" s="26">
        <f t="shared" ref="N33:N34" si="52">L33*M33</f>
        <v>10523.092104000001</v>
      </c>
      <c r="O33" s="37">
        <v>0.156</v>
      </c>
      <c r="P33" s="26">
        <f t="shared" ref="P33:P34" si="53">L33*O33</f>
        <v>2171.4317040000001</v>
      </c>
      <c r="Q33" s="40">
        <v>8.7999999999999995E-2</v>
      </c>
      <c r="R33" s="26">
        <f t="shared" ref="R33:R34" si="54">L33*Q33</f>
        <v>1224.9101920000001</v>
      </c>
      <c r="S33" s="40">
        <v>0.17699999999999999</v>
      </c>
      <c r="T33" s="26">
        <f>L33*S33</f>
        <v>2463.739818</v>
      </c>
      <c r="U33" s="40">
        <v>0.54300000000000004</v>
      </c>
      <c r="V33" s="26">
        <f>L33*U33</f>
        <v>7558.2526620000008</v>
      </c>
      <c r="W33" s="40">
        <v>0.4</v>
      </c>
      <c r="X33" s="26">
        <f>W33*L33</f>
        <v>5567.7736000000004</v>
      </c>
      <c r="Y33" s="41">
        <v>3.2000000000000002E-3</v>
      </c>
      <c r="Z33" s="18">
        <f>L33*Y33</f>
        <v>44.542188800000005</v>
      </c>
      <c r="AA33" s="28">
        <f>IF(J33&gt;0,(AC33+AK33)/J33,0)</f>
        <v>3.0551851771875205E-3</v>
      </c>
      <c r="AB33" s="41">
        <v>2.3000000000000001E-4</v>
      </c>
      <c r="AC33" s="38">
        <f>AB33*L33</f>
        <v>3.2014698200000002</v>
      </c>
      <c r="AD33" s="29">
        <v>0.22500000000000001</v>
      </c>
      <c r="AE33" s="42">
        <f>AH33*(1-AI33)*AD33</f>
        <v>42.044400000000003</v>
      </c>
      <c r="AF33" s="29">
        <f t="shared" si="50"/>
        <v>0.92907472082573295</v>
      </c>
      <c r="AG33" s="30">
        <f t="shared" ref="AG33:AG34" si="55">IF(AND(AA33&gt;0,AJ33&gt;0,AB33&gt;0),((AJ33*(AA33-AB33))/(AA33*(AJ33-AB33))),0)</f>
        <v>0.92564500139851524</v>
      </c>
      <c r="AH33" s="35">
        <v>204</v>
      </c>
      <c r="AI33" s="40">
        <v>8.4000000000000005E-2</v>
      </c>
      <c r="AJ33" s="39">
        <v>0.22969999999999999</v>
      </c>
      <c r="AK33" s="42">
        <f t="shared" si="8"/>
        <v>42.922660799999996</v>
      </c>
      <c r="AL33" s="18">
        <v>1.65</v>
      </c>
      <c r="AM33" s="154"/>
      <c r="AN33" s="122">
        <f>AN32+AH33-AM33</f>
        <v>1337.3000000000002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53</v>
      </c>
      <c r="D34" s="44">
        <v>21300</v>
      </c>
      <c r="E34" s="44">
        <v>0</v>
      </c>
      <c r="F34" s="44">
        <v>16828</v>
      </c>
      <c r="G34" s="38">
        <v>4.0999999999999996</v>
      </c>
      <c r="H34" s="38">
        <v>5.0999999999999996</v>
      </c>
      <c r="I34" s="44">
        <v>17341</v>
      </c>
      <c r="J34" s="44">
        <v>14817</v>
      </c>
      <c r="K34" s="40">
        <v>7.8E-2</v>
      </c>
      <c r="L34" s="38">
        <f t="shared" si="51"/>
        <v>13661.274000000001</v>
      </c>
      <c r="M34" s="29">
        <v>0.77100000000000002</v>
      </c>
      <c r="N34" s="26">
        <f t="shared" si="52"/>
        <v>10532.842254000001</v>
      </c>
      <c r="O34" s="40">
        <v>0.14099999999999999</v>
      </c>
      <c r="P34" s="26">
        <f t="shared" si="53"/>
        <v>1926.239634</v>
      </c>
      <c r="Q34" s="40">
        <v>8.8999999999999996E-2</v>
      </c>
      <c r="R34" s="26">
        <f t="shared" si="54"/>
        <v>1215.853386</v>
      </c>
      <c r="S34" s="40">
        <v>0.187</v>
      </c>
      <c r="T34" s="26">
        <f>L34*S34</f>
        <v>2554.6582380000004</v>
      </c>
      <c r="U34" s="40">
        <v>0.52</v>
      </c>
      <c r="V34" s="26">
        <f>L34*U34</f>
        <v>7103.8624800000007</v>
      </c>
      <c r="W34" s="40">
        <v>0.4</v>
      </c>
      <c r="X34" s="26">
        <f>W34*L34</f>
        <v>5464.5096000000012</v>
      </c>
      <c r="Y34" s="48">
        <v>3.16E-3</v>
      </c>
      <c r="Z34" s="18">
        <f>L34*Y34</f>
        <v>43.169625840000002</v>
      </c>
      <c r="AA34" s="28">
        <f>IF(J34&gt;0,(AC34+AK34)/J34,0)</f>
        <v>3.2113996733481812E-3</v>
      </c>
      <c r="AB34" s="48">
        <v>2.4000000000000001E-4</v>
      </c>
      <c r="AC34" s="38">
        <f>AB34*L34</f>
        <v>3.2787057600000002</v>
      </c>
      <c r="AD34" s="29">
        <v>0.2172</v>
      </c>
      <c r="AE34" s="42">
        <f>AH34*(1-AI34)*AD34</f>
        <v>41.247148799999998</v>
      </c>
      <c r="AF34" s="29">
        <f t="shared" si="50"/>
        <v>0.92507281281505527</v>
      </c>
      <c r="AG34" s="30">
        <f t="shared" si="55"/>
        <v>0.92621904999019089</v>
      </c>
      <c r="AH34" s="44">
        <v>208</v>
      </c>
      <c r="AI34" s="40">
        <v>8.6999999999999994E-2</v>
      </c>
      <c r="AJ34" s="29">
        <v>0.23330000000000001</v>
      </c>
      <c r="AK34" s="42">
        <f t="shared" si="8"/>
        <v>44.304603200000003</v>
      </c>
      <c r="AL34" s="18">
        <v>1.6</v>
      </c>
      <c r="AM34" s="154"/>
      <c r="AN34" s="122">
        <f>AN33+AH34-AM34</f>
        <v>1545.3000000000002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46275</v>
      </c>
      <c r="E35" s="52"/>
      <c r="F35" s="52">
        <f t="shared" ref="F35:J35" si="56">SUM(F32:F34)</f>
        <v>42233</v>
      </c>
      <c r="G35" s="53"/>
      <c r="H35" s="53"/>
      <c r="I35" s="52">
        <f t="shared" si="56"/>
        <v>43956</v>
      </c>
      <c r="J35" s="52">
        <f t="shared" si="56"/>
        <v>44643</v>
      </c>
      <c r="K35" s="21">
        <f>IF(J35&gt;0,(J32*K32+J33*K33+J34*K34)/J35,0)</f>
        <v>8.0969356898057926E-2</v>
      </c>
      <c r="L35" s="53">
        <f>L32+L33+L34</f>
        <v>41028.285000000003</v>
      </c>
      <c r="M35" s="54">
        <f>IF(L35&gt;0,N35/L35,0)</f>
        <v>0.74853956591166315</v>
      </c>
      <c r="N35" s="55">
        <f>N32+N33+N34</f>
        <v>30711.294644000001</v>
      </c>
      <c r="O35" s="21">
        <f>IF(L35&gt;0,P35/L35,0)</f>
        <v>0.16575477905059888</v>
      </c>
      <c r="P35" s="55">
        <f>P32+P33+P34</f>
        <v>6800.6343150000012</v>
      </c>
      <c r="Q35" s="21">
        <f>IF(L35&gt;0,R35/L35,0)</f>
        <v>8.6038627132477022E-2</v>
      </c>
      <c r="R35" s="55">
        <f>R32+R33+R34</f>
        <v>3530.0173150000001</v>
      </c>
      <c r="S35" s="21">
        <f>IF(L35&gt;0,T35/L35,0)</f>
        <v>0.17803537598512831</v>
      </c>
      <c r="T35" s="55">
        <f>T32+T33+T34</f>
        <v>7304.4861460000011</v>
      </c>
      <c r="U35" s="21">
        <f>IF(L35&gt;0,V35/L35,0)</f>
        <v>0.53665269608515198</v>
      </c>
      <c r="V35" s="55">
        <f>V32+V33+V34</f>
        <v>22017.939761000001</v>
      </c>
      <c r="W35" s="21">
        <f>IF(L35&gt;0,X35/L35,0)</f>
        <v>0.4</v>
      </c>
      <c r="X35" s="55">
        <f>X32+X33+X34</f>
        <v>16411.314000000002</v>
      </c>
      <c r="Y35" s="56">
        <f>IF(L35&gt;0,Z35/L35,0)</f>
        <v>3.2161798371538076E-3</v>
      </c>
      <c r="Z35" s="57">
        <f>SUM(Z32:Z34)</f>
        <v>131.95434297000003</v>
      </c>
      <c r="AA35" s="63">
        <f>IF(L35&gt;0,(AA32*L32+AA33*L33+AA34*L34)/L35,0)</f>
        <v>3.1234718627161724E-3</v>
      </c>
      <c r="AB35" s="56">
        <f>IF(J35&gt;0,(J32*AB32+J33*AB33+J34*AB34)/J35,0)</f>
        <v>2.3661828282149497E-4</v>
      </c>
      <c r="AC35" s="53">
        <f>SUM(AC32:AC34)</f>
        <v>9.7075940600000017</v>
      </c>
      <c r="AD35" s="54">
        <f>IF(J35&gt;0,(J32*AD32+J33*AD33+J34*AD34)/J35,0)</f>
        <v>0.21871598234885647</v>
      </c>
      <c r="AE35" s="59">
        <f>SUM(AE32:AE34)</f>
        <v>125.36225759999999</v>
      </c>
      <c r="AF35" s="54">
        <f>IF(AND(Z35&gt;0),((Z32*AF32+Z33*AF33+Z34*AF34)/Z35),0)</f>
        <v>0.92743648256332811</v>
      </c>
      <c r="AG35" s="58">
        <f>IF(AND(AA35&gt;0,AJ35&gt;0,AB35&gt;0),((AJ35*(AA35-AB35))/(AA35*(AJ35-AB35))),0)</f>
        <v>0.92521218310770847</v>
      </c>
      <c r="AH35" s="52">
        <f t="shared" ref="AH35" si="57">SUM(AH32:AH34)</f>
        <v>628</v>
      </c>
      <c r="AI35" s="21">
        <f>IF(AH35&gt;0,(AI32*AH32+AI33*AH33+AI34*AH34)/AH35,0)</f>
        <v>8.6713375796178355E-2</v>
      </c>
      <c r="AJ35" s="54">
        <f>IF(J35&gt;0,(AJ32*J32+AJ33*J33+AJ34*J34)/J35,0)</f>
        <v>0.22637481800058237</v>
      </c>
      <c r="AK35" s="59">
        <f>SUM(AK32:AK34)</f>
        <v>129.73088000000001</v>
      </c>
      <c r="AL35" s="57"/>
      <c r="AM35" s="57">
        <f>SUM(AM32:AM34)</f>
        <v>1014.5</v>
      </c>
      <c r="AN35" s="124"/>
      <c r="AO35" s="125">
        <f>AN34</f>
        <v>1545.3000000000002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47" t="s">
        <v>50</v>
      </c>
      <c r="D36" s="12">
        <v>4338</v>
      </c>
      <c r="E36" s="12">
        <v>2</v>
      </c>
      <c r="F36" s="12">
        <v>13306</v>
      </c>
      <c r="G36" s="13">
        <v>4.0999999999999996</v>
      </c>
      <c r="H36" s="13">
        <v>7.1</v>
      </c>
      <c r="I36" s="12">
        <v>14157</v>
      </c>
      <c r="J36" s="12">
        <v>14909</v>
      </c>
      <c r="K36" s="14">
        <v>7.6999999999999999E-2</v>
      </c>
      <c r="L36" s="25">
        <f>J36*(1-K36)</f>
        <v>13761.007000000001</v>
      </c>
      <c r="M36" s="15">
        <v>0.81399999999999995</v>
      </c>
      <c r="N36" s="26">
        <f>L36*M36</f>
        <v>11201.459698000001</v>
      </c>
      <c r="O36" s="14">
        <v>0.11</v>
      </c>
      <c r="P36" s="26">
        <f>L36*O36</f>
        <v>1513.7107700000001</v>
      </c>
      <c r="Q36" s="16">
        <v>7.5999999999999998E-2</v>
      </c>
      <c r="R36" s="26">
        <f>L36*Q36</f>
        <v>1045.836532</v>
      </c>
      <c r="S36" s="16">
        <v>0.17299999999999999</v>
      </c>
      <c r="T36" s="26">
        <f>L36*S36</f>
        <v>2380.654211</v>
      </c>
      <c r="U36" s="16">
        <v>0.54200000000000004</v>
      </c>
      <c r="V36" s="26">
        <f>L36*U36</f>
        <v>7458.4657940000016</v>
      </c>
      <c r="W36" s="16">
        <v>0.4</v>
      </c>
      <c r="X36" s="26">
        <f>W36*L36</f>
        <v>5504.4028000000008</v>
      </c>
      <c r="Y36" s="17">
        <v>3.3400000000000001E-3</v>
      </c>
      <c r="Z36" s="61">
        <f>L36*Y36</f>
        <v>45.961763380000008</v>
      </c>
      <c r="AA36" s="28">
        <f>IF(J36&gt;0,(AC36+AK36)/J36,0)</f>
        <v>3.3188283439533166E-3</v>
      </c>
      <c r="AB36" s="17">
        <v>2.4000000000000001E-4</v>
      </c>
      <c r="AC36" s="25">
        <f>AB36*L36</f>
        <v>3.3026416800000002</v>
      </c>
      <c r="AD36" s="141">
        <v>0.21340000000000001</v>
      </c>
      <c r="AE36" s="31">
        <f>AH36*(1-AI36)*AD36</f>
        <v>44.130479800000003</v>
      </c>
      <c r="AF36" s="29">
        <f t="shared" ref="AF36:AF38" si="58">IF(AND(AD36&gt;0,AB36&gt;0,Y36&gt;0),((Y36-AB36)*AD36)/((AD36-AB36)*Y36),0)</f>
        <v>0.92918872332272962</v>
      </c>
      <c r="AG36" s="62">
        <f>IF(AND(AA36&gt;0,AJ36&gt;0,AB36&gt;0),((AJ36*(AA36-AB36))/(AA36*(AJ36-AB36))),0)</f>
        <v>0.92868346008465941</v>
      </c>
      <c r="AH36" s="12">
        <v>227</v>
      </c>
      <c r="AI36" s="14">
        <v>8.8999999999999996E-2</v>
      </c>
      <c r="AJ36" s="15">
        <v>0.2233</v>
      </c>
      <c r="AK36" s="31">
        <f t="shared" si="8"/>
        <v>46.177770099999996</v>
      </c>
      <c r="AL36" s="19">
        <v>1.6</v>
      </c>
      <c r="AM36" s="19">
        <v>1019.26</v>
      </c>
      <c r="AN36" s="119">
        <f>AN34+AH36-AM36</f>
        <v>753.04000000000019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55</v>
      </c>
      <c r="D37" s="35">
        <v>18271</v>
      </c>
      <c r="E37" s="44">
        <v>6</v>
      </c>
      <c r="F37" s="35">
        <v>14105</v>
      </c>
      <c r="G37" s="36">
        <v>1.6</v>
      </c>
      <c r="H37" s="38">
        <v>3.9</v>
      </c>
      <c r="I37" s="35">
        <v>13748</v>
      </c>
      <c r="J37" s="35">
        <v>15157</v>
      </c>
      <c r="K37" s="40">
        <v>7.0999999999999994E-2</v>
      </c>
      <c r="L37" s="38">
        <f t="shared" ref="L37:L38" si="59">J37*(1-K37)</f>
        <v>14080.853000000001</v>
      </c>
      <c r="M37" s="39">
        <v>0.78100000000000003</v>
      </c>
      <c r="N37" s="26">
        <f t="shared" ref="N37:N38" si="60">L37*M37</f>
        <v>10997.146193</v>
      </c>
      <c r="O37" s="37">
        <v>0.14899999999999999</v>
      </c>
      <c r="P37" s="26">
        <f t="shared" ref="P37:P38" si="61">L37*O37</f>
        <v>2098.0470970000001</v>
      </c>
      <c r="Q37" s="40">
        <v>7.0000000000000007E-2</v>
      </c>
      <c r="R37" s="26">
        <f t="shared" ref="R37:R38" si="62">L37*Q37</f>
        <v>985.65971000000013</v>
      </c>
      <c r="S37" s="40">
        <v>0.17399999999999999</v>
      </c>
      <c r="T37" s="26">
        <f>L37*S37</f>
        <v>2450.0684219999998</v>
      </c>
      <c r="U37" s="40">
        <v>0.53500000000000003</v>
      </c>
      <c r="V37" s="26">
        <f>L37*U37</f>
        <v>7533.2563550000013</v>
      </c>
      <c r="W37" s="40">
        <v>0.39</v>
      </c>
      <c r="X37" s="26">
        <f>W37*L37</f>
        <v>5491.5326700000005</v>
      </c>
      <c r="Y37" s="41">
        <v>3.3899999999999998E-3</v>
      </c>
      <c r="Z37" s="18">
        <f>L37*Y37</f>
        <v>47.734091669999998</v>
      </c>
      <c r="AA37" s="28">
        <f>IF(J37&gt;0,(AC37+AK37)/J37,0)</f>
        <v>3.3617845695058397E-3</v>
      </c>
      <c r="AB37" s="41">
        <v>2.4000000000000001E-4</v>
      </c>
      <c r="AC37" s="38">
        <f>AB37*L37</f>
        <v>3.3794047200000001</v>
      </c>
      <c r="AD37" s="29">
        <v>0.22520000000000001</v>
      </c>
      <c r="AE37" s="42">
        <f>AH37*(1-AI37)*AD37</f>
        <v>46.724496000000009</v>
      </c>
      <c r="AF37" s="29">
        <f t="shared" si="58"/>
        <v>0.93019486650134053</v>
      </c>
      <c r="AG37" s="30">
        <f t="shared" ref="AG37:AG38" si="63">IF(AND(AA37&gt;0,AJ37&gt;0,AB37&gt;0),((AJ37*(AA37-AB37))/(AA37*(AJ37-AB37))),0)</f>
        <v>0.92958230582047519</v>
      </c>
      <c r="AH37" s="35">
        <v>228</v>
      </c>
      <c r="AI37" s="40">
        <v>0.09</v>
      </c>
      <c r="AJ37" s="39">
        <v>0.2293</v>
      </c>
      <c r="AK37" s="42">
        <f t="shared" si="8"/>
        <v>47.575164000000008</v>
      </c>
      <c r="AL37" s="18">
        <v>1.7</v>
      </c>
      <c r="AM37" s="154"/>
      <c r="AN37" s="122">
        <f>AN36+AH37-AM37</f>
        <v>981.04000000000019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53</v>
      </c>
      <c r="D38" s="44">
        <v>21391</v>
      </c>
      <c r="E38" s="44">
        <v>4</v>
      </c>
      <c r="F38" s="44">
        <v>16318</v>
      </c>
      <c r="G38" s="38">
        <v>2.5</v>
      </c>
      <c r="H38" s="38">
        <v>5.4</v>
      </c>
      <c r="I38" s="44">
        <v>16963</v>
      </c>
      <c r="J38" s="44">
        <v>14887</v>
      </c>
      <c r="K38" s="40">
        <v>8.5999999999999993E-2</v>
      </c>
      <c r="L38" s="38">
        <f t="shared" si="59"/>
        <v>13606.718000000001</v>
      </c>
      <c r="M38" s="29">
        <v>0.78200000000000003</v>
      </c>
      <c r="N38" s="26">
        <f t="shared" si="60"/>
        <v>10640.453476000001</v>
      </c>
      <c r="O38" s="40">
        <v>9.1999999999999998E-2</v>
      </c>
      <c r="P38" s="26">
        <f t="shared" si="61"/>
        <v>1251.8180560000001</v>
      </c>
      <c r="Q38" s="40">
        <v>0.126</v>
      </c>
      <c r="R38" s="26">
        <f t="shared" si="62"/>
        <v>1714.4464680000001</v>
      </c>
      <c r="S38" s="40">
        <v>0.17399999999999999</v>
      </c>
      <c r="T38" s="26">
        <f>L38*S38</f>
        <v>2367.5689320000001</v>
      </c>
      <c r="U38" s="40">
        <v>0.51800000000000002</v>
      </c>
      <c r="V38" s="26">
        <f>L38*U38</f>
        <v>7048.2799240000004</v>
      </c>
      <c r="W38" s="40">
        <v>0.4</v>
      </c>
      <c r="X38" s="26">
        <f>W38*L38</f>
        <v>5442.6872000000003</v>
      </c>
      <c r="Y38" s="48">
        <v>3.4199999999999999E-3</v>
      </c>
      <c r="Z38" s="18">
        <f>L38*Y38</f>
        <v>46.534975559999999</v>
      </c>
      <c r="AA38" s="28">
        <f>IF(J38&gt;0,(AC38+AK38)/J38,0)</f>
        <v>3.4663236044871369E-3</v>
      </c>
      <c r="AB38" s="48">
        <v>2.5000000000000001E-4</v>
      </c>
      <c r="AC38" s="38">
        <f>AB38*L38</f>
        <v>3.4016795000000002</v>
      </c>
      <c r="AD38" s="29">
        <v>0.22189999999999999</v>
      </c>
      <c r="AE38" s="42">
        <f>AH38*(1-AI38)*AD38</f>
        <v>45.533880000000003</v>
      </c>
      <c r="AF38" s="29">
        <f t="shared" si="58"/>
        <v>0.92794604000036951</v>
      </c>
      <c r="AG38" s="30">
        <f t="shared" si="63"/>
        <v>0.92886605416968016</v>
      </c>
      <c r="AH38" s="44">
        <v>225</v>
      </c>
      <c r="AI38" s="40">
        <v>8.7999999999999995E-2</v>
      </c>
      <c r="AJ38" s="29">
        <v>0.2349</v>
      </c>
      <c r="AK38" s="42">
        <f t="shared" si="8"/>
        <v>48.201480000000004</v>
      </c>
      <c r="AL38" s="18">
        <v>1.7</v>
      </c>
      <c r="AM38" s="154"/>
      <c r="AN38" s="122">
        <f>AN37+AH38-AM38</f>
        <v>1206.0400000000002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44000</v>
      </c>
      <c r="E39" s="52"/>
      <c r="F39" s="52">
        <f t="shared" ref="F39:J39" si="64">SUM(F36:F38)</f>
        <v>43729</v>
      </c>
      <c r="G39" s="53"/>
      <c r="H39" s="53"/>
      <c r="I39" s="52">
        <f t="shared" si="64"/>
        <v>44868</v>
      </c>
      <c r="J39" s="52">
        <f t="shared" si="64"/>
        <v>44953</v>
      </c>
      <c r="K39" s="21">
        <f>IF(J39&gt;0,(J36*K36+J37*K37+J38*K38)/J39,0)</f>
        <v>7.7957466687429089E-2</v>
      </c>
      <c r="L39" s="53">
        <f>L36+L37+L38</f>
        <v>41448.578000000001</v>
      </c>
      <c r="M39" s="54">
        <f>IF(L39&gt;0,N39/L39,0)</f>
        <v>0.79228434246887791</v>
      </c>
      <c r="N39" s="55">
        <f>N36+N37+N38</f>
        <v>32839.059367000002</v>
      </c>
      <c r="O39" s="21">
        <f>IF(L39&gt;0,P39/L39,0)</f>
        <v>0.11733999470379901</v>
      </c>
      <c r="P39" s="55">
        <f>P36+P37+P38</f>
        <v>4863.5759230000003</v>
      </c>
      <c r="Q39" s="21">
        <f>IF(L39&gt;0,R39/L39,0)</f>
        <v>9.0375662827323053E-2</v>
      </c>
      <c r="R39" s="55">
        <f>R36+R37+R38</f>
        <v>3745.9427100000003</v>
      </c>
      <c r="S39" s="21">
        <f>IF(L39&gt;0,T39/L39,0)</f>
        <v>0.17366799809151473</v>
      </c>
      <c r="T39" s="55">
        <f>T36+T37+T38</f>
        <v>7198.2915649999995</v>
      </c>
      <c r="U39" s="21">
        <f>IF(L39&gt;0,V39/L39,0)</f>
        <v>0.53174326204870048</v>
      </c>
      <c r="V39" s="55">
        <f>V36+V37+V38</f>
        <v>22040.002073000003</v>
      </c>
      <c r="W39" s="21">
        <f>IF(L39&gt;0,X39/L39,0)</f>
        <v>0.3966028139734975</v>
      </c>
      <c r="X39" s="55">
        <f>X36+X37+X38</f>
        <v>16438.622670000001</v>
      </c>
      <c r="Y39" s="56">
        <f>IF(L39&gt;0,Z39/L39,0)</f>
        <v>3.3832482892416716E-3</v>
      </c>
      <c r="Z39" s="57">
        <f>SUM(Z36:Z38)</f>
        <v>140.23083061</v>
      </c>
      <c r="AA39" s="63">
        <f>IF(L39&gt;0,(AA36*L36+AA37*L37+AA38*L38)/L39,0)</f>
        <v>3.381841041611126E-3</v>
      </c>
      <c r="AB39" s="56">
        <f>IF(J39&gt;0,(J36*AB36+J37*AB37+J38*AB38)/J39,0)</f>
        <v>2.4331168108913755E-4</v>
      </c>
      <c r="AC39" s="53">
        <f>SUM(AC36:AC38)</f>
        <v>10.083725900000001</v>
      </c>
      <c r="AD39" s="54">
        <f>IF(J39&gt;0,(J36*AD36+J37*AD37+J38*AD38)/J39,0)</f>
        <v>0.22019358663492983</v>
      </c>
      <c r="AE39" s="59">
        <f>SUM(AE36:AE38)</f>
        <v>136.38885580000002</v>
      </c>
      <c r="AF39" s="54">
        <f>IF(AND(Z39&gt;0),((Z36*AF36+Z37*AF37+Z38*AF38)/Z39),0)</f>
        <v>0.9291188320779068</v>
      </c>
      <c r="AG39" s="58">
        <f>IF(AND(AA39&gt;0,AJ39&gt;0,AB39&gt;0),((AJ39*(AA39-AB39))/(AA39*(AJ39-AB39))),0)</f>
        <v>0.92903987642378449</v>
      </c>
      <c r="AH39" s="52">
        <f t="shared" ref="AH39" si="65">SUM(AH36:AH38)</f>
        <v>680</v>
      </c>
      <c r="AI39" s="21">
        <f>IF(AH39&gt;0,(AI36*AH36+AI37*AH37+AI38*AH38)/AH39,0)</f>
        <v>8.9004411764705874E-2</v>
      </c>
      <c r="AJ39" s="54">
        <f>IF(J39&gt;0,(AJ36*J36+AJ37*J37+AJ38*J38)/J39,0)</f>
        <v>0.22916459635619424</v>
      </c>
      <c r="AK39" s="59">
        <f>SUM(AK36:AK38)</f>
        <v>141.95441410000001</v>
      </c>
      <c r="AL39" s="57"/>
      <c r="AM39" s="57">
        <f>SUM(AM36:AM38)</f>
        <v>1019.26</v>
      </c>
      <c r="AN39" s="124"/>
      <c r="AO39" s="125">
        <f>AN38</f>
        <v>1206.0400000000002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47" t="s">
        <v>50</v>
      </c>
      <c r="D40" s="12">
        <v>4801</v>
      </c>
      <c r="E40" s="12">
        <v>0</v>
      </c>
      <c r="F40" s="12">
        <v>13030</v>
      </c>
      <c r="G40" s="13">
        <v>2.8</v>
      </c>
      <c r="H40" s="13">
        <v>4.3</v>
      </c>
      <c r="I40" s="12">
        <v>13776</v>
      </c>
      <c r="J40" s="12">
        <v>15079</v>
      </c>
      <c r="K40" s="14">
        <v>8.1000000000000003E-2</v>
      </c>
      <c r="L40" s="25">
        <f>J40*(1-K40)</f>
        <v>13857.601000000001</v>
      </c>
      <c r="M40" s="15">
        <v>0.80800000000000005</v>
      </c>
      <c r="N40" s="26">
        <f>L40*M40</f>
        <v>11196.941608000001</v>
      </c>
      <c r="O40" s="14">
        <v>0.123</v>
      </c>
      <c r="P40" s="26">
        <f>L40*O40</f>
        <v>1704.484923</v>
      </c>
      <c r="Q40" s="16">
        <v>6.9000000000000006E-2</v>
      </c>
      <c r="R40" s="26">
        <f>L40*Q40</f>
        <v>956.17446900000016</v>
      </c>
      <c r="S40" s="16">
        <v>0.17599999999999999</v>
      </c>
      <c r="T40" s="26">
        <f>L40*S40</f>
        <v>2438.9377759999998</v>
      </c>
      <c r="U40" s="16">
        <v>0.51400000000000001</v>
      </c>
      <c r="V40" s="26">
        <f>L40*U40</f>
        <v>7122.8069140000007</v>
      </c>
      <c r="W40" s="16">
        <v>0.4</v>
      </c>
      <c r="X40" s="26">
        <f>W40*L40</f>
        <v>5543.0404000000008</v>
      </c>
      <c r="Y40" s="17">
        <v>3.3500000000000001E-3</v>
      </c>
      <c r="Z40" s="61">
        <f>L40*Y40</f>
        <v>46.422963350000003</v>
      </c>
      <c r="AA40" s="28">
        <f>IF(J40&gt;0,(AC40+AK40)/J40,0)</f>
        <v>3.3275469367995223E-3</v>
      </c>
      <c r="AB40" s="17">
        <v>2.5999999999999998E-4</v>
      </c>
      <c r="AC40" s="25">
        <f>AB40*L40</f>
        <v>3.6029762599999997</v>
      </c>
      <c r="AD40" s="141">
        <v>0.21179999999999999</v>
      </c>
      <c r="AE40" s="31">
        <f>AH40*(1-AI40)*AD40</f>
        <v>44.234006399999998</v>
      </c>
      <c r="AF40" s="29">
        <f t="shared" ref="AF40:AF42" si="66">IF(AND(AD40&gt;0,AB40&gt;0,Y40&gt;0),((Y40-AB40)*AD40)/((AD40-AB40)*Y40),0)</f>
        <v>0.92352175023530381</v>
      </c>
      <c r="AG40" s="62">
        <f>IF(AND(AA40&gt;0,AJ40&gt;0,AB40&gt;0),((AJ40*(AA40-AB40))/(AA40*(AJ40-AB40))),0)</f>
        <v>0.9229404369180485</v>
      </c>
      <c r="AH40" s="12">
        <v>229</v>
      </c>
      <c r="AI40" s="14">
        <v>8.7999999999999995E-2</v>
      </c>
      <c r="AJ40" s="15">
        <v>0.223</v>
      </c>
      <c r="AK40" s="31">
        <f t="shared" si="8"/>
        <v>46.573104000000001</v>
      </c>
      <c r="AL40" s="19">
        <v>1.6</v>
      </c>
      <c r="AM40" s="19">
        <v>504.04</v>
      </c>
      <c r="AN40" s="119">
        <f>AN38+AH40-AM40</f>
        <v>931.00000000000023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49</v>
      </c>
      <c r="D41" s="35">
        <v>19848</v>
      </c>
      <c r="E41" s="44">
        <v>5</v>
      </c>
      <c r="F41" s="35">
        <v>15359</v>
      </c>
      <c r="G41" s="36">
        <v>1.8</v>
      </c>
      <c r="H41" s="38">
        <v>4</v>
      </c>
      <c r="I41" s="35">
        <v>15365</v>
      </c>
      <c r="J41" s="35">
        <v>15150</v>
      </c>
      <c r="K41" s="40">
        <v>8.5000000000000006E-2</v>
      </c>
      <c r="L41" s="38">
        <f t="shared" ref="L41:L42" si="67">J41*(1-K41)</f>
        <v>13862.25</v>
      </c>
      <c r="M41" s="39">
        <v>0.92300000000000004</v>
      </c>
      <c r="N41" s="26">
        <f t="shared" ref="N41:N42" si="68">L41*M41</f>
        <v>12794.856750000001</v>
      </c>
      <c r="O41" s="37">
        <v>0.03</v>
      </c>
      <c r="P41" s="26">
        <f t="shared" ref="P41:P42" si="69">L41*O41</f>
        <v>415.86750000000001</v>
      </c>
      <c r="Q41" s="40">
        <v>4.7E-2</v>
      </c>
      <c r="R41" s="26">
        <f t="shared" ref="R41:R42" si="70">L41*Q41</f>
        <v>651.52575000000002</v>
      </c>
      <c r="S41" s="40">
        <v>0.182</v>
      </c>
      <c r="T41" s="26">
        <f>L41*S41</f>
        <v>2522.9294999999997</v>
      </c>
      <c r="U41" s="40">
        <v>0.52700000000000002</v>
      </c>
      <c r="V41" s="26">
        <f>L41*U41</f>
        <v>7305.4057499999999</v>
      </c>
      <c r="W41" s="40">
        <v>0.39</v>
      </c>
      <c r="X41" s="26">
        <f>W41*L41</f>
        <v>5406.2775000000001</v>
      </c>
      <c r="Y41" s="41">
        <v>3.29E-3</v>
      </c>
      <c r="Z41" s="18">
        <f>L41*Y41</f>
        <v>45.606802500000001</v>
      </c>
      <c r="AA41" s="28">
        <f>IF(J41&gt;0,(AC41+AK41)/J41,0)</f>
        <v>3.1777441914191415E-3</v>
      </c>
      <c r="AB41" s="41">
        <v>2.5000000000000001E-4</v>
      </c>
      <c r="AC41" s="38">
        <f>AB41*L41</f>
        <v>3.4655624999999999</v>
      </c>
      <c r="AD41" s="29">
        <v>0.20630000000000001</v>
      </c>
      <c r="AE41" s="42">
        <f>AH41*(1-AI41)*AD41</f>
        <v>42.4742818</v>
      </c>
      <c r="AF41" s="29">
        <f t="shared" si="66"/>
        <v>0.92513325992082962</v>
      </c>
      <c r="AG41" s="30">
        <f t="shared" ref="AG41:AG42" si="71">IF(AND(AA41&gt;0,AJ41&gt;0,AB41&gt;0),((AJ41*(AA41-AB41))/(AA41*(AJ41-AB41))),0)</f>
        <v>0.9223905017003996</v>
      </c>
      <c r="AH41" s="35">
        <v>226</v>
      </c>
      <c r="AI41" s="40">
        <v>8.8999999999999996E-2</v>
      </c>
      <c r="AJ41" s="39">
        <v>0.217</v>
      </c>
      <c r="AK41" s="42">
        <f t="shared" si="8"/>
        <v>44.677261999999999</v>
      </c>
      <c r="AL41" s="18">
        <v>1.62</v>
      </c>
      <c r="AM41" s="154"/>
      <c r="AN41" s="122">
        <f>AN40+AH41-AM41</f>
        <v>1157.0000000000002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53</v>
      </c>
      <c r="D42" s="44">
        <v>22101</v>
      </c>
      <c r="E42" s="44">
        <v>3</v>
      </c>
      <c r="F42" s="44">
        <v>16680</v>
      </c>
      <c r="G42" s="38">
        <v>1.4</v>
      </c>
      <c r="H42" s="38">
        <v>3.5</v>
      </c>
      <c r="I42" s="44">
        <v>17102</v>
      </c>
      <c r="J42" s="44">
        <v>15136</v>
      </c>
      <c r="K42" s="40">
        <v>8.8999999999999996E-2</v>
      </c>
      <c r="L42" s="38">
        <f t="shared" si="67"/>
        <v>13788.896000000001</v>
      </c>
      <c r="M42" s="29">
        <v>0.70699999999999996</v>
      </c>
      <c r="N42" s="26">
        <f t="shared" si="68"/>
        <v>9748.7494719999995</v>
      </c>
      <c r="O42" s="40">
        <v>0.17</v>
      </c>
      <c r="P42" s="26">
        <f t="shared" si="69"/>
        <v>2344.1123200000002</v>
      </c>
      <c r="Q42" s="40">
        <v>0.123</v>
      </c>
      <c r="R42" s="26">
        <f t="shared" si="70"/>
        <v>1696.034208</v>
      </c>
      <c r="S42" s="40">
        <v>0.20599999999999999</v>
      </c>
      <c r="T42" s="26">
        <f>L42*S42</f>
        <v>2840.5125760000001</v>
      </c>
      <c r="U42" s="40">
        <v>0.48599999999999999</v>
      </c>
      <c r="V42" s="26">
        <f>L42*U42</f>
        <v>6701.403456</v>
      </c>
      <c r="W42" s="40">
        <v>0.39</v>
      </c>
      <c r="X42" s="26">
        <f>W42*L42</f>
        <v>5377.6694400000006</v>
      </c>
      <c r="Y42" s="48">
        <v>3.2599999999999999E-3</v>
      </c>
      <c r="Z42" s="18">
        <f>L42*Y42</f>
        <v>44.95180096</v>
      </c>
      <c r="AA42" s="28">
        <f>IF(J42&gt;0,(AC42+AK42)/J42,0)</f>
        <v>3.1606041860465111E-3</v>
      </c>
      <c r="AB42" s="48">
        <v>2.5999999999999998E-4</v>
      </c>
      <c r="AC42" s="38">
        <f>AB42*L42</f>
        <v>3.58511296</v>
      </c>
      <c r="AD42" s="29">
        <v>0.2137</v>
      </c>
      <c r="AE42" s="42">
        <f>AH42*(1-AI42)*AD42</f>
        <v>43.064824000000002</v>
      </c>
      <c r="AF42" s="29">
        <f t="shared" si="66"/>
        <v>0.9213663873584681</v>
      </c>
      <c r="AG42" s="30">
        <f t="shared" si="71"/>
        <v>0.91882510962228869</v>
      </c>
      <c r="AH42" s="44">
        <v>220</v>
      </c>
      <c r="AI42" s="40">
        <v>8.4000000000000005E-2</v>
      </c>
      <c r="AJ42" s="29">
        <v>0.21959999999999999</v>
      </c>
      <c r="AK42" s="42">
        <f t="shared" si="8"/>
        <v>44.253791999999997</v>
      </c>
      <c r="AL42" s="18">
        <v>1.6</v>
      </c>
      <c r="AM42" s="154"/>
      <c r="AN42" s="122">
        <f>AN41+AH42-AM42</f>
        <v>1377.0000000000002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46750</v>
      </c>
      <c r="E43" s="52"/>
      <c r="F43" s="52">
        <f t="shared" ref="F43:J43" si="72">SUM(F40:F42)</f>
        <v>45069</v>
      </c>
      <c r="G43" s="53"/>
      <c r="H43" s="53"/>
      <c r="I43" s="52">
        <f t="shared" si="72"/>
        <v>46243</v>
      </c>
      <c r="J43" s="52">
        <f t="shared" si="72"/>
        <v>45365</v>
      </c>
      <c r="K43" s="21">
        <f>IF(J43&gt;0,(J40*K40+J41*K41+J42*K42)/J43,0)</f>
        <v>8.500502590102503E-2</v>
      </c>
      <c r="L43" s="53">
        <f>L40+L41+L42</f>
        <v>41508.747000000003</v>
      </c>
      <c r="M43" s="54">
        <f>IF(L43&gt;0,N43/L43,0)</f>
        <v>0.81285392281294333</v>
      </c>
      <c r="N43" s="55">
        <f>N40+N41+N42</f>
        <v>33740.547829999996</v>
      </c>
      <c r="O43" s="21">
        <f>IF(L43&gt;0,P43/L43,0)</f>
        <v>0.10755479424613805</v>
      </c>
      <c r="P43" s="55">
        <f>P40+P41+P42</f>
        <v>4464.4647430000005</v>
      </c>
      <c r="Q43" s="21">
        <f>IF(L43&gt;0,R43/L43,0)</f>
        <v>7.9591282940918454E-2</v>
      </c>
      <c r="R43" s="55">
        <f>R40+R41+R42</f>
        <v>3303.7344270000003</v>
      </c>
      <c r="S43" s="21">
        <f>IF(L43&gt;0,T43/L43,0)</f>
        <v>0.18796953451762827</v>
      </c>
      <c r="T43" s="55">
        <f>T40+T41+T42</f>
        <v>7802.3798519999991</v>
      </c>
      <c r="U43" s="21">
        <f>IF(L43&gt;0,V43/L43,0)</f>
        <v>0.50904008545475965</v>
      </c>
      <c r="V43" s="55">
        <f>V40+V41+V42</f>
        <v>21129.616119999999</v>
      </c>
      <c r="W43" s="21">
        <f>IF(L43&gt;0,X43/L43,0)</f>
        <v>0.39333847730937294</v>
      </c>
      <c r="X43" s="55">
        <f>X40+X41+X42</f>
        <v>16326.987340000003</v>
      </c>
      <c r="Y43" s="56">
        <f>IF(L43&gt;0,Z43/L43,0)</f>
        <v>3.3000650877271723E-3</v>
      </c>
      <c r="Z43" s="57">
        <f>SUM(Z40:Z42)</f>
        <v>136.98156681</v>
      </c>
      <c r="AA43" s="63">
        <f>IF(L43&gt;0,(AA40*L40+AA41*L41+AA42*L42)/L43,0)</f>
        <v>3.2220617161727383E-3</v>
      </c>
      <c r="AB43" s="56">
        <f>IF(J43&gt;0,(J40*AB40+J41*AB41+J42*AB42)/J43,0)</f>
        <v>2.5666042102942798E-4</v>
      </c>
      <c r="AC43" s="53">
        <f>SUM(AC40:AC42)</f>
        <v>10.653651719999999</v>
      </c>
      <c r="AD43" s="54">
        <f>IF(J43&gt;0,(J40*AD40+J41*AD41+J42*AD42)/J43,0)</f>
        <v>0.2105971652154745</v>
      </c>
      <c r="AE43" s="59">
        <f>SUM(AE40:AE42)</f>
        <v>129.77311220000001</v>
      </c>
      <c r="AF43" s="54">
        <f>IF(AND(Z43&gt;0),((Z40*AF40+Z41*AF41+Z42*AF42)/Z43),0)</f>
        <v>0.92335098536798466</v>
      </c>
      <c r="AG43" s="58">
        <f>IF(AND(AA43&gt;0,AJ43&gt;0,AB43&gt;0),((AJ43*(AA43-AB43))/(AA43*(AJ43-AB43))),0)</f>
        <v>0.92141843547723268</v>
      </c>
      <c r="AH43" s="52">
        <f t="shared" ref="AH43" si="73">SUM(AH40:AH42)</f>
        <v>675</v>
      </c>
      <c r="AI43" s="21">
        <f>IF(AH43&gt;0,(AI40*AH40+AI41*AH41+AI42*AH42)/AH43,0)</f>
        <v>8.7031111111111101E-2</v>
      </c>
      <c r="AJ43" s="54">
        <f>IF(J43&gt;0,(AJ40*J40+AJ41*J41+AJ42*J42)/J43,0)</f>
        <v>0.2198618450347184</v>
      </c>
      <c r="AK43" s="59">
        <f>SUM(AK40:AK42)</f>
        <v>135.50415799999999</v>
      </c>
      <c r="AL43" s="57"/>
      <c r="AM43" s="57">
        <f>SUM(AM40:AM42)</f>
        <v>504.04</v>
      </c>
      <c r="AN43" s="124"/>
      <c r="AO43" s="125">
        <f>AN42</f>
        <v>1377.0000000000002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47" t="s">
        <v>50</v>
      </c>
      <c r="D44" s="12">
        <v>3861</v>
      </c>
      <c r="E44" s="12">
        <v>2</v>
      </c>
      <c r="F44" s="12">
        <v>15348</v>
      </c>
      <c r="G44" s="13">
        <v>1.8</v>
      </c>
      <c r="H44" s="13">
        <v>4.4000000000000004</v>
      </c>
      <c r="I44" s="12">
        <v>16012</v>
      </c>
      <c r="J44" s="12">
        <v>13390</v>
      </c>
      <c r="K44" s="14">
        <v>0.08</v>
      </c>
      <c r="L44" s="25">
        <f>J44*(1-K44)</f>
        <v>12318.800000000001</v>
      </c>
      <c r="M44" s="15">
        <v>0.879</v>
      </c>
      <c r="N44" s="26">
        <f>L44*M44</f>
        <v>10828.225200000001</v>
      </c>
      <c r="O44" s="14">
        <v>6.2E-2</v>
      </c>
      <c r="P44" s="26">
        <f>L44*O44</f>
        <v>763.76560000000006</v>
      </c>
      <c r="Q44" s="16">
        <v>5.8999999999999997E-2</v>
      </c>
      <c r="R44" s="26">
        <f>L44*Q44</f>
        <v>726.80920000000003</v>
      </c>
      <c r="S44" s="16">
        <v>0.17899999999999999</v>
      </c>
      <c r="T44" s="26">
        <f>L44*S44</f>
        <v>2205.0652</v>
      </c>
      <c r="U44" s="16">
        <v>0.52800000000000002</v>
      </c>
      <c r="V44" s="26">
        <f>L44*U44</f>
        <v>6504.3264000000008</v>
      </c>
      <c r="W44" s="16">
        <v>0.4</v>
      </c>
      <c r="X44" s="26">
        <f>W44*L44</f>
        <v>4927.5200000000004</v>
      </c>
      <c r="Y44" s="17">
        <v>3.2200000000000002E-3</v>
      </c>
      <c r="Z44" s="61">
        <f>L44*Y44</f>
        <v>39.666536000000008</v>
      </c>
      <c r="AA44" s="28">
        <f>IF(J44&gt;0,(AC44+AK44)/J44,0)</f>
        <v>3.2924043614637787E-3</v>
      </c>
      <c r="AB44" s="17">
        <v>2.5999999999999998E-4</v>
      </c>
      <c r="AC44" s="25">
        <f>AB44*L44</f>
        <v>3.2028880000000002</v>
      </c>
      <c r="AD44" s="141">
        <v>0.2135</v>
      </c>
      <c r="AE44" s="31">
        <f>AH44*(1-AI44)*AD44</f>
        <v>38.552976000000001</v>
      </c>
      <c r="AF44" s="29">
        <f t="shared" ref="AF44:AF46" si="74">IF(AND(AD44&gt;0,AB44&gt;0,Y44&gt;0),((Y44-AB44)*AD44)/((AD44-AB44)*Y44),0)</f>
        <v>0.92037549036399091</v>
      </c>
      <c r="AG44" s="62">
        <f>IF(AND(AA44&gt;0,AJ44&gt;0,AB44&gt;0),((AJ44*(AA44-AB44))/(AA44*(AJ44-AB44))),0)</f>
        <v>0.92208929256660754</v>
      </c>
      <c r="AH44" s="12">
        <v>198</v>
      </c>
      <c r="AI44" s="14">
        <v>8.7999999999999995E-2</v>
      </c>
      <c r="AJ44" s="15">
        <v>0.22639999999999999</v>
      </c>
      <c r="AK44" s="31">
        <f t="shared" si="8"/>
        <v>40.882406399999994</v>
      </c>
      <c r="AL44" s="19">
        <v>1.6</v>
      </c>
      <c r="AM44" s="19">
        <v>509.38</v>
      </c>
      <c r="AN44" s="119">
        <f>AN42+AH44-AM44</f>
        <v>1065.6200000000003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49</v>
      </c>
      <c r="D45" s="35">
        <v>20694</v>
      </c>
      <c r="E45" s="44">
        <v>6</v>
      </c>
      <c r="F45" s="35">
        <v>15255</v>
      </c>
      <c r="G45" s="36">
        <v>1.6</v>
      </c>
      <c r="H45" s="38">
        <v>4.3</v>
      </c>
      <c r="I45" s="65">
        <v>15419</v>
      </c>
      <c r="J45" s="35">
        <v>14997</v>
      </c>
      <c r="K45" s="40">
        <v>8.5000000000000006E-2</v>
      </c>
      <c r="L45" s="38">
        <f>J45*(1-K45)</f>
        <v>13722.255000000001</v>
      </c>
      <c r="M45" s="39">
        <v>0.78900000000000003</v>
      </c>
      <c r="N45" s="26">
        <f t="shared" ref="N45:N46" si="75">L45*M45</f>
        <v>10826.859195000001</v>
      </c>
      <c r="O45" s="37">
        <v>7.0999999999999994E-2</v>
      </c>
      <c r="P45" s="26">
        <f t="shared" ref="P45:P46" si="76">L45*O45</f>
        <v>974.28010499999993</v>
      </c>
      <c r="Q45" s="40">
        <v>0.14000000000000001</v>
      </c>
      <c r="R45" s="26">
        <f t="shared" ref="R45:R46" si="77">L45*Q45</f>
        <v>1921.1157000000003</v>
      </c>
      <c r="S45" s="40">
        <v>0.189</v>
      </c>
      <c r="T45" s="26">
        <f>L45*S45</f>
        <v>2593.5061950000004</v>
      </c>
      <c r="U45" s="40">
        <v>0.51</v>
      </c>
      <c r="V45" s="26">
        <f>L45*U45</f>
        <v>6998.3500500000009</v>
      </c>
      <c r="W45" s="40">
        <v>0.39</v>
      </c>
      <c r="X45" s="26">
        <f>W45*L45</f>
        <v>5351.6794500000005</v>
      </c>
      <c r="Y45" s="41">
        <v>3.0899999999999999E-3</v>
      </c>
      <c r="Z45" s="18">
        <f>L45*Y45</f>
        <v>42.40176795</v>
      </c>
      <c r="AA45" s="28">
        <f>IF(J45&gt;0,(AC45+AK45)/J45,0)</f>
        <v>2.7828004034140168E-3</v>
      </c>
      <c r="AB45" s="41">
        <v>2.3000000000000001E-4</v>
      </c>
      <c r="AC45" s="38">
        <f>AB45*L45</f>
        <v>3.1561186500000002</v>
      </c>
      <c r="AD45" s="29">
        <v>0.2172</v>
      </c>
      <c r="AE45" s="42">
        <f>AH45*(1-AI45)*AD45</f>
        <v>36.960924000000006</v>
      </c>
      <c r="AF45" s="29">
        <f t="shared" si="74"/>
        <v>0.9265474937029905</v>
      </c>
      <c r="AG45" s="30">
        <f t="shared" ref="AG45:AG46" si="78">IF(AND(AA45&gt;0,AJ45&gt;0,AB45&gt;0),((AJ45*(AA45-AB45))/(AA45*(AJ45-AB45))),0)</f>
        <v>0.91828109242718126</v>
      </c>
      <c r="AH45" s="35">
        <v>187</v>
      </c>
      <c r="AI45" s="40">
        <v>0.09</v>
      </c>
      <c r="AJ45" s="29">
        <v>0.22670000000000001</v>
      </c>
      <c r="AK45" s="42">
        <f t="shared" si="8"/>
        <v>38.577539000000009</v>
      </c>
      <c r="AL45" s="18">
        <v>1.62</v>
      </c>
      <c r="AM45" s="154"/>
      <c r="AN45" s="122">
        <f>AN44+AH45-AM45</f>
        <v>1252.6200000000003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56</v>
      </c>
      <c r="D46" s="44">
        <v>22600</v>
      </c>
      <c r="E46" s="44">
        <v>3</v>
      </c>
      <c r="F46" s="44">
        <v>16448</v>
      </c>
      <c r="G46" s="38">
        <v>1.9</v>
      </c>
      <c r="H46" s="38">
        <v>4.2</v>
      </c>
      <c r="I46" s="44">
        <v>16685</v>
      </c>
      <c r="J46" s="44">
        <v>15088</v>
      </c>
      <c r="K46" s="40">
        <v>8.6999999999999994E-2</v>
      </c>
      <c r="L46" s="38">
        <f t="shared" ref="L46" si="79">J46*(1-K46)</f>
        <v>13775.344000000001</v>
      </c>
      <c r="M46" s="29">
        <v>0.71299999999999997</v>
      </c>
      <c r="N46" s="26">
        <f t="shared" si="75"/>
        <v>9821.8202720000008</v>
      </c>
      <c r="O46" s="40">
        <v>0.14799999999999999</v>
      </c>
      <c r="P46" s="26">
        <f t="shared" si="76"/>
        <v>2038.750912</v>
      </c>
      <c r="Q46" s="40">
        <v>0.13900000000000001</v>
      </c>
      <c r="R46" s="26">
        <f t="shared" si="77"/>
        <v>1914.7728160000004</v>
      </c>
      <c r="S46" s="40">
        <v>0.182</v>
      </c>
      <c r="T46" s="26">
        <f>L46*S46</f>
        <v>2507.1126079999999</v>
      </c>
      <c r="U46" s="40">
        <v>0.53</v>
      </c>
      <c r="V46" s="26">
        <f>L46*U46</f>
        <v>7300.9323200000008</v>
      </c>
      <c r="W46" s="40">
        <v>0.39</v>
      </c>
      <c r="X46" s="26">
        <f>W46*L46</f>
        <v>5372.3841600000005</v>
      </c>
      <c r="Y46" s="48">
        <v>3.0400000000000002E-3</v>
      </c>
      <c r="Z46" s="18">
        <f>L46*Y46</f>
        <v>41.877045760000009</v>
      </c>
      <c r="AA46" s="28">
        <f>IF(J46&gt;0,(AC46+AK46)/J46,0)</f>
        <v>3.0843276882290562E-3</v>
      </c>
      <c r="AB46" s="48">
        <v>2.4000000000000001E-4</v>
      </c>
      <c r="AC46" s="38">
        <f>AB46*L46</f>
        <v>3.3060825600000001</v>
      </c>
      <c r="AD46" s="29">
        <v>0.21360000000000001</v>
      </c>
      <c r="AE46" s="42">
        <f>AH46*(1-AI46)*AD46</f>
        <v>40.305465600000005</v>
      </c>
      <c r="AF46" s="29">
        <f t="shared" si="74"/>
        <v>0.92208868628263574</v>
      </c>
      <c r="AG46" s="30">
        <f t="shared" si="78"/>
        <v>0.92315433195067798</v>
      </c>
      <c r="AH46" s="44">
        <v>206</v>
      </c>
      <c r="AI46" s="40">
        <v>8.4000000000000005E-2</v>
      </c>
      <c r="AJ46" s="29">
        <v>0.2291</v>
      </c>
      <c r="AK46" s="42">
        <f t="shared" si="8"/>
        <v>43.230253599999998</v>
      </c>
      <c r="AL46" s="18">
        <v>1.63</v>
      </c>
      <c r="AM46" s="154"/>
      <c r="AN46" s="122">
        <f>AN45+AH46-AM46</f>
        <v>1458.6200000000003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47155</v>
      </c>
      <c r="E47" s="52"/>
      <c r="F47" s="52">
        <f>SUM(F44:F46)</f>
        <v>47051</v>
      </c>
      <c r="G47" s="53"/>
      <c r="H47" s="53"/>
      <c r="I47" s="52">
        <f>SUM(I44:I46)</f>
        <v>48116</v>
      </c>
      <c r="J47" s="52">
        <f>SUM(J44:J46)</f>
        <v>43475</v>
      </c>
      <c r="K47" s="21">
        <f>IF(J47&gt;0,(J44*K44+J45*K45+J46*K46)/J47,0)</f>
        <v>8.4154134560092006E-2</v>
      </c>
      <c r="L47" s="53">
        <f>L44+L45+L46</f>
        <v>39816.399000000005</v>
      </c>
      <c r="M47" s="54">
        <f>IF(L47&gt;0,N47/L47,0)</f>
        <v>0.79055126675317877</v>
      </c>
      <c r="N47" s="55">
        <f>N44+N45+N46</f>
        <v>31476.904667000003</v>
      </c>
      <c r="O47" s="21">
        <f>IF(L47&gt;0,P47/L47,0)</f>
        <v>9.4855303640090594E-2</v>
      </c>
      <c r="P47" s="55">
        <f>P44+P45+P46</f>
        <v>3776.796617</v>
      </c>
      <c r="Q47" s="21">
        <f>IF(L47&gt;0,R47/L47,0)</f>
        <v>0.11459342960673063</v>
      </c>
      <c r="R47" s="55">
        <f>R44+R45+R46</f>
        <v>4562.6977160000006</v>
      </c>
      <c r="S47" s="21">
        <f>IF(L47&gt;0,T47/L47,0)</f>
        <v>0.1834842975880365</v>
      </c>
      <c r="T47" s="55">
        <f>T44+T45+T46</f>
        <v>7305.6840030000003</v>
      </c>
      <c r="U47" s="21">
        <f>IF(L47&gt;0,V47/L47,0)</f>
        <v>0.52248845431752877</v>
      </c>
      <c r="V47" s="55">
        <f>V44+V45+V46</f>
        <v>20803.608770000003</v>
      </c>
      <c r="W47" s="21">
        <f>IF(L47&gt;0,X47/L47,0)</f>
        <v>0.39309390108331993</v>
      </c>
      <c r="X47" s="55">
        <f>X44+X45+X46</f>
        <v>15651.583610000001</v>
      </c>
      <c r="Y47" s="56">
        <f>IF(L47&gt;0,Z47/L47,0)</f>
        <v>3.1129221331642775E-3</v>
      </c>
      <c r="Z47" s="57">
        <f>SUM(Z44:Z46)</f>
        <v>123.94534971000002</v>
      </c>
      <c r="AA47" s="63">
        <f>IF(L47&gt;0,(AA44*L44+AA45*L45+AA46*L46)/L47,0)</f>
        <v>3.0447867099139226E-3</v>
      </c>
      <c r="AB47" s="56">
        <f>IF(J47&gt;0,(J44*AB44+J45*AB45+J46*AB46)/J47,0)</f>
        <v>2.4271029327199538E-4</v>
      </c>
      <c r="AC47" s="53">
        <f>SUM(AC44:AC46)</f>
        <v>9.6650892100000014</v>
      </c>
      <c r="AD47" s="54">
        <f>IF(J47&gt;0,(J44*AD44+J45*AD45+J46*AD46)/J47,0)</f>
        <v>0.21481104542840715</v>
      </c>
      <c r="AE47" s="59">
        <f>SUM(AE44:AE46)</f>
        <v>115.81936560000001</v>
      </c>
      <c r="AF47" s="54">
        <f>IF(AND(Z47&gt;0),((Z44*AF44+Z45*AF45+Z46*AF46)/Z47),0)</f>
        <v>0.9230657682810568</v>
      </c>
      <c r="AG47" s="58">
        <f>IF(AND(AA47&gt;0,AJ47&gt;0,AB47&gt;0),((AJ47*(AA47-AB47))/(AA47*(AJ47-AB47))),0)</f>
        <v>0.92126972391396789</v>
      </c>
      <c r="AH47" s="52">
        <f>SUM(AH44:AH46)</f>
        <v>591</v>
      </c>
      <c r="AI47" s="21">
        <f>IF(AH47&gt;0,(AI44*AH44+AI45*AH45+AI46*AH46)/AH47,0)</f>
        <v>8.7238578680203044E-2</v>
      </c>
      <c r="AJ47" s="54">
        <f>IF(J47&gt;0,(AJ44*J44+AJ45*J45+AJ46*J46)/J47,0)</f>
        <v>0.22744052213916047</v>
      </c>
      <c r="AK47" s="59">
        <f>SUM(AK44:AK46)</f>
        <v>122.69019900000001</v>
      </c>
      <c r="AL47" s="57"/>
      <c r="AM47" s="57">
        <f>SUM(AM44:AM46)</f>
        <v>509.38</v>
      </c>
      <c r="AN47" s="124"/>
      <c r="AO47" s="125">
        <f>AN46</f>
        <v>1458.6200000000003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11" t="s">
        <v>55</v>
      </c>
      <c r="D48" s="12">
        <v>6390</v>
      </c>
      <c r="E48" s="12">
        <v>1</v>
      </c>
      <c r="F48" s="12">
        <v>11469</v>
      </c>
      <c r="G48" s="13">
        <v>2.2999999999999998</v>
      </c>
      <c r="H48" s="13">
        <v>4.9000000000000004</v>
      </c>
      <c r="I48" s="12">
        <v>11582</v>
      </c>
      <c r="J48" s="12">
        <v>15059</v>
      </c>
      <c r="K48" s="14">
        <v>8.7999999999999995E-2</v>
      </c>
      <c r="L48" s="25">
        <f>J48*(1-K48)</f>
        <v>13733.808000000001</v>
      </c>
      <c r="M48" s="15">
        <v>0.82</v>
      </c>
      <c r="N48" s="26">
        <f>L48*M48</f>
        <v>11261.72256</v>
      </c>
      <c r="O48" s="14">
        <v>6.4000000000000001E-2</v>
      </c>
      <c r="P48" s="26">
        <f>L48*O48</f>
        <v>878.9637120000001</v>
      </c>
      <c r="Q48" s="16">
        <v>0.11600000000000001</v>
      </c>
      <c r="R48" s="26">
        <f>L48*Q48</f>
        <v>1593.1217280000001</v>
      </c>
      <c r="S48" s="16">
        <v>0.19</v>
      </c>
      <c r="T48" s="26">
        <f>L48*S48</f>
        <v>2609.4235200000003</v>
      </c>
      <c r="U48" s="16">
        <v>0.51700000000000002</v>
      </c>
      <c r="V48" s="26">
        <f>L48*U48</f>
        <v>7100.3787360000006</v>
      </c>
      <c r="W48" s="16">
        <v>0.4</v>
      </c>
      <c r="X48" s="26">
        <f>W48*L48</f>
        <v>5493.5232000000005</v>
      </c>
      <c r="Y48" s="17">
        <v>3.0899999999999999E-3</v>
      </c>
      <c r="Z48" s="61">
        <f>L48*Y48</f>
        <v>42.437466720000003</v>
      </c>
      <c r="AA48" s="28">
        <f>IF(J48&gt;0,(AC48+AK48)/J48,0)</f>
        <v>2.9070596985191583E-3</v>
      </c>
      <c r="AB48" s="17">
        <v>2.5000000000000001E-4</v>
      </c>
      <c r="AC48" s="25">
        <f>AB48*L48</f>
        <v>3.4334520000000004</v>
      </c>
      <c r="AD48" s="141">
        <v>0.2162</v>
      </c>
      <c r="AE48" s="31">
        <f>AH48*(1-AI48)*AD48</f>
        <v>39.521360000000001</v>
      </c>
      <c r="AF48" s="29">
        <f t="shared" ref="AF48:AF50" si="80">IF(AND(AD48&gt;0,AB48&gt;0,Y48&gt;0),((Y48-AB48)*AD48)/((AD48-AB48)*Y48),0)</f>
        <v>0.92015786346324024</v>
      </c>
      <c r="AG48" s="62">
        <f>IF(AND(AA48&gt;0,AJ48&gt;0,AB48&gt;0),((AJ48*(AA48-AB48))/(AA48*(AJ48-AB48))),0)</f>
        <v>0.91503897305079207</v>
      </c>
      <c r="AH48" s="12">
        <v>200</v>
      </c>
      <c r="AI48" s="14">
        <v>8.5999999999999993E-2</v>
      </c>
      <c r="AJ48" s="15">
        <v>0.22070000000000001</v>
      </c>
      <c r="AK48" s="31">
        <f t="shared" si="8"/>
        <v>40.343960000000003</v>
      </c>
      <c r="AL48" s="19">
        <v>1.6</v>
      </c>
      <c r="AM48" s="19">
        <v>516.14</v>
      </c>
      <c r="AN48" s="119">
        <f>AN46+AH48-AM48</f>
        <v>1142.4800000000005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49</v>
      </c>
      <c r="D49" s="35">
        <v>19063</v>
      </c>
      <c r="E49" s="44">
        <v>5</v>
      </c>
      <c r="F49" s="35">
        <v>15422</v>
      </c>
      <c r="G49" s="36">
        <v>1.5</v>
      </c>
      <c r="H49" s="38">
        <v>4.5</v>
      </c>
      <c r="I49" s="35">
        <v>15936</v>
      </c>
      <c r="J49" s="35">
        <v>15135</v>
      </c>
      <c r="K49" s="66">
        <v>8.8999999999999996E-2</v>
      </c>
      <c r="L49" s="38">
        <f t="shared" ref="L49:L50" si="81">J49*(1-K49)</f>
        <v>13787.985000000001</v>
      </c>
      <c r="M49" s="39">
        <v>0.71199999999999997</v>
      </c>
      <c r="N49" s="26">
        <f t="shared" ref="N49:N50" si="82">L49*M49</f>
        <v>9817.0453199999993</v>
      </c>
      <c r="O49" s="37">
        <v>0.16300000000000001</v>
      </c>
      <c r="P49" s="26">
        <f t="shared" ref="P49:P50" si="83">L49*O49</f>
        <v>2247.4415550000003</v>
      </c>
      <c r="Q49" s="40">
        <v>0.125</v>
      </c>
      <c r="R49" s="26">
        <f t="shared" ref="R49:R50" si="84">L49*Q49</f>
        <v>1723.4981250000001</v>
      </c>
      <c r="S49" s="40">
        <v>0.186</v>
      </c>
      <c r="T49" s="26">
        <f>L49*S49</f>
        <v>2564.5652100000002</v>
      </c>
      <c r="U49" s="40">
        <v>0.51</v>
      </c>
      <c r="V49" s="26">
        <f>L49*U49</f>
        <v>7031.8723500000006</v>
      </c>
      <c r="W49" s="40">
        <v>0.39</v>
      </c>
      <c r="X49" s="26">
        <f>W49*L49</f>
        <v>5377.3141500000002</v>
      </c>
      <c r="Y49" s="41">
        <v>3.0400000000000002E-3</v>
      </c>
      <c r="Z49" s="18">
        <f>L49*Y49</f>
        <v>41.915474400000001</v>
      </c>
      <c r="AA49" s="28">
        <f>IF(J49&gt;0,(AC49+AK49)/J49,0)</f>
        <v>2.9350866402378596E-3</v>
      </c>
      <c r="AB49" s="41">
        <v>2.4000000000000001E-4</v>
      </c>
      <c r="AC49" s="38">
        <f>AB49*L49</f>
        <v>3.3091164000000002</v>
      </c>
      <c r="AD49" s="29">
        <v>0.21740000000000001</v>
      </c>
      <c r="AE49" s="42">
        <f>AH49*(1-AI49)*AD49</f>
        <v>39.671804200000004</v>
      </c>
      <c r="AF49" s="29">
        <f t="shared" si="80"/>
        <v>0.92207055675659932</v>
      </c>
      <c r="AG49" s="30">
        <f t="shared" ref="AG49:AG50" si="85">IF(AND(AA49&gt;0,AJ49&gt;0,AB49&gt;0),((AJ49*(AA49-AB49))/(AA49*(AJ49-AB49))),0)</f>
        <v>0.91920987814659094</v>
      </c>
      <c r="AH49" s="35">
        <v>199</v>
      </c>
      <c r="AI49" s="66">
        <v>8.3000000000000004E-2</v>
      </c>
      <c r="AJ49" s="67">
        <v>0.2253</v>
      </c>
      <c r="AK49" s="42">
        <f t="shared" si="8"/>
        <v>41.113419900000004</v>
      </c>
      <c r="AL49" s="18">
        <v>1.6</v>
      </c>
      <c r="AM49" s="154"/>
      <c r="AN49" s="122">
        <f>AN48+AH49-AM49</f>
        <v>1341.4800000000005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11" t="s">
        <v>56</v>
      </c>
      <c r="D50" s="44">
        <v>15857</v>
      </c>
      <c r="E50" s="44">
        <v>6</v>
      </c>
      <c r="F50" s="44">
        <v>16652</v>
      </c>
      <c r="G50" s="38">
        <v>1.1000000000000001</v>
      </c>
      <c r="H50" s="38">
        <v>4.5</v>
      </c>
      <c r="I50" s="44">
        <v>16954</v>
      </c>
      <c r="J50" s="44">
        <v>15295</v>
      </c>
      <c r="K50" s="66">
        <v>0.09</v>
      </c>
      <c r="L50" s="38">
        <f t="shared" si="81"/>
        <v>13918.45</v>
      </c>
      <c r="M50" s="29">
        <v>0.77400000000000002</v>
      </c>
      <c r="N50" s="26">
        <f t="shared" si="82"/>
        <v>10772.880300000001</v>
      </c>
      <c r="O50" s="40">
        <v>0.11899999999999999</v>
      </c>
      <c r="P50" s="26">
        <f t="shared" si="83"/>
        <v>1656.29555</v>
      </c>
      <c r="Q50" s="40">
        <v>0.107</v>
      </c>
      <c r="R50" s="26">
        <f t="shared" si="84"/>
        <v>1489.27415</v>
      </c>
      <c r="S50" s="40">
        <v>0.17399999999999999</v>
      </c>
      <c r="T50" s="26">
        <f>L50*S50</f>
        <v>2421.8103000000001</v>
      </c>
      <c r="U50" s="40">
        <v>0.54200000000000004</v>
      </c>
      <c r="V50" s="26">
        <f>L50*U50</f>
        <v>7543.7999000000009</v>
      </c>
      <c r="W50" s="40">
        <v>0.39</v>
      </c>
      <c r="X50" s="26">
        <f>W50*L50</f>
        <v>5428.1955000000007</v>
      </c>
      <c r="Y50" s="48">
        <v>3.0999999999999999E-3</v>
      </c>
      <c r="Z50" s="18">
        <f>L50*Y50</f>
        <v>43.147195000000004</v>
      </c>
      <c r="AA50" s="28">
        <f>IF(J50&gt;0,(AC50+AK50)/J50,0)</f>
        <v>2.9076148283752861E-3</v>
      </c>
      <c r="AB50" s="48">
        <v>2.4000000000000001E-4</v>
      </c>
      <c r="AC50" s="38">
        <f>AB50*L50</f>
        <v>3.3404280000000002</v>
      </c>
      <c r="AD50" s="29">
        <v>0.21759999999999999</v>
      </c>
      <c r="AE50" s="42">
        <f>AH50*(1-AI50)*AD50</f>
        <v>39.152332799999996</v>
      </c>
      <c r="AF50" s="29">
        <f t="shared" si="80"/>
        <v>0.92359932088285224</v>
      </c>
      <c r="AG50" s="30">
        <f t="shared" si="85"/>
        <v>0.91842234095255892</v>
      </c>
      <c r="AH50" s="44">
        <v>196</v>
      </c>
      <c r="AI50" s="66">
        <v>8.2000000000000003E-2</v>
      </c>
      <c r="AJ50" s="67">
        <v>0.2286</v>
      </c>
      <c r="AK50" s="42">
        <f t="shared" si="8"/>
        <v>41.131540799999996</v>
      </c>
      <c r="AL50" s="18">
        <v>1.61</v>
      </c>
      <c r="AM50" s="154"/>
      <c r="AN50" s="122">
        <f>AN49+AH50-AM50</f>
        <v>1537.4800000000005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41310</v>
      </c>
      <c r="E51" s="68"/>
      <c r="F51" s="52">
        <f>SUM(F48:F50)</f>
        <v>43543</v>
      </c>
      <c r="G51" s="53"/>
      <c r="H51" s="69"/>
      <c r="I51" s="52">
        <f>SUM(I48:I50)</f>
        <v>44472</v>
      </c>
      <c r="J51" s="52">
        <f>SUM(J48:J50)</f>
        <v>45489</v>
      </c>
      <c r="K51" s="21">
        <f>IF(J51&gt;0,(J48*K48+J49*K49+J50*K50)/J51,0)</f>
        <v>8.9005188067444868E-2</v>
      </c>
      <c r="L51" s="53">
        <f>L48+L49+L50</f>
        <v>41440.243000000002</v>
      </c>
      <c r="M51" s="54">
        <f>IF(L51&gt;0,N51/L51,0)</f>
        <v>0.76861634667538026</v>
      </c>
      <c r="N51" s="55">
        <f>N48+N49+N50</f>
        <v>31851.64818</v>
      </c>
      <c r="O51" s="21">
        <f>IF(L51&gt;0,P51/L51,0)</f>
        <v>0.11541198773858542</v>
      </c>
      <c r="P51" s="55">
        <f>P48+P49+P50</f>
        <v>4782.7008170000008</v>
      </c>
      <c r="Q51" s="21">
        <f>IF(L51&gt;0,R51/L51,0)</f>
        <v>0.11597166558603433</v>
      </c>
      <c r="R51" s="55">
        <f>R48+R49+R50</f>
        <v>4805.8940030000003</v>
      </c>
      <c r="S51" s="21">
        <f>IF(L51&gt;0,T51/L51,0)</f>
        <v>0.18329523381414536</v>
      </c>
      <c r="T51" s="55">
        <f>T48+T49+T50</f>
        <v>7595.799030000001</v>
      </c>
      <c r="U51" s="21">
        <f>IF(L51&gt;0,V51/L51,0)</f>
        <v>0.52306766121038428</v>
      </c>
      <c r="V51" s="55">
        <f>V48+V49+V50</f>
        <v>21676.050986000002</v>
      </c>
      <c r="W51" s="21">
        <f>IF(L51&gt;0,X51/L51,0)</f>
        <v>0.39331412342345584</v>
      </c>
      <c r="X51" s="55">
        <f>X48+X49+X50</f>
        <v>16299.032850000003</v>
      </c>
      <c r="Y51" s="56">
        <f>IF(L51&gt;0,Z51/L51,0)</f>
        <v>3.076722694893464E-3</v>
      </c>
      <c r="Z51" s="57">
        <f>SUM(Z48:Z50)</f>
        <v>127.50013612000001</v>
      </c>
      <c r="AA51" s="63">
        <f>IF(L51&gt;0,(AA48*L48+AA49*L49+AA50*L50)/L51,0)</f>
        <v>2.9165712643456267E-3</v>
      </c>
      <c r="AB51" s="56">
        <f>IF(J51&gt;0,(J48*AB48+J49*AB49+J50*AB50)/J51,0)</f>
        <v>2.4331047066323725E-4</v>
      </c>
      <c r="AC51" s="53">
        <f>SUM(AC48:AC50)</f>
        <v>10.082996400000001</v>
      </c>
      <c r="AD51" s="54">
        <f>IF(J51&gt;0,(J48*AD48+J49*AD49+J50*AD50)/J51,0)</f>
        <v>0.21706999054716525</v>
      </c>
      <c r="AE51" s="59">
        <f>SUM(AE48:AE50)</f>
        <v>118.34549700000001</v>
      </c>
      <c r="AF51" s="54">
        <f>IF(AND(Z51&gt;0),((Z48*AF48+Z49*AF49+Z50*AF50)/Z51),0)</f>
        <v>0.92195127865556481</v>
      </c>
      <c r="AG51" s="58">
        <f>IF(AND(AA51&gt;0,AJ51&gt;0,AB51&gt;0),((AJ51*(AA51-AB51))/(AA51*(AJ51-AB51))),0)</f>
        <v>0.91756927905768093</v>
      </c>
      <c r="AH51" s="52">
        <f>SUM(AH48:AH50)</f>
        <v>595</v>
      </c>
      <c r="AI51" s="21">
        <f>IF(AH51&gt;0,(AI48*AH48+AI49*AH49+AI50*AH50)/AH51,0)</f>
        <v>8.3678991596638663E-2</v>
      </c>
      <c r="AJ51" s="54">
        <f>IF(J51&gt;0,(AJ48*J48+AJ49*J49+AJ50*J50)/J51,0)</f>
        <v>0.22488675943634723</v>
      </c>
      <c r="AK51" s="59">
        <f>SUM(AK48:AK50)</f>
        <v>122.5889207</v>
      </c>
      <c r="AL51" s="70"/>
      <c r="AM51" s="57">
        <f>SUM(AM48:AM50)</f>
        <v>516.14</v>
      </c>
      <c r="AN51" s="124"/>
      <c r="AO51" s="125">
        <f>AN50</f>
        <v>1537.4800000000005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11" t="s">
        <v>55</v>
      </c>
      <c r="D52" s="12">
        <v>20076</v>
      </c>
      <c r="E52" s="12">
        <v>1</v>
      </c>
      <c r="F52" s="12">
        <v>17394</v>
      </c>
      <c r="G52" s="13">
        <v>1.1000000000000001</v>
      </c>
      <c r="H52" s="13">
        <v>4.9000000000000004</v>
      </c>
      <c r="I52" s="12">
        <v>17604</v>
      </c>
      <c r="J52" s="12">
        <v>15228</v>
      </c>
      <c r="K52" s="14">
        <v>8.6999999999999994E-2</v>
      </c>
      <c r="L52" s="25">
        <f>J52*(1-K52)</f>
        <v>13903.164000000001</v>
      </c>
      <c r="M52" s="15">
        <v>0.87</v>
      </c>
      <c r="N52" s="26">
        <f>L52*M52</f>
        <v>12095.752680000001</v>
      </c>
      <c r="O52" s="14">
        <v>0.08</v>
      </c>
      <c r="P52" s="26">
        <f>L52*O52</f>
        <v>1112.2531200000001</v>
      </c>
      <c r="Q52" s="16">
        <v>0.05</v>
      </c>
      <c r="R52" s="26">
        <f>L52*Q52</f>
        <v>695.15820000000008</v>
      </c>
      <c r="S52" s="16">
        <v>0.17499999999999999</v>
      </c>
      <c r="T52" s="26">
        <f>L52*S52</f>
        <v>2433.0536999999999</v>
      </c>
      <c r="U52" s="16">
        <v>0.53100000000000003</v>
      </c>
      <c r="V52" s="26">
        <f>L52*U52</f>
        <v>7382.5800840000011</v>
      </c>
      <c r="W52" s="16">
        <v>0.39</v>
      </c>
      <c r="X52" s="26">
        <f>W52*L52</f>
        <v>5422.2339600000005</v>
      </c>
      <c r="Y52" s="17">
        <v>3.2599999999999999E-3</v>
      </c>
      <c r="Z52" s="61">
        <f>L52*Y52</f>
        <v>45.324314639999997</v>
      </c>
      <c r="AA52" s="28">
        <f>IF(J52&gt;0,(AC52+AK52)/J52,0)</f>
        <v>3.1379036971368535E-3</v>
      </c>
      <c r="AB52" s="17">
        <v>2.5000000000000001E-4</v>
      </c>
      <c r="AC52" s="25">
        <f>AB52*L52</f>
        <v>3.4757910000000001</v>
      </c>
      <c r="AD52" s="141">
        <v>0.216</v>
      </c>
      <c r="AE52" s="31">
        <f>AH52*(1-AI52)*AD52</f>
        <v>41.884344000000006</v>
      </c>
      <c r="AF52" s="29">
        <f t="shared" ref="AF52:AF54" si="86">IF(AND(AD52&gt;0,AB52&gt;0,Y52&gt;0),((Y52-AB52)*AD52)/((AD52-AB52)*Y52),0)</f>
        <v>0.92438277090190435</v>
      </c>
      <c r="AG52" s="62">
        <f>IF(AND(AA52&gt;0,AJ52&gt;0,AB52&gt;0),((AJ52*(AA52-AB52))/(AA52*(AJ52-AB52))),0)</f>
        <v>0.92133700359979953</v>
      </c>
      <c r="AH52" s="12">
        <v>211</v>
      </c>
      <c r="AI52" s="14">
        <v>8.1000000000000003E-2</v>
      </c>
      <c r="AJ52" s="15">
        <v>0.22850000000000001</v>
      </c>
      <c r="AK52" s="31">
        <f t="shared" si="8"/>
        <v>44.308206500000004</v>
      </c>
      <c r="AL52" s="19">
        <v>1.65</v>
      </c>
      <c r="AM52" s="152"/>
      <c r="AN52" s="119">
        <f>AN50+AH52-AM52</f>
        <v>1748.4800000000005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53</v>
      </c>
      <c r="D53" s="35">
        <v>20900</v>
      </c>
      <c r="E53" s="44">
        <v>4</v>
      </c>
      <c r="F53" s="35">
        <v>18510</v>
      </c>
      <c r="G53" s="36">
        <v>1.1000000000000001</v>
      </c>
      <c r="H53" s="38">
        <v>3.8</v>
      </c>
      <c r="I53" s="35">
        <v>18688</v>
      </c>
      <c r="J53" s="35">
        <v>15270</v>
      </c>
      <c r="K53" s="66">
        <v>8.6999999999999994E-2</v>
      </c>
      <c r="L53" s="38">
        <f t="shared" ref="L53:L54" si="87">J53*(1-K53)</f>
        <v>13941.51</v>
      </c>
      <c r="M53" s="39">
        <v>0.84099999999999997</v>
      </c>
      <c r="N53" s="26">
        <f t="shared" ref="N53:N54" si="88">L53*M53</f>
        <v>11724.80991</v>
      </c>
      <c r="O53" s="37">
        <v>0.06</v>
      </c>
      <c r="P53" s="26">
        <f t="shared" ref="P53:P54" si="89">L53*O53</f>
        <v>836.49059999999997</v>
      </c>
      <c r="Q53" s="40">
        <v>9.9000000000000005E-2</v>
      </c>
      <c r="R53" s="26">
        <f t="shared" ref="R53:R54" si="90">L53*Q53</f>
        <v>1380.2094900000002</v>
      </c>
      <c r="S53" s="40">
        <v>0.18099999999999999</v>
      </c>
      <c r="T53" s="26">
        <f>L53*S53</f>
        <v>2523.4133099999999</v>
      </c>
      <c r="U53" s="40">
        <v>0.52600000000000002</v>
      </c>
      <c r="V53" s="26">
        <f>L53*U53</f>
        <v>7333.2342600000002</v>
      </c>
      <c r="W53" s="40">
        <v>0.4</v>
      </c>
      <c r="X53" s="26">
        <f>W53*L53</f>
        <v>5576.6040000000003</v>
      </c>
      <c r="Y53" s="41">
        <v>3.2799999999999999E-3</v>
      </c>
      <c r="Z53" s="18">
        <f>L53*Y53</f>
        <v>45.728152799999997</v>
      </c>
      <c r="AA53" s="28">
        <f>IF(J53&gt;0,(AC53+AK53)/J53,0)</f>
        <v>3.1846350687622792E-3</v>
      </c>
      <c r="AB53" s="41">
        <v>2.5000000000000001E-4</v>
      </c>
      <c r="AC53" s="38">
        <f>AB53*L53</f>
        <v>3.4853775000000002</v>
      </c>
      <c r="AD53" s="29">
        <v>0.216</v>
      </c>
      <c r="AE53" s="42">
        <f>AH53*(1-AI53)*AD53</f>
        <v>43.338240000000006</v>
      </c>
      <c r="AF53" s="29">
        <f t="shared" si="86"/>
        <v>0.92485091710708534</v>
      </c>
      <c r="AG53" s="30">
        <f t="shared" ref="AG53:AG54" si="91">IF(AND(AA53&gt;0,AJ53&gt;0,AB53&gt;0),((AJ53*(AA53-AB53))/(AA53*(AJ53-AB53))),0)</f>
        <v>0.92252309542404221</v>
      </c>
      <c r="AH53" s="35">
        <v>220</v>
      </c>
      <c r="AI53" s="66">
        <v>8.7999999999999995E-2</v>
      </c>
      <c r="AJ53" s="67">
        <v>0.22500000000000001</v>
      </c>
      <c r="AK53" s="42">
        <f t="shared" si="8"/>
        <v>45.144000000000005</v>
      </c>
      <c r="AL53" s="18">
        <v>1.65</v>
      </c>
      <c r="AM53" s="154"/>
      <c r="AN53" s="122">
        <f>AN52+AH53-AM53</f>
        <v>1968.4800000000005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11" t="s">
        <v>56</v>
      </c>
      <c r="D54" s="44">
        <v>16524</v>
      </c>
      <c r="E54" s="44">
        <v>6</v>
      </c>
      <c r="F54" s="44">
        <v>17362</v>
      </c>
      <c r="G54" s="38">
        <v>1.3</v>
      </c>
      <c r="H54" s="38">
        <v>3.2</v>
      </c>
      <c r="I54" s="44">
        <v>17607</v>
      </c>
      <c r="J54" s="44">
        <v>15412</v>
      </c>
      <c r="K54" s="66">
        <v>8.5000000000000006E-2</v>
      </c>
      <c r="L54" s="38">
        <f t="shared" si="87"/>
        <v>14101.980000000001</v>
      </c>
      <c r="M54" s="29">
        <v>0.68799999999999994</v>
      </c>
      <c r="N54" s="26">
        <f t="shared" si="88"/>
        <v>9702.1622399999997</v>
      </c>
      <c r="O54" s="40">
        <v>0.22600000000000001</v>
      </c>
      <c r="P54" s="26">
        <f t="shared" si="89"/>
        <v>3187.0474800000002</v>
      </c>
      <c r="Q54" s="40">
        <v>8.5999999999999993E-2</v>
      </c>
      <c r="R54" s="26">
        <f t="shared" si="90"/>
        <v>1212.77028</v>
      </c>
      <c r="S54" s="40">
        <v>0.183</v>
      </c>
      <c r="T54" s="26">
        <f>L54*S54</f>
        <v>2580.6623400000003</v>
      </c>
      <c r="U54" s="40">
        <v>0.5</v>
      </c>
      <c r="V54" s="26">
        <f>L54*U54</f>
        <v>7050.9900000000007</v>
      </c>
      <c r="W54" s="40">
        <v>0.39</v>
      </c>
      <c r="X54" s="26">
        <f>W54*L54</f>
        <v>5499.7722000000003</v>
      </c>
      <c r="Y54" s="48">
        <v>3.2399999999999998E-3</v>
      </c>
      <c r="Z54" s="18">
        <f>L54*Y54</f>
        <v>45.690415200000004</v>
      </c>
      <c r="AA54" s="28">
        <f>IF(J54&gt;0,(AC54+AK54)/J54,0)</f>
        <v>3.1221797690111604E-3</v>
      </c>
      <c r="AB54" s="48">
        <v>2.7E-4</v>
      </c>
      <c r="AC54" s="38">
        <f>AB54*L54</f>
        <v>3.8075346000000003</v>
      </c>
      <c r="AD54" s="29">
        <v>0.214</v>
      </c>
      <c r="AE54" s="42">
        <f>AH54*(1-AI54)*AD54</f>
        <v>42.145159999999997</v>
      </c>
      <c r="AF54" s="29">
        <f t="shared" si="86"/>
        <v>0.9178246697546748</v>
      </c>
      <c r="AG54" s="30">
        <f t="shared" si="91"/>
        <v>0.91461949921984831</v>
      </c>
      <c r="AH54" s="44">
        <v>215</v>
      </c>
      <c r="AI54" s="66">
        <v>8.4000000000000005E-2</v>
      </c>
      <c r="AJ54" s="67">
        <v>0.22500000000000001</v>
      </c>
      <c r="AK54" s="42">
        <f t="shared" si="8"/>
        <v>44.311500000000002</v>
      </c>
      <c r="AL54" s="18">
        <v>1.64</v>
      </c>
      <c r="AM54" s="154"/>
      <c r="AN54" s="122">
        <f>AN53+AH54-AM54</f>
        <v>2183.4800000000005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57500</v>
      </c>
      <c r="E55" s="68"/>
      <c r="F55" s="52">
        <f>SUM(F52:F54)</f>
        <v>53266</v>
      </c>
      <c r="G55" s="53"/>
      <c r="H55" s="69"/>
      <c r="I55" s="52">
        <f>SUM(I52:I54)</f>
        <v>53899</v>
      </c>
      <c r="J55" s="52">
        <f>SUM(J52:J54)</f>
        <v>45910</v>
      </c>
      <c r="K55" s="21">
        <f>IF(J55&gt;0,(J52*K52+J53*K53+J54*K54)/J55,0)</f>
        <v>8.6328599433674574E-2</v>
      </c>
      <c r="L55" s="53">
        <f>L52+L53+L54</f>
        <v>41946.654000000002</v>
      </c>
      <c r="M55" s="54">
        <f>IF(L55&gt;0,N55/L55,0)</f>
        <v>0.7991751816485767</v>
      </c>
      <c r="N55" s="55">
        <f>N52+N53+N54</f>
        <v>33522.724829999999</v>
      </c>
      <c r="O55" s="21">
        <f>IF(L55&gt;0,P55/L55,0)</f>
        <v>0.12243625439111304</v>
      </c>
      <c r="P55" s="55">
        <f>P52+P53+P54</f>
        <v>5135.7911999999997</v>
      </c>
      <c r="Q55" s="21">
        <f>IF(L55&gt;0,R55/L55,0)</f>
        <v>7.8388563960310145E-2</v>
      </c>
      <c r="R55" s="55">
        <f>R52+R53+R54</f>
        <v>3288.1379699999998</v>
      </c>
      <c r="S55" s="21">
        <f>IF(L55&gt;0,T55/L55,0)</f>
        <v>0.17968368466290544</v>
      </c>
      <c r="T55" s="55">
        <f>T52+T53+T54</f>
        <v>7537.1293500000011</v>
      </c>
      <c r="U55" s="21">
        <f>IF(L55&gt;0,V55/L55,0)</f>
        <v>0.51891634417372123</v>
      </c>
      <c r="V55" s="55">
        <f>V52+V53+V54</f>
        <v>21766.804344000004</v>
      </c>
      <c r="W55" s="21">
        <f>IF(L55&gt;0,X55/L55,0)</f>
        <v>0.39332362862601628</v>
      </c>
      <c r="X55" s="55">
        <f>X52+X53+X54</f>
        <v>16498.61016</v>
      </c>
      <c r="Y55" s="56">
        <f>IF(L55&gt;0,Z55/L55,0)</f>
        <v>3.2599234885337934E-3</v>
      </c>
      <c r="Z55" s="57">
        <f>SUM(Z52:Z54)</f>
        <v>136.74288264</v>
      </c>
      <c r="AA55" s="63">
        <f>IF(L55&gt;0,(AA52*L52+AA53*L53+AA54*L54)/L55,0)</f>
        <v>3.1481492667806113E-3</v>
      </c>
      <c r="AB55" s="56">
        <f>IF(J55&gt;0,(J52*AB52+J53*AB53+J54*AB54)/J55,0)</f>
        <v>2.5671400566325422E-4</v>
      </c>
      <c r="AC55" s="53">
        <f>SUM(AC52:AC54)</f>
        <v>10.7687031</v>
      </c>
      <c r="AD55" s="54">
        <f>IF(J55&gt;0,(J52*AD52+J53*AD53+J54*AD54)/J55,0)</f>
        <v>0.21532859943367461</v>
      </c>
      <c r="AE55" s="59">
        <f>SUM(AE52:AE54)</f>
        <v>127.36774400000002</v>
      </c>
      <c r="AF55" s="54">
        <f>IF(AND(Z55&gt;0),((Z52*AF52+Z53*AF53+Z54*AF54)/Z55),0)</f>
        <v>0.92234804048109131</v>
      </c>
      <c r="AG55" s="58">
        <f>IF(AND(AA55&gt;0,AJ55&gt;0,AB55&gt;0),((AJ55*(AA55-AB55))/(AA55*(AJ55-AB55))),0)</f>
        <v>0.91949929865407531</v>
      </c>
      <c r="AH55" s="52">
        <f>SUM(AH52:AH54)</f>
        <v>646</v>
      </c>
      <c r="AI55" s="21">
        <f>IF(J55&gt;0,(AI52*J52+AI53*J53+AI54*J54)/J55,0)</f>
        <v>8.4335351775212383E-2</v>
      </c>
      <c r="AJ55" s="54">
        <f>IF(J55&gt;0,(AJ52*J52+AJ53*J53+AJ54*J54)/J55,0)</f>
        <v>0.2261609235460684</v>
      </c>
      <c r="AK55" s="59">
        <f>SUM(AK52:AK54)</f>
        <v>133.76370650000001</v>
      </c>
      <c r="AL55" s="70"/>
      <c r="AM55" s="57">
        <f>SUM(AM52:AM54)</f>
        <v>0</v>
      </c>
      <c r="AN55" s="124"/>
      <c r="AO55" s="125">
        <f>AN54</f>
        <v>2183.4800000000005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55</v>
      </c>
      <c r="D56" s="12">
        <v>20562</v>
      </c>
      <c r="E56" s="12">
        <v>2</v>
      </c>
      <c r="F56" s="12">
        <v>16337</v>
      </c>
      <c r="G56" s="13">
        <v>1.4</v>
      </c>
      <c r="H56" s="13">
        <v>5.0999999999999996</v>
      </c>
      <c r="I56" s="12">
        <v>16376</v>
      </c>
      <c r="J56" s="12">
        <v>15272</v>
      </c>
      <c r="K56" s="14">
        <v>8.4000000000000005E-2</v>
      </c>
      <c r="L56" s="25">
        <f>J56*(1-K56)</f>
        <v>13989.152</v>
      </c>
      <c r="M56" s="15">
        <v>0.77400000000000002</v>
      </c>
      <c r="N56" s="26">
        <f>L56*M56</f>
        <v>10827.603648</v>
      </c>
      <c r="O56" s="14">
        <v>9.6000000000000002E-2</v>
      </c>
      <c r="P56" s="26">
        <f>L56*O56</f>
        <v>1342.958592</v>
      </c>
      <c r="Q56" s="16">
        <v>0.13</v>
      </c>
      <c r="R56" s="26">
        <f>L56*Q56</f>
        <v>1818.5897600000001</v>
      </c>
      <c r="S56" s="16">
        <v>0.17699999999999999</v>
      </c>
      <c r="T56" s="26">
        <f>L56*S56</f>
        <v>2476.0799039999997</v>
      </c>
      <c r="U56" s="16">
        <v>0.52800000000000002</v>
      </c>
      <c r="V56" s="26">
        <f>L56*U56</f>
        <v>7386.2722560000002</v>
      </c>
      <c r="W56" s="16">
        <v>0.39</v>
      </c>
      <c r="X56" s="26">
        <f>W56*L56</f>
        <v>5455.7692800000004</v>
      </c>
      <c r="Y56" s="17">
        <v>3.29E-3</v>
      </c>
      <c r="Z56" s="61">
        <f>L56*Y56</f>
        <v>46.024310079999999</v>
      </c>
      <c r="AA56" s="28">
        <f>IF(J56&gt;0,(AC56+AK56)/J56,0)</f>
        <v>3.231860565741226E-3</v>
      </c>
      <c r="AB56" s="17">
        <v>2.7999999999999998E-4</v>
      </c>
      <c r="AC56" s="25">
        <f>AB56*L56</f>
        <v>3.9169625599999995</v>
      </c>
      <c r="AD56" s="141">
        <v>0.2147</v>
      </c>
      <c r="AE56" s="31">
        <f>AH56*(1-AI56)*AD56</f>
        <v>44.446335200000007</v>
      </c>
      <c r="AF56" s="29">
        <f t="shared" ref="AF56:AF58" si="92">IF(AND(AD56&gt;0,AB56&gt;0,Y56&gt;0),((Y56-AB56)*AD56)/((AD56-AB56)*Y56),0)</f>
        <v>0.91608832932780582</v>
      </c>
      <c r="AG56" s="62">
        <f>IF(AND(AA56&gt;0,AJ56&gt;0,AB56&gt;0),((AJ56*(AA56-AB56))/(AA56*(AJ56-AB56))),0)</f>
        <v>0.91452919654963016</v>
      </c>
      <c r="AH56" s="12">
        <v>226</v>
      </c>
      <c r="AI56" s="14">
        <v>8.4000000000000005E-2</v>
      </c>
      <c r="AJ56" s="15">
        <v>0.2195</v>
      </c>
      <c r="AK56" s="31">
        <f t="shared" si="8"/>
        <v>45.440012000000003</v>
      </c>
      <c r="AL56" s="19">
        <v>1.6</v>
      </c>
      <c r="AM56" s="152"/>
      <c r="AN56" s="119">
        <f>AN54+AH56-AM56</f>
        <v>2409.4800000000005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53</v>
      </c>
      <c r="D57" s="35">
        <v>20000</v>
      </c>
      <c r="E57" s="44">
        <v>3</v>
      </c>
      <c r="F57" s="35">
        <v>15558</v>
      </c>
      <c r="G57" s="36">
        <v>2.2000000000000002</v>
      </c>
      <c r="H57" s="38">
        <v>3.2</v>
      </c>
      <c r="I57" s="35">
        <v>16143</v>
      </c>
      <c r="J57" s="35">
        <v>14250</v>
      </c>
      <c r="K57" s="66">
        <v>0.09</v>
      </c>
      <c r="L57" s="38">
        <f t="shared" ref="L57:L58" si="93">J57*(1-K57)</f>
        <v>12967.5</v>
      </c>
      <c r="M57" s="39">
        <v>0.58399999999999996</v>
      </c>
      <c r="N57" s="26">
        <f t="shared" ref="N57:N58" si="94">L57*M57</f>
        <v>7573.0199999999995</v>
      </c>
      <c r="O57" s="37">
        <v>0.16800000000000001</v>
      </c>
      <c r="P57" s="26">
        <f t="shared" ref="P57:P58" si="95">L57*O57</f>
        <v>2178.54</v>
      </c>
      <c r="Q57" s="40">
        <v>0.248</v>
      </c>
      <c r="R57" s="26">
        <f t="shared" ref="R57:R58" si="96">L57*Q57</f>
        <v>3215.94</v>
      </c>
      <c r="S57" s="40">
        <v>0.188</v>
      </c>
      <c r="T57" s="26">
        <f>L57*S57</f>
        <v>2437.89</v>
      </c>
      <c r="U57" s="40">
        <v>0.49199999999999999</v>
      </c>
      <c r="V57" s="26">
        <f>L57*U57</f>
        <v>6380.01</v>
      </c>
      <c r="W57" s="40">
        <v>0.39</v>
      </c>
      <c r="X57" s="26">
        <f>W57*L57</f>
        <v>5057.3249999999998</v>
      </c>
      <c r="Y57" s="41">
        <v>3.2000000000000002E-3</v>
      </c>
      <c r="Z57" s="18">
        <f>L57*Y57</f>
        <v>41.496000000000002</v>
      </c>
      <c r="AA57" s="28">
        <f>IF(J57&gt;0,(AC57+AK57)/J57,0)</f>
        <v>3.1688109052631576E-3</v>
      </c>
      <c r="AB57" s="41">
        <v>2.7999999999999998E-4</v>
      </c>
      <c r="AC57" s="38">
        <f>AB57*L57</f>
        <v>3.6308999999999996</v>
      </c>
      <c r="AD57" s="29">
        <v>0.215</v>
      </c>
      <c r="AE57" s="42">
        <f>AH57*(1-AI57)*AD57</f>
        <v>40.544055</v>
      </c>
      <c r="AF57" s="29">
        <f t="shared" si="92"/>
        <v>0.91368992175856945</v>
      </c>
      <c r="AG57" s="30">
        <f t="shared" ref="AG57:AG58" si="97">IF(AND(AA57&gt;0,AJ57&gt;0,AB57&gt;0),((AJ57*(AA57-AB57))/(AA57*(AJ57-AB57))),0)</f>
        <v>0.91279946882930596</v>
      </c>
      <c r="AH57" s="35">
        <v>207</v>
      </c>
      <c r="AI57" s="66">
        <v>8.8999999999999996E-2</v>
      </c>
      <c r="AJ57" s="67">
        <v>0.22020000000000001</v>
      </c>
      <c r="AK57" s="42">
        <f t="shared" si="8"/>
        <v>41.5246554</v>
      </c>
      <c r="AL57" s="18">
        <v>1.6</v>
      </c>
      <c r="AM57" s="154"/>
      <c r="AN57" s="122">
        <f>AN56+AH57-AM57</f>
        <v>2616.4800000000005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47" t="s">
        <v>50</v>
      </c>
      <c r="D58" s="44">
        <v>15688</v>
      </c>
      <c r="E58" s="44">
        <v>3</v>
      </c>
      <c r="F58" s="44">
        <v>15478</v>
      </c>
      <c r="G58" s="38">
        <v>2.9</v>
      </c>
      <c r="H58" s="38">
        <v>7.9</v>
      </c>
      <c r="I58" s="44">
        <v>16014</v>
      </c>
      <c r="J58" s="44">
        <v>15349</v>
      </c>
      <c r="K58" s="66">
        <v>8.5000000000000006E-2</v>
      </c>
      <c r="L58" s="38">
        <f t="shared" si="93"/>
        <v>14044.335000000001</v>
      </c>
      <c r="M58" s="29">
        <v>0.81399999999999995</v>
      </c>
      <c r="N58" s="26">
        <f t="shared" si="94"/>
        <v>11432.08869</v>
      </c>
      <c r="O58" s="40">
        <v>6.8000000000000005E-2</v>
      </c>
      <c r="P58" s="26">
        <f t="shared" si="95"/>
        <v>955.01478000000009</v>
      </c>
      <c r="Q58" s="40">
        <v>0.11799999999999999</v>
      </c>
      <c r="R58" s="26">
        <f t="shared" si="96"/>
        <v>1657.23153</v>
      </c>
      <c r="S58" s="40">
        <v>0.19500000000000001</v>
      </c>
      <c r="T58" s="26">
        <f>L58*S58</f>
        <v>2738.6453250000004</v>
      </c>
      <c r="U58" s="40">
        <v>0.52600000000000002</v>
      </c>
      <c r="V58" s="26">
        <f>L58*U58</f>
        <v>7387.3202100000008</v>
      </c>
      <c r="W58" s="40">
        <v>0.4</v>
      </c>
      <c r="X58" s="26">
        <f>W58*L58</f>
        <v>5617.7340000000004</v>
      </c>
      <c r="Y58" s="48">
        <v>3.2799999999999999E-3</v>
      </c>
      <c r="Z58" s="18">
        <f>L58*Y58</f>
        <v>46.065418800000003</v>
      </c>
      <c r="AA58" s="28">
        <f>IF(J58&gt;0,(AC58+AK58)/J58,0)</f>
        <v>3.1408725291549935E-3</v>
      </c>
      <c r="AB58" s="48">
        <v>2.7E-4</v>
      </c>
      <c r="AC58" s="38">
        <f>AB58*L58</f>
        <v>3.7919704500000004</v>
      </c>
      <c r="AD58" s="29">
        <v>0.2172</v>
      </c>
      <c r="AE58" s="42">
        <f>AH58*(1-AI58)*AD58</f>
        <v>43.088135999999999</v>
      </c>
      <c r="AF58" s="29">
        <f t="shared" si="92"/>
        <v>0.91882511274289891</v>
      </c>
      <c r="AG58" s="30">
        <f t="shared" si="97"/>
        <v>0.91514018939761999</v>
      </c>
      <c r="AH58" s="44">
        <v>218</v>
      </c>
      <c r="AI58" s="66">
        <v>0.09</v>
      </c>
      <c r="AJ58" s="67">
        <v>0.22389999999999999</v>
      </c>
      <c r="AK58" s="42">
        <f t="shared" si="8"/>
        <v>44.417281999999993</v>
      </c>
      <c r="AL58" s="18">
        <v>1.65</v>
      </c>
      <c r="AM58" s="154"/>
      <c r="AN58" s="122">
        <f>AN57+AH58-AM58</f>
        <v>2834.4800000000005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56250</v>
      </c>
      <c r="E59" s="68"/>
      <c r="F59" s="52">
        <f t="shared" ref="F59:J59" si="98">SUM(F56:F58)</f>
        <v>47373</v>
      </c>
      <c r="G59" s="53"/>
      <c r="H59" s="69"/>
      <c r="I59" s="52">
        <f t="shared" si="98"/>
        <v>48533</v>
      </c>
      <c r="J59" s="52">
        <f t="shared" si="98"/>
        <v>44871</v>
      </c>
      <c r="K59" s="21">
        <f>IF(J59&gt;0,(J56*K56+J57*K57+J58*K58)/J59,0)</f>
        <v>8.6247531813420694E-2</v>
      </c>
      <c r="L59" s="53">
        <f>L56+L57+L58</f>
        <v>41000.987000000001</v>
      </c>
      <c r="M59" s="54">
        <f>IF(L59&gt;0,N59/L59,0)</f>
        <v>0.72760961432465032</v>
      </c>
      <c r="N59" s="55">
        <f>N56+N57+N58</f>
        <v>29832.712338000001</v>
      </c>
      <c r="O59" s="21">
        <f>IF(L59&gt;0,P59/L59,0)</f>
        <v>0.10918062465179193</v>
      </c>
      <c r="P59" s="55">
        <f>P56+P57+P58</f>
        <v>4476.5133720000003</v>
      </c>
      <c r="Q59" s="21">
        <f>IF(L59&gt;0,R59/L59,0)</f>
        <v>0.1632097610235578</v>
      </c>
      <c r="R59" s="55">
        <f>R56+R57+R58</f>
        <v>6691.7612900000004</v>
      </c>
      <c r="S59" s="21">
        <f>IF(L59&gt;0,T59/L59,0)</f>
        <v>0.18664465879809186</v>
      </c>
      <c r="T59" s="55">
        <f>T56+T57+T58</f>
        <v>7652.615229</v>
      </c>
      <c r="U59" s="21">
        <f>IF(L59&gt;0,V59/L59,0)</f>
        <v>0.51592910351158128</v>
      </c>
      <c r="V59" s="55">
        <f>V56+V57+V58</f>
        <v>21153.602466</v>
      </c>
      <c r="W59" s="21">
        <f>IF(L59&gt;0,X59/L59,0)</f>
        <v>0.39342536510157672</v>
      </c>
      <c r="X59" s="55">
        <f>X56+X57+X58</f>
        <v>16130.828280000002</v>
      </c>
      <c r="Y59" s="56">
        <f>IF(L59&gt;0,Z59/L59,0)</f>
        <v>3.2581100762281651E-3</v>
      </c>
      <c r="Z59" s="57">
        <f>SUM(Z56:Z58)</f>
        <v>133.58572888</v>
      </c>
      <c r="AA59" s="63">
        <f>IF(L59&gt;0,(AA56*L56+AA57*L57+AA58*L58)/L59,0)</f>
        <v>3.1807529438915702E-3</v>
      </c>
      <c r="AB59" s="56">
        <f>IF(J59&gt;0,(J56*AB56+J57*AB57+J58*AB58)/J59,0)</f>
        <v>2.7657930511911926E-4</v>
      </c>
      <c r="AC59" s="53">
        <f>SUM(AC56:AC58)</f>
        <v>11.33983301</v>
      </c>
      <c r="AD59" s="54">
        <f>IF(J59&gt;0,(J56*AD56+J57*AD57+J58*AD58)/J59,0)</f>
        <v>0.21565044683648682</v>
      </c>
      <c r="AE59" s="59">
        <f>SUM(AE56:AE58)</f>
        <v>128.0785262</v>
      </c>
      <c r="AF59" s="54">
        <f>IF(AND(Z59&gt;0),((Z56*AF56+Z57*AF57+Z58*AF58)/Z59),0)</f>
        <v>0.91628705380167508</v>
      </c>
      <c r="AG59" s="58">
        <f>IF(AND(AA59&gt;0,AJ59&gt;0,AB59&gt;0),((AJ59*(AA59-AB59))/(AA59*(AJ59-AB59))),0)</f>
        <v>0.91418888651547192</v>
      </c>
      <c r="AH59" s="52">
        <f t="shared" ref="AH59" si="99">SUM(AH56:AH58)</f>
        <v>651</v>
      </c>
      <c r="AI59" s="21">
        <f>IF(AH59&gt;0,(AI56*AH56+AI57*AH57+AI58*AH58)/AH59,0)</f>
        <v>8.7599078341013825E-2</v>
      </c>
      <c r="AJ59" s="54">
        <f>IF(J59&gt;0,(AJ56*J56+AJ57*J57+AJ58*J58)/J59,0)</f>
        <v>0.22122740968554302</v>
      </c>
      <c r="AK59" s="59">
        <f>SUM(AK56:AK58)</f>
        <v>131.3819494</v>
      </c>
      <c r="AL59" s="70"/>
      <c r="AM59" s="57">
        <f>SUM(AM56:AM58)</f>
        <v>0</v>
      </c>
      <c r="AN59" s="124"/>
      <c r="AO59" s="125">
        <f>AN58</f>
        <v>2834.4800000000005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49</v>
      </c>
      <c r="D60" s="12">
        <v>6583</v>
      </c>
      <c r="E60" s="12">
        <v>1</v>
      </c>
      <c r="F60" s="12">
        <v>7121</v>
      </c>
      <c r="G60" s="13">
        <v>2.9</v>
      </c>
      <c r="H60" s="13">
        <v>5.4</v>
      </c>
      <c r="I60" s="12">
        <v>7291</v>
      </c>
      <c r="J60" s="12">
        <v>14843</v>
      </c>
      <c r="K60" s="14">
        <v>8.5000000000000006E-2</v>
      </c>
      <c r="L60" s="25">
        <f>J60*(1-K60)</f>
        <v>13581.345000000001</v>
      </c>
      <c r="M60" s="15">
        <v>0.80600000000000005</v>
      </c>
      <c r="N60" s="26">
        <f>L60*M60</f>
        <v>10946.564070000002</v>
      </c>
      <c r="O60" s="14">
        <v>9.1999999999999998E-2</v>
      </c>
      <c r="P60" s="26">
        <f>L60*O60</f>
        <v>1249.4837400000001</v>
      </c>
      <c r="Q60" s="16">
        <v>0.10199999999999999</v>
      </c>
      <c r="R60" s="26">
        <f>L60*Q60</f>
        <v>1385.29719</v>
      </c>
      <c r="S60" s="16">
        <v>0.17100000000000001</v>
      </c>
      <c r="T60" s="26">
        <f>L60*S60</f>
        <v>2322.4099950000004</v>
      </c>
      <c r="U60" s="16">
        <v>0.54300000000000004</v>
      </c>
      <c r="V60" s="26">
        <f>L60*U60</f>
        <v>7374.6703350000007</v>
      </c>
      <c r="W60" s="16">
        <v>0.39</v>
      </c>
      <c r="X60" s="26">
        <f>W60*L60</f>
        <v>5296.7245500000008</v>
      </c>
      <c r="Y60" s="17">
        <v>3.4099999999999998E-3</v>
      </c>
      <c r="Z60" s="61">
        <f>L60*Y60</f>
        <v>46.312386449999998</v>
      </c>
      <c r="AA60" s="28">
        <f>IF(J60&gt;0,(AC60+AK60)/J60,0)</f>
        <v>3.473139409149094E-3</v>
      </c>
      <c r="AB60" s="17">
        <v>2.5000000000000001E-4</v>
      </c>
      <c r="AC60" s="25">
        <f>AB60*L60</f>
        <v>3.3953362500000002</v>
      </c>
      <c r="AD60" s="141">
        <v>0.22040000000000001</v>
      </c>
      <c r="AE60" s="31">
        <f>AH60*(1-AI60)*AD60</f>
        <v>46.530848000000006</v>
      </c>
      <c r="AF60" s="29">
        <f t="shared" ref="AF60:AF62" si="100">IF(AND(AD60&gt;0,AB60&gt;0,Y60&gt;0),((Y60-AB60)*AD60)/((AD60-AB60)*Y60),0)</f>
        <v>0.92773855202697697</v>
      </c>
      <c r="AG60" s="62">
        <f>IF(AND(AA60&gt;0,AJ60&gt;0,AB60&gt;0),((AJ60*(AA60-AB60))/(AA60*(AJ60-AB60))),0)</f>
        <v>0.92903724836489254</v>
      </c>
      <c r="AH60" s="12">
        <v>232</v>
      </c>
      <c r="AI60" s="14">
        <v>0.09</v>
      </c>
      <c r="AJ60" s="15">
        <v>0.2281</v>
      </c>
      <c r="AK60" s="31">
        <f t="shared" si="8"/>
        <v>48.156472000000001</v>
      </c>
      <c r="AL60" s="19">
        <v>1.6</v>
      </c>
      <c r="AM60" s="19">
        <v>1008.56</v>
      </c>
      <c r="AN60" s="119">
        <f>AN58+AH60-AM60</f>
        <v>2057.9200000000005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53</v>
      </c>
      <c r="D61" s="35">
        <v>20100</v>
      </c>
      <c r="E61" s="44">
        <v>3</v>
      </c>
      <c r="F61" s="35">
        <v>16495</v>
      </c>
      <c r="G61" s="36">
        <v>2.6</v>
      </c>
      <c r="H61" s="38">
        <v>5.8</v>
      </c>
      <c r="I61" s="35">
        <v>16929</v>
      </c>
      <c r="J61" s="35">
        <v>15150</v>
      </c>
      <c r="K61" s="66">
        <v>8.8999999999999996E-2</v>
      </c>
      <c r="L61" s="38">
        <f t="shared" ref="L61:L62" si="101">J61*(1-K61)</f>
        <v>13801.65</v>
      </c>
      <c r="M61" s="39">
        <v>0.76100000000000001</v>
      </c>
      <c r="N61" s="26">
        <f t="shared" ref="N61:N62" si="102">L61*M61</f>
        <v>10503.05565</v>
      </c>
      <c r="O61" s="37">
        <v>0.12</v>
      </c>
      <c r="P61" s="26">
        <f t="shared" ref="P61:P62" si="103">L61*O61</f>
        <v>1656.1979999999999</v>
      </c>
      <c r="Q61" s="40">
        <v>0.11899999999999999</v>
      </c>
      <c r="R61" s="26">
        <f t="shared" ref="R61:R62" si="104">L61*Q61</f>
        <v>1642.39635</v>
      </c>
      <c r="S61" s="40">
        <v>0.187</v>
      </c>
      <c r="T61" s="26">
        <f>L61*S61</f>
        <v>2580.9085500000001</v>
      </c>
      <c r="U61" s="40">
        <v>0.51400000000000001</v>
      </c>
      <c r="V61" s="26">
        <f>L61*U61</f>
        <v>7094.0481</v>
      </c>
      <c r="W61" s="40">
        <v>0.39</v>
      </c>
      <c r="X61" s="26">
        <f>W61*L61</f>
        <v>5382.6435000000001</v>
      </c>
      <c r="Y61" s="41">
        <v>3.46E-3</v>
      </c>
      <c r="Z61" s="18">
        <f>L61*Y61</f>
        <v>47.753709000000001</v>
      </c>
      <c r="AA61" s="28">
        <f>IF(J61&gt;0,(AC61+AK61)/J61,0)</f>
        <v>3.3796906996699668E-3</v>
      </c>
      <c r="AB61" s="41">
        <v>2.5000000000000001E-4</v>
      </c>
      <c r="AC61" s="38">
        <f>AB61*L61</f>
        <v>3.4504125000000001</v>
      </c>
      <c r="AD61" s="29">
        <v>0.22550000000000001</v>
      </c>
      <c r="AE61" s="42">
        <f>AH61*(1-AI61)*AD61</f>
        <v>46.274404000000004</v>
      </c>
      <c r="AF61" s="29">
        <f t="shared" si="100"/>
        <v>0.9287753491624593</v>
      </c>
      <c r="AG61" s="30">
        <f t="shared" ref="AG61:AG62" si="105">IF(AND(AA61&gt;0,AJ61&gt;0,AB61&gt;0),((AJ61*(AA61-AB61))/(AA61*(AJ61-AB61))),0)</f>
        <v>0.92702467792689103</v>
      </c>
      <c r="AH61" s="35">
        <v>226</v>
      </c>
      <c r="AI61" s="66">
        <v>9.1999999999999998E-2</v>
      </c>
      <c r="AJ61" s="67">
        <v>0.23269999999999999</v>
      </c>
      <c r="AK61" s="42">
        <f t="shared" si="8"/>
        <v>47.751901599999997</v>
      </c>
      <c r="AL61" s="18">
        <v>1.68</v>
      </c>
      <c r="AM61" s="154"/>
      <c r="AN61" s="122">
        <f>AN60+AH61-AM61</f>
        <v>2283.9200000000005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47" t="s">
        <v>50</v>
      </c>
      <c r="D62" s="44">
        <v>17617</v>
      </c>
      <c r="E62" s="44">
        <v>1</v>
      </c>
      <c r="F62" s="44">
        <v>16034</v>
      </c>
      <c r="G62" s="38">
        <v>2.4</v>
      </c>
      <c r="H62" s="38">
        <v>4</v>
      </c>
      <c r="I62" s="44">
        <v>16252</v>
      </c>
      <c r="J62" s="44">
        <v>15143</v>
      </c>
      <c r="K62" s="66">
        <v>8.2000000000000003E-2</v>
      </c>
      <c r="L62" s="38">
        <f t="shared" si="101"/>
        <v>13901.274000000001</v>
      </c>
      <c r="M62" s="29">
        <v>0.72899999999999998</v>
      </c>
      <c r="N62" s="26">
        <f t="shared" si="102"/>
        <v>10134.028746</v>
      </c>
      <c r="O62" s="40">
        <v>0.123</v>
      </c>
      <c r="P62" s="26">
        <f t="shared" si="103"/>
        <v>1709.856702</v>
      </c>
      <c r="Q62" s="40">
        <v>0.14799999999999999</v>
      </c>
      <c r="R62" s="26">
        <f t="shared" si="104"/>
        <v>2057.3885519999999</v>
      </c>
      <c r="S62" s="40">
        <v>0.17599999999999999</v>
      </c>
      <c r="T62" s="26">
        <f>L62*S62</f>
        <v>2446.6242240000001</v>
      </c>
      <c r="U62" s="40">
        <v>0.53900000000000003</v>
      </c>
      <c r="V62" s="26">
        <f>L62*U62</f>
        <v>7492.7866860000013</v>
      </c>
      <c r="W62" s="40">
        <v>0.4</v>
      </c>
      <c r="X62" s="26">
        <f>W62*L62</f>
        <v>5560.5096000000012</v>
      </c>
      <c r="Y62" s="48">
        <v>3.3899999999999998E-3</v>
      </c>
      <c r="Z62" s="18">
        <f>L62*Y62</f>
        <v>47.12531886</v>
      </c>
      <c r="AA62" s="28">
        <f>IF(J62&gt;0,(AC62+AK62)/J62,0)</f>
        <v>3.5030655840982633E-3</v>
      </c>
      <c r="AB62" s="48">
        <v>2.5999999999999998E-4</v>
      </c>
      <c r="AC62" s="38">
        <f>AB62*L62</f>
        <v>3.6143312399999998</v>
      </c>
      <c r="AD62" s="29">
        <v>0.22339999999999999</v>
      </c>
      <c r="AE62" s="42">
        <f>AH62*(1-AI62)*AD62</f>
        <v>47.012519399999995</v>
      </c>
      <c r="AF62" s="29">
        <f t="shared" si="100"/>
        <v>0.92437965714871928</v>
      </c>
      <c r="AG62" s="30">
        <f t="shared" si="105"/>
        <v>0.92680513218258787</v>
      </c>
      <c r="AH62" s="44">
        <v>231</v>
      </c>
      <c r="AI62" s="66">
        <v>8.8999999999999996E-2</v>
      </c>
      <c r="AJ62" s="67">
        <v>0.2349</v>
      </c>
      <c r="AK62" s="42">
        <f t="shared" si="8"/>
        <v>49.432590900000001</v>
      </c>
      <c r="AL62" s="18">
        <v>1.65</v>
      </c>
      <c r="AM62" s="154"/>
      <c r="AN62" s="122">
        <f>AN61+AH62-AM62</f>
        <v>2514.9200000000005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44300</v>
      </c>
      <c r="E63" s="68"/>
      <c r="F63" s="52">
        <f t="shared" ref="F63:J63" si="106">SUM(F60:F62)</f>
        <v>39650</v>
      </c>
      <c r="G63" s="53"/>
      <c r="H63" s="69"/>
      <c r="I63" s="52">
        <f t="shared" si="106"/>
        <v>40472</v>
      </c>
      <c r="J63" s="52">
        <f t="shared" si="106"/>
        <v>45136</v>
      </c>
      <c r="K63" s="21">
        <f>IF(J63&gt;0,(J60*K60+J61*K61+J62*K62)/J63,0)</f>
        <v>8.5336117511520745E-2</v>
      </c>
      <c r="L63" s="53">
        <f>L60+L61+L62</f>
        <v>41284.269</v>
      </c>
      <c r="M63" s="54">
        <f>IF(L63&gt;0,N63/L63,0)</f>
        <v>0.76502864725544739</v>
      </c>
      <c r="N63" s="55">
        <f>N60+N61+N62</f>
        <v>31583.648466000002</v>
      </c>
      <c r="O63" s="21">
        <f>IF(L63&gt;0,P63/L63,0)</f>
        <v>0.11179896250554902</v>
      </c>
      <c r="P63" s="55">
        <f>P60+P61+P62</f>
        <v>4615.538442</v>
      </c>
      <c r="Q63" s="21">
        <f>IF(L63&gt;0,R63/L63,0)</f>
        <v>0.12317239023900364</v>
      </c>
      <c r="R63" s="55">
        <f>R60+R61+R62</f>
        <v>5085.0820920000006</v>
      </c>
      <c r="S63" s="21">
        <f>IF(L63&gt;0,T63/L63,0)</f>
        <v>0.17803252781343906</v>
      </c>
      <c r="T63" s="55">
        <f>T60+T61+T62</f>
        <v>7349.9427690000002</v>
      </c>
      <c r="U63" s="21">
        <f>IF(L63&gt;0,V63/L63,0)</f>
        <v>0.53195819262295774</v>
      </c>
      <c r="V63" s="55">
        <f>V60+V61+V62</f>
        <v>21961.505121000002</v>
      </c>
      <c r="W63" s="21">
        <f>IF(L63&gt;0,X63/L63,0)</f>
        <v>0.39336720846383405</v>
      </c>
      <c r="X63" s="55">
        <f>X60+X61+X62</f>
        <v>16239.877650000002</v>
      </c>
      <c r="Y63" s="56">
        <f>IF(L63&gt;0,Z63/L63,0)</f>
        <v>3.4199809692645883E-3</v>
      </c>
      <c r="Z63" s="57">
        <f>SUM(Z60:Z62)</f>
        <v>141.19141431</v>
      </c>
      <c r="AA63" s="63">
        <f>IF(L63&gt;0,(AA60*L60+AA61*L61+AA62*L62)/L63,0)</f>
        <v>3.4519755507447644E-3</v>
      </c>
      <c r="AB63" s="56">
        <f>IF(J63&gt;0,(J60*AB60+J61*AB61+J62*AB62)/J63,0)</f>
        <v>2.5335497164126198E-4</v>
      </c>
      <c r="AC63" s="53">
        <f>SUM(AC60:AC62)</f>
        <v>10.460079990000001</v>
      </c>
      <c r="AD63" s="54">
        <f>IF(J63&gt;0,(J60*AD60+J61*AD61+J62*AD62)/J63,0)</f>
        <v>0.22311831797235024</v>
      </c>
      <c r="AE63" s="59">
        <f>SUM(AE60:AE62)</f>
        <v>139.8177714</v>
      </c>
      <c r="AF63" s="54">
        <f>IF(AND(Z63&gt;0),((Z60*AF60+Z61*AF61+Z62*AF62)/Z63),0)</f>
        <v>0.92696812215355406</v>
      </c>
      <c r="AG63" s="58">
        <f>IF(AND(AA63&gt;0,AJ63&gt;0,AB63&gt;0),((AJ63*(AA63-AB63))/(AA63*(AJ63-AB63))),0)</f>
        <v>0.92761913345341529</v>
      </c>
      <c r="AH63" s="52">
        <f t="shared" ref="AH63" si="107">SUM(AH60:AH62)</f>
        <v>689</v>
      </c>
      <c r="AI63" s="21">
        <f>IF(J63&gt;0,(AI60*J60+AI61*J61+AI62*J62)/J63,0)</f>
        <v>9.0335807337823468E-2</v>
      </c>
      <c r="AJ63" s="54">
        <f>IF(J63&gt;0,(AJ60*J60+AJ61*J61+AJ62*J62)/J63,0)</f>
        <v>0.23192538107054234</v>
      </c>
      <c r="AK63" s="59">
        <f>SUM(AK60:AK62)</f>
        <v>145.34096450000001</v>
      </c>
      <c r="AL63" s="70"/>
      <c r="AM63" s="57">
        <f>SUM(AM60:AM62)</f>
        <v>1008.56</v>
      </c>
      <c r="AN63" s="124"/>
      <c r="AO63" s="125">
        <f>AN62</f>
        <v>2514.9200000000005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49</v>
      </c>
      <c r="D64" s="12">
        <v>4245</v>
      </c>
      <c r="E64" s="12">
        <v>1</v>
      </c>
      <c r="F64" s="12">
        <v>17270</v>
      </c>
      <c r="G64" s="13">
        <v>2</v>
      </c>
      <c r="H64" s="13">
        <v>4.2</v>
      </c>
      <c r="I64" s="12">
        <v>17756</v>
      </c>
      <c r="J64" s="12">
        <v>14963</v>
      </c>
      <c r="K64" s="14">
        <v>7.0000000000000007E-2</v>
      </c>
      <c r="L64" s="25">
        <f>J64*(1-K64)</f>
        <v>13915.589999999998</v>
      </c>
      <c r="M64" s="15">
        <v>0.77200000000000002</v>
      </c>
      <c r="N64" s="26">
        <f>L64*M64</f>
        <v>10742.83548</v>
      </c>
      <c r="O64" s="14">
        <v>0.129</v>
      </c>
      <c r="P64" s="26">
        <f>L64*O64</f>
        <v>1795.1111099999998</v>
      </c>
      <c r="Q64" s="16">
        <v>9.9000000000000005E-2</v>
      </c>
      <c r="R64" s="26">
        <f>L64*Q64</f>
        <v>1377.6434099999999</v>
      </c>
      <c r="S64" s="16">
        <v>0.17799999999999999</v>
      </c>
      <c r="T64" s="26">
        <f>L64*S64</f>
        <v>2476.9750199999994</v>
      </c>
      <c r="U64" s="16">
        <v>0.53800000000000003</v>
      </c>
      <c r="V64" s="26">
        <f>L64*U64</f>
        <v>7486.5874199999998</v>
      </c>
      <c r="W64" s="16">
        <v>0.4</v>
      </c>
      <c r="X64" s="26">
        <f>W64*L64</f>
        <v>5566.2359999999999</v>
      </c>
      <c r="Y64" s="17">
        <v>3.4199999999999999E-3</v>
      </c>
      <c r="Z64" s="61">
        <f>L64*Y64</f>
        <v>47.591317799999992</v>
      </c>
      <c r="AA64" s="28">
        <f>IF(J64&gt;0,(AC64+AK64)/J64,0)</f>
        <v>3.2527524426919732E-3</v>
      </c>
      <c r="AB64" s="17">
        <v>2.7999999999999998E-4</v>
      </c>
      <c r="AC64" s="25">
        <f>AB64*L64</f>
        <v>3.8963651999999991</v>
      </c>
      <c r="AD64" s="141">
        <v>0.2152</v>
      </c>
      <c r="AE64" s="31">
        <f>AH64*(1-AI64)*AD64</f>
        <v>41.425139200000004</v>
      </c>
      <c r="AF64" s="29">
        <f t="shared" ref="AF64:AF66" si="108">IF(AND(AD64&gt;0,AB64&gt;0,Y64&gt;0),((Y64-AB64)*AD64)/((AD64-AB64)*Y64),0)</f>
        <v>0.91932480248328496</v>
      </c>
      <c r="AG64" s="62">
        <f>IF(AND(AA64&gt;0,AJ64&gt;0,AB64&gt;0),((AJ64*(AA64-AB64))/(AA64*(AJ64-AB64))),0)</f>
        <v>0.91502054273188493</v>
      </c>
      <c r="AH64" s="12">
        <v>212</v>
      </c>
      <c r="AI64" s="14">
        <v>9.1999999999999998E-2</v>
      </c>
      <c r="AJ64" s="15">
        <v>0.2326</v>
      </c>
      <c r="AK64" s="31">
        <f t="shared" si="8"/>
        <v>44.7745696</v>
      </c>
      <c r="AL64" s="19">
        <v>1.64</v>
      </c>
      <c r="AM64" s="19">
        <v>1012.64</v>
      </c>
      <c r="AN64" s="119">
        <f>AN62+AH64-AM64</f>
        <v>1714.2800000000007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55</v>
      </c>
      <c r="D65" s="35">
        <v>21160</v>
      </c>
      <c r="E65" s="44">
        <v>5</v>
      </c>
      <c r="F65" s="35">
        <v>15489</v>
      </c>
      <c r="G65" s="36">
        <v>2</v>
      </c>
      <c r="H65" s="38">
        <v>4.0999999999999996</v>
      </c>
      <c r="I65" s="35">
        <v>15811</v>
      </c>
      <c r="J65" s="35">
        <v>15071</v>
      </c>
      <c r="K65" s="66">
        <v>8.7999999999999995E-2</v>
      </c>
      <c r="L65" s="38">
        <f t="shared" ref="L65:L66" si="109">J65*(1-K65)</f>
        <v>13744.752</v>
      </c>
      <c r="M65" s="39">
        <v>0.69699999999999995</v>
      </c>
      <c r="N65" s="26">
        <f t="shared" ref="N65:N66" si="110">L65*M65</f>
        <v>9580.0921440000002</v>
      </c>
      <c r="O65" s="37">
        <v>0.25600000000000001</v>
      </c>
      <c r="P65" s="26">
        <f t="shared" ref="P65:P66" si="111">L65*O65</f>
        <v>3518.656512</v>
      </c>
      <c r="Q65" s="40">
        <v>4.7E-2</v>
      </c>
      <c r="R65" s="26">
        <f t="shared" ref="R65:R66" si="112">L65*Q65</f>
        <v>646.00334399999997</v>
      </c>
      <c r="S65" s="40">
        <v>0.185</v>
      </c>
      <c r="T65" s="26">
        <f>L65*S65</f>
        <v>2542.7791200000001</v>
      </c>
      <c r="U65" s="40">
        <v>0.52500000000000002</v>
      </c>
      <c r="V65" s="26">
        <f>L65*U65</f>
        <v>7215.9948000000004</v>
      </c>
      <c r="W65" s="40">
        <v>0.39</v>
      </c>
      <c r="X65" s="26">
        <f>W65*L65</f>
        <v>5360.4532800000006</v>
      </c>
      <c r="Y65" s="41">
        <v>3.3899999999999998E-3</v>
      </c>
      <c r="Z65" s="18">
        <f>L65*Y65</f>
        <v>46.594709279999996</v>
      </c>
      <c r="AA65" s="28">
        <f>IF(J65&gt;0,(AC65+AK65)/J65,0)</f>
        <v>3.2674593961913613E-3</v>
      </c>
      <c r="AB65" s="41">
        <v>2.7999999999999998E-4</v>
      </c>
      <c r="AC65" s="38">
        <f>AB65*L65</f>
        <v>3.8485305599999999</v>
      </c>
      <c r="AD65" s="29">
        <v>0.22289999999999999</v>
      </c>
      <c r="AE65" s="42">
        <f>AH65*(1-AI65)*AD65</f>
        <v>44.477466</v>
      </c>
      <c r="AF65" s="29">
        <f t="shared" si="108"/>
        <v>0.91855799358087076</v>
      </c>
      <c r="AG65" s="30">
        <f t="shared" ref="AG65:AG66" si="113">IF(AND(AA65&gt;0,AJ65&gt;0,AB65&gt;0),((AJ65*(AA65-AB65))/(AA65*(AJ65-AB65))),0)</f>
        <v>0.91543319673375767</v>
      </c>
      <c r="AH65" s="35">
        <v>220</v>
      </c>
      <c r="AI65" s="66">
        <v>9.2999999999999999E-2</v>
      </c>
      <c r="AJ65" s="67">
        <v>0.22750000000000001</v>
      </c>
      <c r="AK65" s="42">
        <f t="shared" si="8"/>
        <v>45.395350000000008</v>
      </c>
      <c r="AL65" s="18">
        <v>1.73</v>
      </c>
      <c r="AM65" s="154"/>
      <c r="AN65" s="122">
        <f>AN64+AH65-AM65</f>
        <v>1934.2800000000007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47" t="s">
        <v>50</v>
      </c>
      <c r="D66" s="44">
        <v>22275</v>
      </c>
      <c r="E66" s="44">
        <v>2</v>
      </c>
      <c r="F66" s="44">
        <v>17800</v>
      </c>
      <c r="G66" s="38">
        <v>2.1</v>
      </c>
      <c r="H66" s="38">
        <v>4.3</v>
      </c>
      <c r="I66" s="44">
        <v>18180</v>
      </c>
      <c r="J66" s="44">
        <v>15169</v>
      </c>
      <c r="K66" s="66">
        <v>7.6999999999999999E-2</v>
      </c>
      <c r="L66" s="38">
        <f t="shared" si="109"/>
        <v>14000.987000000001</v>
      </c>
      <c r="M66" s="29">
        <v>0.64600000000000002</v>
      </c>
      <c r="N66" s="26">
        <f t="shared" si="110"/>
        <v>9044.6376020000007</v>
      </c>
      <c r="O66" s="40">
        <v>0.25800000000000001</v>
      </c>
      <c r="P66" s="26">
        <f t="shared" si="111"/>
        <v>3612.2546460000003</v>
      </c>
      <c r="Q66" s="40">
        <v>9.6000000000000002E-2</v>
      </c>
      <c r="R66" s="26">
        <f t="shared" si="112"/>
        <v>1344.0947520000002</v>
      </c>
      <c r="S66" s="40">
        <v>0.17799999999999999</v>
      </c>
      <c r="T66" s="26">
        <f>L66*S66</f>
        <v>2492.175686</v>
      </c>
      <c r="U66" s="40">
        <v>0.53700000000000003</v>
      </c>
      <c r="V66" s="26">
        <f>L66*U66</f>
        <v>7518.5300190000007</v>
      </c>
      <c r="W66" s="40">
        <v>0.4</v>
      </c>
      <c r="X66" s="26">
        <f>W66*L66</f>
        <v>5600.3948000000009</v>
      </c>
      <c r="Y66" s="48">
        <v>3.4499999999999999E-3</v>
      </c>
      <c r="Z66" s="18">
        <f>L66*Y66</f>
        <v>48.303405150000003</v>
      </c>
      <c r="AA66" s="28">
        <f>IF(J66&gt;0,(AC66+AK66)/J66,0)</f>
        <v>3.7795144986485598E-3</v>
      </c>
      <c r="AB66" s="48">
        <v>2.9E-4</v>
      </c>
      <c r="AC66" s="38">
        <f>AB66*L66</f>
        <v>4.06028623</v>
      </c>
      <c r="AD66" s="29">
        <v>0.22109999999999999</v>
      </c>
      <c r="AE66" s="42">
        <f>AH66*(1-AI66)*AD66</f>
        <v>51.681682800000004</v>
      </c>
      <c r="AF66" s="29">
        <f t="shared" si="108"/>
        <v>0.91714497807479578</v>
      </c>
      <c r="AG66" s="30">
        <f t="shared" si="113"/>
        <v>0.92444691573497817</v>
      </c>
      <c r="AH66" s="44">
        <v>258</v>
      </c>
      <c r="AI66" s="66">
        <v>9.4E-2</v>
      </c>
      <c r="AJ66" s="67">
        <v>0.22789999999999999</v>
      </c>
      <c r="AK66" s="42">
        <f t="shared" si="8"/>
        <v>53.271169200000003</v>
      </c>
      <c r="AL66" s="18">
        <v>1.68</v>
      </c>
      <c r="AM66" s="154"/>
      <c r="AN66" s="122">
        <f>AN65+AH66-AM66</f>
        <v>2192.2800000000007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47680</v>
      </c>
      <c r="E67" s="68"/>
      <c r="F67" s="52">
        <f t="shared" ref="F67:J67" si="114">SUM(F64:F66)</f>
        <v>50559</v>
      </c>
      <c r="G67" s="53"/>
      <c r="H67" s="69"/>
      <c r="I67" s="52">
        <f t="shared" si="114"/>
        <v>51747</v>
      </c>
      <c r="J67" s="52">
        <f t="shared" si="114"/>
        <v>45203</v>
      </c>
      <c r="K67" s="21">
        <f>IF(J67&gt;0,(J64*K64+J65*K65+J66*K66)/J67,0)</f>
        <v>7.8350352852686767E-2</v>
      </c>
      <c r="L67" s="53">
        <f>L64+L65+L66</f>
        <v>41661.328999999998</v>
      </c>
      <c r="M67" s="54">
        <f>IF(L67&gt;0,N67/L67,0)</f>
        <v>0.70491186745386836</v>
      </c>
      <c r="N67" s="55">
        <f>N64+N65+N66</f>
        <v>29367.565225999999</v>
      </c>
      <c r="O67" s="21">
        <f>IF(L67&gt;0,P67/L67,0)</f>
        <v>0.21425198096776993</v>
      </c>
      <c r="P67" s="55">
        <f>P64+P65+P66</f>
        <v>8926.0222680000006</v>
      </c>
      <c r="Q67" s="21">
        <f>IF(L67&gt;0,R67/L67,0)</f>
        <v>8.0836151578361812E-2</v>
      </c>
      <c r="R67" s="55">
        <f>R64+R65+R66</f>
        <v>3367.7415060000003</v>
      </c>
      <c r="S67" s="21">
        <f>IF(L67&gt;0,T67/L67,0)</f>
        <v>0.18030941418119426</v>
      </c>
      <c r="T67" s="55">
        <f>T64+T65+T66</f>
        <v>7511.9298259999996</v>
      </c>
      <c r="U67" s="21">
        <f>IF(L67&gt;0,V67/L67,0)</f>
        <v>0.53337502120971714</v>
      </c>
      <c r="V67" s="55">
        <f>V64+V65+V66</f>
        <v>22221.112239000002</v>
      </c>
      <c r="W67" s="21">
        <f>IF(L67&gt;0,X67/L67,0)</f>
        <v>0.3967008368840082</v>
      </c>
      <c r="X67" s="55">
        <f>X64+X65+X66</f>
        <v>16527.084080000001</v>
      </c>
      <c r="Y67" s="56">
        <f>IF(L67&gt;0,Z67/L67,0)</f>
        <v>3.4201845128368322E-3</v>
      </c>
      <c r="Z67" s="57">
        <f>SUM(Z64:Z66)</f>
        <v>142.48943222999998</v>
      </c>
      <c r="AA67" s="63">
        <f>IF(L67&gt;0,(AA64*L64+AA65*L65+AA66*L66)/L67,0)</f>
        <v>3.4346317131796252E-3</v>
      </c>
      <c r="AB67" s="56">
        <f>IF(J67&gt;0,(J64*AB64+J65*AB65+J66*AB66)/J67,0)</f>
        <v>2.8335575072450947E-4</v>
      </c>
      <c r="AC67" s="53">
        <f>SUM(AC64:AC66)</f>
        <v>11.805181989999998</v>
      </c>
      <c r="AD67" s="54">
        <f>IF(J67&gt;0,(J64*AD64+J65*AD65+J66*AD66)/J67,0)</f>
        <v>0.21974712740304847</v>
      </c>
      <c r="AE67" s="59">
        <f>SUM(AE64:AE66)</f>
        <v>137.58428800000002</v>
      </c>
      <c r="AF67" s="54">
        <f>IF(AND(Z67&gt;0),((Z64*AF64+Z65*AF65+Z66*AF66)/Z67),0)</f>
        <v>0.91833509975773286</v>
      </c>
      <c r="AG67" s="58">
        <f>IF(AND(AA67&gt;0,AJ67&gt;0,AB67&gt;0),((AJ67*(AA67-AB67))/(AA67*(AJ67-AB67))),0)</f>
        <v>0.91863548350247082</v>
      </c>
      <c r="AH67" s="52">
        <f t="shared" ref="AH67" si="115">SUM(AH64:AH66)</f>
        <v>690</v>
      </c>
      <c r="AI67" s="21">
        <f>IF(AH67&gt;0,(AI64*AH64+AI65*AH65+AI66*AH66)/AH67,0)</f>
        <v>9.3066666666666659E-2</v>
      </c>
      <c r="AJ67" s="54">
        <f>IF(J67&gt;0,(AJ64*J64+AJ65*J65+AJ66*J66)/J67,0)</f>
        <v>0.22932242107824702</v>
      </c>
      <c r="AK67" s="59">
        <f>SUM(AK64:AK66)</f>
        <v>143.44108880000002</v>
      </c>
      <c r="AL67" s="70"/>
      <c r="AM67" s="57">
        <f>SUM(AM64:AM66)</f>
        <v>1012.64</v>
      </c>
      <c r="AN67" s="124"/>
      <c r="AO67" s="125">
        <f>AN66</f>
        <v>2192.2800000000007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49</v>
      </c>
      <c r="D68" s="12">
        <v>6135</v>
      </c>
      <c r="E68" s="12">
        <v>2</v>
      </c>
      <c r="F68" s="12">
        <v>10145</v>
      </c>
      <c r="G68" s="13">
        <v>1.7</v>
      </c>
      <c r="H68" s="13">
        <v>4.7</v>
      </c>
      <c r="I68" s="12">
        <v>11524</v>
      </c>
      <c r="J68" s="12">
        <v>15005</v>
      </c>
      <c r="K68" s="14">
        <v>8.3000000000000004E-2</v>
      </c>
      <c r="L68" s="25">
        <f>J68*(1-K68)</f>
        <v>13759.585000000001</v>
      </c>
      <c r="M68" s="15">
        <v>0.84699999999999998</v>
      </c>
      <c r="N68" s="26">
        <f>L68*M68</f>
        <v>11654.368495000001</v>
      </c>
      <c r="O68" s="14">
        <v>0.105</v>
      </c>
      <c r="P68" s="26">
        <f>L68*O68</f>
        <v>1444.756425</v>
      </c>
      <c r="Q68" s="16">
        <v>4.8000000000000001E-2</v>
      </c>
      <c r="R68" s="26">
        <f>L68*Q68</f>
        <v>660.46008000000006</v>
      </c>
      <c r="S68" s="16">
        <v>0.19</v>
      </c>
      <c r="T68" s="26">
        <f>L68*S68</f>
        <v>2614.3211500000002</v>
      </c>
      <c r="U68" s="16">
        <v>0.52700000000000002</v>
      </c>
      <c r="V68" s="26">
        <f>L68*U68</f>
        <v>7251.3012950000011</v>
      </c>
      <c r="W68" s="16">
        <v>0.39</v>
      </c>
      <c r="X68" s="26">
        <f>W68*L68</f>
        <v>5366.2381500000001</v>
      </c>
      <c r="Y68" s="17">
        <v>3.5500000000000002E-3</v>
      </c>
      <c r="Z68" s="61">
        <f>L68*Y68</f>
        <v>48.84652675000001</v>
      </c>
      <c r="AA68" s="28">
        <f>IF(J68&gt;0,(AC68+AK68)/J68,0)</f>
        <v>1.8431543152282574E-3</v>
      </c>
      <c r="AB68" s="17">
        <v>2.9999999999999997E-4</v>
      </c>
      <c r="AC68" s="25">
        <f>AB68*L68</f>
        <v>4.1278755</v>
      </c>
      <c r="AD68" s="141">
        <v>0.21840000000000001</v>
      </c>
      <c r="AE68" s="31">
        <f>AH68*(1-AI68)*AD68</f>
        <v>22.478819999999999</v>
      </c>
      <c r="AF68" s="29">
        <f t="shared" ref="AF68:AF70" si="116">IF(AND(AD68&gt;0,AB68&gt;0,Y68&gt;0),((Y68-AB68)*AD68)/((AD68-AB68)*Y68),0)</f>
        <v>0.91675223279152229</v>
      </c>
      <c r="AG68" s="62">
        <f>IF(AND(AA68&gt;0,AJ68&gt;0,AB68&gt;0),((AJ68*(AA68-AB68))/(AA68*(AJ68-AB68))),0)</f>
        <v>0.83833572724257832</v>
      </c>
      <c r="AH68" s="12">
        <v>115</v>
      </c>
      <c r="AI68" s="14">
        <v>0.105</v>
      </c>
      <c r="AJ68" s="15">
        <v>0.2286</v>
      </c>
      <c r="AK68" s="31">
        <f t="shared" si="8"/>
        <v>23.528655000000001</v>
      </c>
      <c r="AL68" s="19">
        <v>1.7</v>
      </c>
      <c r="AM68" s="19">
        <v>1003.36</v>
      </c>
      <c r="AN68" s="119">
        <f>AN66+AH68-AM68</f>
        <v>1303.9200000000005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55</v>
      </c>
      <c r="D69" s="35">
        <v>24585</v>
      </c>
      <c r="E69" s="44">
        <v>6</v>
      </c>
      <c r="F69" s="35">
        <v>17954</v>
      </c>
      <c r="G69" s="36">
        <v>1.5</v>
      </c>
      <c r="H69" s="38">
        <v>3.6</v>
      </c>
      <c r="I69" s="35">
        <v>17906</v>
      </c>
      <c r="J69" s="35">
        <v>15015</v>
      </c>
      <c r="K69" s="66">
        <v>8.8999999999999996E-2</v>
      </c>
      <c r="L69" s="38">
        <f t="shared" ref="L69:L70" si="117">J69*(1-K69)</f>
        <v>13678.665000000001</v>
      </c>
      <c r="M69" s="39">
        <v>0.76800000000000002</v>
      </c>
      <c r="N69" s="26">
        <f t="shared" ref="N69:N70" si="118">L69*M69</f>
        <v>10505.214720000002</v>
      </c>
      <c r="O69" s="37">
        <v>0.15</v>
      </c>
      <c r="P69" s="26">
        <f t="shared" ref="P69:P70" si="119">L69*O69</f>
        <v>2051.7997500000001</v>
      </c>
      <c r="Q69" s="40">
        <v>8.2000000000000003E-2</v>
      </c>
      <c r="R69" s="26">
        <f t="shared" ref="R69:R70" si="120">L69*Q69</f>
        <v>1121.6505300000001</v>
      </c>
      <c r="S69" s="40">
        <v>0.19500000000000001</v>
      </c>
      <c r="T69" s="26">
        <f>L69*S69</f>
        <v>2667.3396750000002</v>
      </c>
      <c r="U69" s="40">
        <v>0.505</v>
      </c>
      <c r="V69" s="26">
        <f>L69*U69</f>
        <v>6907.7258250000004</v>
      </c>
      <c r="W69" s="40">
        <v>0.39</v>
      </c>
      <c r="X69" s="26">
        <f>W69*L69</f>
        <v>5334.6793500000003</v>
      </c>
      <c r="Y69" s="41">
        <v>3.62E-3</v>
      </c>
      <c r="Z69" s="18">
        <f>L69*Y69</f>
        <v>49.516767300000005</v>
      </c>
      <c r="AA69" s="28">
        <f>IF(J69&gt;0,(AC69+AK69)/J69,0)</f>
        <v>2.1886595704295702E-3</v>
      </c>
      <c r="AB69" s="41">
        <v>3.1E-4</v>
      </c>
      <c r="AC69" s="38">
        <f>AB69*L69</f>
        <v>4.24038615</v>
      </c>
      <c r="AD69" s="29">
        <v>0.22869999999999999</v>
      </c>
      <c r="AE69" s="42">
        <f>AH69*(1-AI69)*AD69</f>
        <v>29.054276699999999</v>
      </c>
      <c r="AF69" s="29">
        <f t="shared" si="116"/>
        <v>0.91560573304507964</v>
      </c>
      <c r="AG69" s="30">
        <f t="shared" ref="AG69:AG70" si="121">IF(AND(AA69&gt;0,AJ69&gt;0,AB69&gt;0),((AJ69*(AA69-AB69))/(AA69*(AJ69-AB69))),0)</f>
        <v>0.85954347871126602</v>
      </c>
      <c r="AH69" s="35">
        <v>141</v>
      </c>
      <c r="AI69" s="66">
        <v>9.9000000000000005E-2</v>
      </c>
      <c r="AJ69" s="67">
        <v>0.2253</v>
      </c>
      <c r="AK69" s="42">
        <f t="shared" si="8"/>
        <v>28.622337299999998</v>
      </c>
      <c r="AL69" s="18">
        <v>1.77</v>
      </c>
      <c r="AM69" s="154"/>
      <c r="AN69" s="122">
        <f>AN68+AH69-AM69</f>
        <v>1444.9200000000005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52</v>
      </c>
      <c r="D70" s="44">
        <v>22160</v>
      </c>
      <c r="E70" s="44">
        <v>0</v>
      </c>
      <c r="F70" s="44">
        <v>16984</v>
      </c>
      <c r="G70" s="38">
        <v>2.5</v>
      </c>
      <c r="H70" s="38">
        <v>6.4</v>
      </c>
      <c r="I70" s="44">
        <v>17763</v>
      </c>
      <c r="J70" s="44">
        <v>15090</v>
      </c>
      <c r="K70" s="66">
        <v>8.3000000000000004E-2</v>
      </c>
      <c r="L70" s="38">
        <f t="shared" si="117"/>
        <v>13837.53</v>
      </c>
      <c r="M70" s="29">
        <v>0.69299999999999995</v>
      </c>
      <c r="N70" s="26">
        <f t="shared" si="118"/>
        <v>9589.4082899999994</v>
      </c>
      <c r="O70" s="40">
        <v>0.19500000000000001</v>
      </c>
      <c r="P70" s="26">
        <f t="shared" si="119"/>
        <v>2698.31835</v>
      </c>
      <c r="Q70" s="40">
        <v>0.112</v>
      </c>
      <c r="R70" s="26">
        <f t="shared" si="120"/>
        <v>1549.8033600000001</v>
      </c>
      <c r="S70" s="40">
        <v>0.183</v>
      </c>
      <c r="T70" s="26">
        <f>L70*S70</f>
        <v>2532.2679900000003</v>
      </c>
      <c r="U70" s="40">
        <v>0.52500000000000002</v>
      </c>
      <c r="V70" s="26">
        <f>L70*U70</f>
        <v>7264.7032500000005</v>
      </c>
      <c r="W70" s="40">
        <v>0.39</v>
      </c>
      <c r="X70" s="26">
        <f>W70*L70</f>
        <v>5396.6367</v>
      </c>
      <c r="Y70" s="48">
        <v>3.5999999999999999E-3</v>
      </c>
      <c r="Z70" s="18">
        <f>L70*Y70</f>
        <v>49.815108000000002</v>
      </c>
      <c r="AA70" s="28">
        <f>IF(J70&gt;0,(AC70+AK70)/J70,0)</f>
        <v>4.6282208217362491E-3</v>
      </c>
      <c r="AB70" s="48">
        <v>3.4000000000000002E-4</v>
      </c>
      <c r="AC70" s="38">
        <f>AB70*L70</f>
        <v>4.7047602000000008</v>
      </c>
      <c r="AD70" s="29">
        <v>0.24099999999999999</v>
      </c>
      <c r="AE70" s="42">
        <f>AH70*(1-AI70)*AD70</f>
        <v>67.31371</v>
      </c>
      <c r="AF70" s="29">
        <f t="shared" si="116"/>
        <v>0.90683490770750808</v>
      </c>
      <c r="AG70" s="30">
        <f t="shared" si="121"/>
        <v>0.92789048726975487</v>
      </c>
      <c r="AH70" s="44">
        <v>310</v>
      </c>
      <c r="AI70" s="66">
        <v>9.9000000000000005E-2</v>
      </c>
      <c r="AJ70" s="67">
        <v>0.23319999999999999</v>
      </c>
      <c r="AK70" s="42">
        <f t="shared" si="8"/>
        <v>65.135092</v>
      </c>
      <c r="AL70" s="18">
        <v>1.7</v>
      </c>
      <c r="AM70" s="154"/>
      <c r="AN70" s="122">
        <f>AN69+AH70-AM70</f>
        <v>1754.9200000000005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52880</v>
      </c>
      <c r="E71" s="68"/>
      <c r="F71" s="52">
        <f>SUM(F68:F70)</f>
        <v>45083</v>
      </c>
      <c r="G71" s="53"/>
      <c r="H71" s="69"/>
      <c r="I71" s="52">
        <f>SUM(I68:I70)</f>
        <v>47193</v>
      </c>
      <c r="J71" s="52">
        <f>SUM(J68:J70)</f>
        <v>45110</v>
      </c>
      <c r="K71" s="21">
        <f>IF(J71&gt;0,(J68*K68+J69*K69+J70*K70)/J71,0)</f>
        <v>8.4997118155619597E-2</v>
      </c>
      <c r="L71" s="53">
        <f>L68+L69+L70</f>
        <v>41275.78</v>
      </c>
      <c r="M71" s="54">
        <f>IF(L71&gt;0,N71/L71,0)</f>
        <v>0.76919179976732122</v>
      </c>
      <c r="N71" s="55">
        <f>N68+N69+N70</f>
        <v>31748.991505000002</v>
      </c>
      <c r="O71" s="21">
        <f>IF(L71&gt;0,P71/L71,0)</f>
        <v>0.15008497780054067</v>
      </c>
      <c r="P71" s="55">
        <f>P68+P69+P70</f>
        <v>6194.8745250000002</v>
      </c>
      <c r="Q71" s="21">
        <f>IF(L71&gt;0,R71/L71,0)</f>
        <v>8.0723222432138184E-2</v>
      </c>
      <c r="R71" s="55">
        <f>R68+R69+R70</f>
        <v>3331.9139700000005</v>
      </c>
      <c r="S71" s="21">
        <f>IF(L71&gt;0,T71/L71,0)</f>
        <v>0.18931026415491123</v>
      </c>
      <c r="T71" s="55">
        <f>T68+T69+T70</f>
        <v>7813.9288150000011</v>
      </c>
      <c r="U71" s="21">
        <f>IF(L71&gt;0,V71/L71,0)</f>
        <v>0.5190387769776853</v>
      </c>
      <c r="V71" s="55">
        <f>V68+V69+V70</f>
        <v>21423.730370000005</v>
      </c>
      <c r="W71" s="21">
        <f>IF(L71&gt;0,X71/L71,0)</f>
        <v>0.38999999999999996</v>
      </c>
      <c r="X71" s="55">
        <f>X68+X69+X70</f>
        <v>16097.554199999999</v>
      </c>
      <c r="Y71" s="56">
        <f>IF(L71&gt;0,Z71/L71,0)</f>
        <v>3.5899600698036482E-3</v>
      </c>
      <c r="Z71" s="57">
        <f>SUM(Z68:Z70)</f>
        <v>148.17840205000002</v>
      </c>
      <c r="AA71" s="63">
        <f>IF(L71&gt;0,(AA68*L68+AA69*L69+AA70*L70)/L71,0)</f>
        <v>2.8913354029614946E-3</v>
      </c>
      <c r="AB71" s="56">
        <f>IF(J71&gt;0,(J68*AB68+J69*AB69+J70*AB70)/J71,0)</f>
        <v>3.1670915539791625E-4</v>
      </c>
      <c r="AC71" s="53">
        <f>SUM(AC68:AC70)</f>
        <v>13.073021850000002</v>
      </c>
      <c r="AD71" s="54">
        <f>IF(J71&gt;0,(J68*AD68+J69*AD69+J70*AD70)/J71,0)</f>
        <v>0.22938843937042783</v>
      </c>
      <c r="AE71" s="59">
        <f>SUM(AE68:AE70)</f>
        <v>118.8468067</v>
      </c>
      <c r="AF71" s="54">
        <f>IF(AND(Z71&gt;0),((Z68*AF68+Z69*AF69+Z70*AF70)/Z71),0)</f>
        <v>0.91303506771439091</v>
      </c>
      <c r="AG71" s="58">
        <f>IF(AND(AA71&gt;0,AJ71&gt;0,AB71&gt;0),((AJ71*(AA71-AB71))/(AA71*(AJ71-AB71))),0)</f>
        <v>0.89169567787354342</v>
      </c>
      <c r="AH71" s="52">
        <f>SUM(AH68:AH70)</f>
        <v>566</v>
      </c>
      <c r="AI71" s="21">
        <f>IF(AH71&gt;0,(AI68*AH68+AI69*AH69+AI70*AH70)/AH71,0)</f>
        <v>0.10021908127208481</v>
      </c>
      <c r="AJ71" s="54">
        <f>IF(J71&gt;0,(AJ68*J68+AJ69*J69+AJ70*J70)/J71,0)</f>
        <v>0.2290403569053425</v>
      </c>
      <c r="AK71" s="59">
        <f>SUM(AK68:AK70)</f>
        <v>117.2860843</v>
      </c>
      <c r="AL71" s="70"/>
      <c r="AM71" s="57">
        <f>SUM(AM68:AM70)</f>
        <v>1003.36</v>
      </c>
      <c r="AN71" s="124"/>
      <c r="AO71" s="125">
        <f>AN70</f>
        <v>1754.9200000000005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56</v>
      </c>
      <c r="D72" s="12">
        <v>4900</v>
      </c>
      <c r="E72" s="12">
        <v>1</v>
      </c>
      <c r="F72" s="12">
        <v>10739</v>
      </c>
      <c r="G72" s="13">
        <v>1.4</v>
      </c>
      <c r="H72" s="13">
        <v>3.5</v>
      </c>
      <c r="I72" s="12">
        <v>11491</v>
      </c>
      <c r="J72" s="12">
        <v>14740</v>
      </c>
      <c r="K72" s="14">
        <v>8.6999999999999994E-2</v>
      </c>
      <c r="L72" s="25">
        <f>J72*(1-K72)</f>
        <v>13457.62</v>
      </c>
      <c r="M72" s="15">
        <v>0.78800000000000003</v>
      </c>
      <c r="N72" s="26">
        <f>L72*M72</f>
        <v>10604.604560000002</v>
      </c>
      <c r="O72" s="14">
        <v>0.115</v>
      </c>
      <c r="P72" s="26">
        <f>L72*O72</f>
        <v>1547.6263000000001</v>
      </c>
      <c r="Q72" s="16">
        <v>9.7000000000000003E-2</v>
      </c>
      <c r="R72" s="26">
        <f>L72*Q72</f>
        <v>1305.3891400000002</v>
      </c>
      <c r="S72" s="16">
        <v>0.17499999999999999</v>
      </c>
      <c r="T72" s="26">
        <f>L72*S72</f>
        <v>2355.0835000000002</v>
      </c>
      <c r="U72" s="16">
        <v>0.54300000000000004</v>
      </c>
      <c r="V72" s="26">
        <f>L72*U72</f>
        <v>7307.4876600000007</v>
      </c>
      <c r="W72" s="16">
        <v>0.4</v>
      </c>
      <c r="X72" s="26">
        <f>W72*L72</f>
        <v>5383.0480000000007</v>
      </c>
      <c r="Y72" s="17">
        <v>3.5400000000000002E-3</v>
      </c>
      <c r="Z72" s="61">
        <f>L72*Y72</f>
        <v>47.639974800000005</v>
      </c>
      <c r="AA72" s="28">
        <f>IF(J72&gt;0,(AC72+AK72)/J72,0)</f>
        <v>5.2413384938941659E-3</v>
      </c>
      <c r="AB72" s="17">
        <v>3.6999999999999999E-4</v>
      </c>
      <c r="AC72" s="25">
        <f>AB72*L72</f>
        <v>4.9793194000000005</v>
      </c>
      <c r="AD72" s="141">
        <v>0.2233</v>
      </c>
      <c r="AE72" s="31">
        <f>AH72*(1-AI72)*AD72</f>
        <v>66.119129999999998</v>
      </c>
      <c r="AF72" s="29">
        <f t="shared" ref="AF72:AF74" si="122">IF(AND(AD72&gt;0,AB72&gt;0,Y72&gt;0),((Y72-AB72)*AD72)/((AD72-AB72)*Y72),0)</f>
        <v>0.89696646688770842</v>
      </c>
      <c r="AG72" s="62">
        <f>IF(AND(AA72&gt;0,AJ72&gt;0,AB72&gt;0),((AJ72*(AA72-AB72))/(AA72*(AJ72-AB72))),0)</f>
        <v>0.93081825346184444</v>
      </c>
      <c r="AH72" s="12">
        <v>329</v>
      </c>
      <c r="AI72" s="14">
        <v>0.1</v>
      </c>
      <c r="AJ72" s="15">
        <v>0.24410000000000001</v>
      </c>
      <c r="AK72" s="31">
        <f t="shared" ref="AK72:AK78" si="123">AH72*(1-AI72)*AJ72</f>
        <v>72.278010000000009</v>
      </c>
      <c r="AL72" s="19">
        <v>1.8</v>
      </c>
      <c r="AM72" s="19">
        <v>1004</v>
      </c>
      <c r="AN72" s="119">
        <f>AN70+AH72-AM72</f>
        <v>1079.9200000000005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11" t="s">
        <v>55</v>
      </c>
      <c r="D73" s="35">
        <v>19340</v>
      </c>
      <c r="E73" s="44">
        <v>6</v>
      </c>
      <c r="F73" s="35">
        <v>13167</v>
      </c>
      <c r="G73" s="36">
        <v>1.4</v>
      </c>
      <c r="H73" s="38">
        <v>3</v>
      </c>
      <c r="I73" s="35">
        <v>12134</v>
      </c>
      <c r="J73" s="35">
        <v>15015</v>
      </c>
      <c r="K73" s="66">
        <v>8.2000000000000003E-2</v>
      </c>
      <c r="L73" s="38">
        <f t="shared" ref="L73:L74" si="124">J73*(1-K73)</f>
        <v>13783.77</v>
      </c>
      <c r="M73" s="39">
        <v>0.76600000000000001</v>
      </c>
      <c r="N73" s="26">
        <f t="shared" ref="N73:N74" si="125">L73*M73</f>
        <v>10558.367820000001</v>
      </c>
      <c r="O73" s="37">
        <v>0.17799999999999999</v>
      </c>
      <c r="P73" s="26">
        <f t="shared" ref="P73:P74" si="126">L73*O73</f>
        <v>2453.5110599999998</v>
      </c>
      <c r="Q73" s="40">
        <v>5.6000000000000001E-2</v>
      </c>
      <c r="R73" s="26">
        <f t="shared" ref="R73:R74" si="127">L73*Q73</f>
        <v>771.89112</v>
      </c>
      <c r="S73" s="40">
        <v>0.188</v>
      </c>
      <c r="T73" s="26">
        <f>L73*S73</f>
        <v>2591.3487600000003</v>
      </c>
      <c r="U73" s="40">
        <v>0.52300000000000002</v>
      </c>
      <c r="V73" s="26">
        <f>L73*U73</f>
        <v>7208.9117100000003</v>
      </c>
      <c r="W73" s="40">
        <v>0.4</v>
      </c>
      <c r="X73" s="26">
        <f>W73*L73</f>
        <v>5513.5080000000007</v>
      </c>
      <c r="Y73" s="41">
        <v>3.5999999999999999E-3</v>
      </c>
      <c r="Z73" s="18">
        <f>L73*Y73</f>
        <v>49.621572</v>
      </c>
      <c r="AA73" s="28">
        <f>IF(J73&gt;0,(AC73+AK73)/J73,0)</f>
        <v>4.5899046553446558E-3</v>
      </c>
      <c r="AB73" s="41">
        <v>4.0000000000000002E-4</v>
      </c>
      <c r="AC73" s="38">
        <f>AB73*L73</f>
        <v>5.5135080000000007</v>
      </c>
      <c r="AD73" s="29">
        <v>0.2369</v>
      </c>
      <c r="AE73" s="42">
        <f>AH73*(1-AI73)*AD73</f>
        <v>62.689425600000007</v>
      </c>
      <c r="AF73" s="29">
        <f t="shared" si="122"/>
        <v>0.89039229504345774</v>
      </c>
      <c r="AG73" s="30">
        <f t="shared" ref="AG73:AG74" si="128">IF(AND(AA73&gt;0,AJ73&gt;0,AB73&gt;0),((AJ73*(AA73-AB73))/(AA73*(AJ73-AB73))),0)</f>
        <v>0.9143787289745996</v>
      </c>
      <c r="AH73" s="35">
        <v>296</v>
      </c>
      <c r="AI73" s="66">
        <v>0.106</v>
      </c>
      <c r="AJ73" s="67">
        <v>0.23960000000000001</v>
      </c>
      <c r="AK73" s="42">
        <f t="shared" si="123"/>
        <v>63.403910400000008</v>
      </c>
      <c r="AL73" s="18">
        <v>1.7</v>
      </c>
      <c r="AM73" s="154"/>
      <c r="AN73" s="122">
        <f>AN72+AH73-AM73</f>
        <v>1375.9200000000005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52</v>
      </c>
      <c r="D74" s="44">
        <v>15637</v>
      </c>
      <c r="E74" s="44">
        <v>0</v>
      </c>
      <c r="F74" s="44">
        <v>16180</v>
      </c>
      <c r="G74" s="38">
        <v>1.7</v>
      </c>
      <c r="H74" s="38">
        <v>6.3</v>
      </c>
      <c r="I74" s="44">
        <v>16483</v>
      </c>
      <c r="J74" s="44">
        <v>15172</v>
      </c>
      <c r="K74" s="66">
        <v>8.4000000000000005E-2</v>
      </c>
      <c r="L74" s="38">
        <f t="shared" si="124"/>
        <v>13897.552</v>
      </c>
      <c r="M74" s="29">
        <v>0.75600000000000001</v>
      </c>
      <c r="N74" s="26">
        <f t="shared" si="125"/>
        <v>10506.549311999999</v>
      </c>
      <c r="O74" s="40">
        <v>0.14299999999999999</v>
      </c>
      <c r="P74" s="26">
        <f t="shared" si="126"/>
        <v>1987.3499359999998</v>
      </c>
      <c r="Q74" s="40">
        <v>0.10100000000000001</v>
      </c>
      <c r="R74" s="26">
        <f t="shared" si="127"/>
        <v>1403.652752</v>
      </c>
      <c r="S74" s="40">
        <v>0.17</v>
      </c>
      <c r="T74" s="26">
        <f>L74*S74</f>
        <v>2362.5838400000002</v>
      </c>
      <c r="U74" s="40">
        <v>0.56299999999999994</v>
      </c>
      <c r="V74" s="26">
        <f>L74*U74</f>
        <v>7824.3217759999989</v>
      </c>
      <c r="W74" s="40">
        <v>0.4</v>
      </c>
      <c r="X74" s="26">
        <f>W74*L74</f>
        <v>5559.0208000000002</v>
      </c>
      <c r="Y74" s="48">
        <v>3.46E-3</v>
      </c>
      <c r="Z74" s="18">
        <f>L74*Y74</f>
        <v>48.085529919999999</v>
      </c>
      <c r="AA74" s="28">
        <f>IF(J74&gt;0,(AC74+AK74)/J74,0)</f>
        <v>3.4644375322963354E-3</v>
      </c>
      <c r="AB74" s="48">
        <v>3.6999999999999999E-4</v>
      </c>
      <c r="AC74" s="38">
        <f>AB74*L74</f>
        <v>5.1420942399999996</v>
      </c>
      <c r="AD74" s="29">
        <v>0.23880000000000001</v>
      </c>
      <c r="AE74" s="42">
        <f>AH74*(1-AI74)*AD74</f>
        <v>45.734976000000003</v>
      </c>
      <c r="AF74" s="29">
        <f t="shared" si="122"/>
        <v>0.89444945608786186</v>
      </c>
      <c r="AG74" s="30">
        <f t="shared" si="128"/>
        <v>0.89453730463294412</v>
      </c>
      <c r="AH74" s="44">
        <v>210</v>
      </c>
      <c r="AI74" s="66">
        <v>8.7999999999999995E-2</v>
      </c>
      <c r="AJ74" s="67">
        <v>0.24759999999999999</v>
      </c>
      <c r="AK74" s="42">
        <f t="shared" si="123"/>
        <v>47.420352000000001</v>
      </c>
      <c r="AL74" s="18">
        <v>1.6</v>
      </c>
      <c r="AM74" s="154"/>
      <c r="AN74" s="122">
        <f>AN73+AH74-AM74</f>
        <v>1585.9200000000005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39877</v>
      </c>
      <c r="E75" s="68"/>
      <c r="F75" s="52">
        <f>SUM(F72:F74)</f>
        <v>40086</v>
      </c>
      <c r="G75" s="53"/>
      <c r="H75" s="69"/>
      <c r="I75" s="52">
        <f>SUM(I72:I74)</f>
        <v>40108</v>
      </c>
      <c r="J75" s="52">
        <f>SUM(J72:J74)</f>
        <v>44927</v>
      </c>
      <c r="K75" s="21">
        <f>IF(J75&gt;0,(J72*K72+J73*K73+J74*K74)/J75,0)</f>
        <v>8.4315845705255188E-2</v>
      </c>
      <c r="L75" s="53">
        <f>L72+L73+L74</f>
        <v>41138.941999999995</v>
      </c>
      <c r="M75" s="54">
        <f>IF(L75&gt;0,N75/L75,0)</f>
        <v>0.76981857462450065</v>
      </c>
      <c r="N75" s="55">
        <f>N72+N73+N74</f>
        <v>31669.521692000002</v>
      </c>
      <c r="O75" s="21">
        <f>IF(L75&gt;0,P75/L75,0)</f>
        <v>0.14556736281647689</v>
      </c>
      <c r="P75" s="55">
        <f>P72+P73+P74</f>
        <v>5988.4872959999993</v>
      </c>
      <c r="Q75" s="21">
        <f>IF(L75&gt;0,R75/L75,0)</f>
        <v>8.4614062559022568E-2</v>
      </c>
      <c r="R75" s="55">
        <f>R72+R73+R74</f>
        <v>3480.9330120000004</v>
      </c>
      <c r="S75" s="21">
        <f>IF(L75&gt;0,T75/L75,0)</f>
        <v>0.17766660357964484</v>
      </c>
      <c r="T75" s="55">
        <f>T72+T73+T74</f>
        <v>7309.0161000000007</v>
      </c>
      <c r="U75" s="21">
        <f>IF(L75&gt;0,V75/L75,0)</f>
        <v>0.5430553159582957</v>
      </c>
      <c r="V75" s="55">
        <f>V72+V73+V74</f>
        <v>22340.721146</v>
      </c>
      <c r="W75" s="21">
        <f>IF(L75&gt;0,X75/L75,0)</f>
        <v>0.40000000000000013</v>
      </c>
      <c r="X75" s="55">
        <f>X72+X73+X74</f>
        <v>16455.576800000003</v>
      </c>
      <c r="Y75" s="56">
        <f>IF(L75&gt;0,Z75/L75,0)</f>
        <v>3.5330776547437713E-3</v>
      </c>
      <c r="Z75" s="57">
        <f>SUM(Z72:Z74)</f>
        <v>145.34707672000002</v>
      </c>
      <c r="AA75" s="63">
        <f>IF(L75&gt;0,(AA72*L72+AA73*L73+AA74*L74)/L75,0)</f>
        <v>4.4228004840095314E-3</v>
      </c>
      <c r="AB75" s="56">
        <f>IF(J75&gt;0,(J72*AB72+J73*AB73+J74*AB74)/J75,0)</f>
        <v>3.800262648296125E-4</v>
      </c>
      <c r="AC75" s="53">
        <f>SUM(AC72:AC74)</f>
        <v>15.634921640000002</v>
      </c>
      <c r="AD75" s="54">
        <f>IF(J75&gt;0,(J72*AD72+J73*AD73+J74*AD74)/J75,0)</f>
        <v>0.23307964253121732</v>
      </c>
      <c r="AE75" s="59">
        <f>SUM(AE72:AE74)</f>
        <v>174.54353159999999</v>
      </c>
      <c r="AF75" s="54">
        <f>IF(AND(Z75&gt;0),((Z72*AF72+Z73*AF73+Z74*AF74)/Z75),0)</f>
        <v>0.89388933214425259</v>
      </c>
      <c r="AG75" s="58">
        <f>IF(AND(AA75&gt;0,AJ75&gt;0,AB75&gt;0),((AJ75*(AA75-AB75))/(AA75*(AJ75-AB75))),0)</f>
        <v>0.91550282818805928</v>
      </c>
      <c r="AH75" s="52">
        <f>SUM(AH72:AH74)</f>
        <v>835</v>
      </c>
      <c r="AI75" s="21">
        <f>IF(AH75&gt;0,(AI72*AH72+AI73*AH73+AI74*AH74)/AH75,0)</f>
        <v>9.9108982035928148E-2</v>
      </c>
      <c r="AJ75" s="54">
        <f>IF(J75&gt;0,(AJ72*J72+AJ73*J73+AJ74*J74)/J75,0)</f>
        <v>0.24377802212478022</v>
      </c>
      <c r="AK75" s="59">
        <f>SUM(AK72:AK74)</f>
        <v>183.10227240000003</v>
      </c>
      <c r="AL75" s="70"/>
      <c r="AM75" s="57">
        <f>SUM(AM72:AM74)</f>
        <v>1004</v>
      </c>
      <c r="AN75" s="124"/>
      <c r="AO75" s="125">
        <f>AN74</f>
        <v>1585.9200000000005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56</v>
      </c>
      <c r="D76" s="12">
        <v>4800</v>
      </c>
      <c r="E76" s="12">
        <v>2</v>
      </c>
      <c r="F76" s="12">
        <v>10738</v>
      </c>
      <c r="G76" s="13">
        <v>1.6</v>
      </c>
      <c r="H76" s="13">
        <v>4.4000000000000004</v>
      </c>
      <c r="I76" s="12">
        <v>11248</v>
      </c>
      <c r="J76" s="12">
        <v>14866</v>
      </c>
      <c r="K76" s="14">
        <v>8.5000000000000006E-2</v>
      </c>
      <c r="L76" s="25">
        <f>J76*(1-K76)</f>
        <v>13602.390000000001</v>
      </c>
      <c r="M76" s="15">
        <v>0.71399999999999997</v>
      </c>
      <c r="N76" s="26">
        <f>L76*M76</f>
        <v>9712.1064600000009</v>
      </c>
      <c r="O76" s="14">
        <v>0.14399999999999999</v>
      </c>
      <c r="P76" s="26">
        <f>L76*O76</f>
        <v>1958.74416</v>
      </c>
      <c r="Q76" s="16">
        <v>0.14199999999999999</v>
      </c>
      <c r="R76" s="26">
        <f>L76*Q76</f>
        <v>1931.5393799999999</v>
      </c>
      <c r="S76" s="16">
        <v>0.17699999999999999</v>
      </c>
      <c r="T76" s="26">
        <f>L76*S76</f>
        <v>2407.6230300000002</v>
      </c>
      <c r="U76" s="16">
        <v>0.54</v>
      </c>
      <c r="V76" s="26">
        <f>L76*U76</f>
        <v>7345.2906000000012</v>
      </c>
      <c r="W76" s="16">
        <v>0.4</v>
      </c>
      <c r="X76" s="26">
        <f>W76*L76</f>
        <v>5440.956000000001</v>
      </c>
      <c r="Y76" s="17">
        <v>3.47E-3</v>
      </c>
      <c r="Z76" s="61">
        <f>L76*Y76</f>
        <v>47.200293300000006</v>
      </c>
      <c r="AA76" s="28">
        <f>IF(J76&gt;0,(AC76+AK76)/J76,0)</f>
        <v>3.1223455401587514E-3</v>
      </c>
      <c r="AB76" s="17">
        <v>3.2000000000000003E-4</v>
      </c>
      <c r="AC76" s="25">
        <f>AB76*L76</f>
        <v>4.352764800000001</v>
      </c>
      <c r="AD76" s="141">
        <v>0.23130000000000001</v>
      </c>
      <c r="AE76" s="31">
        <f>AH76*(1-AI76)*AD76</f>
        <v>39.728088</v>
      </c>
      <c r="AF76" s="29">
        <f t="shared" ref="AF76:AF78" si="129">IF(AND(AD76&gt;0,AB76&gt;0,Y76&gt;0),((Y76-AB76)*AD76)/((AD76-AB76)*Y76),0)</f>
        <v>0.90903862080702114</v>
      </c>
      <c r="AG76" s="62">
        <f>IF(AND(AA76&gt;0,AJ76&gt;0,AB76&gt;0),((AJ76*(AA76-AB76))/(AA76*(AJ76-AB76))),0)</f>
        <v>0.89868721956073305</v>
      </c>
      <c r="AH76" s="12">
        <v>190</v>
      </c>
      <c r="AI76" s="14">
        <v>9.6000000000000002E-2</v>
      </c>
      <c r="AJ76" s="15">
        <v>0.24490000000000001</v>
      </c>
      <c r="AK76" s="31">
        <f t="shared" si="123"/>
        <v>42.064023999999996</v>
      </c>
      <c r="AL76" s="19">
        <v>1.65</v>
      </c>
      <c r="AM76" s="19">
        <v>1000.98</v>
      </c>
      <c r="AN76" s="119">
        <f>AN74+AH76-AM76</f>
        <v>774.94000000000051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47" t="s">
        <v>50</v>
      </c>
      <c r="D77" s="35">
        <v>19295</v>
      </c>
      <c r="E77" s="44">
        <v>7</v>
      </c>
      <c r="F77" s="35">
        <v>14074</v>
      </c>
      <c r="G77" s="36">
        <v>1.7</v>
      </c>
      <c r="H77" s="38">
        <v>4.0999999999999996</v>
      </c>
      <c r="I77" s="35">
        <v>14393</v>
      </c>
      <c r="J77" s="35">
        <v>14945</v>
      </c>
      <c r="K77" s="66">
        <v>8.2000000000000003E-2</v>
      </c>
      <c r="L77" s="38">
        <f t="shared" ref="L77:L78" si="130">J77*(1-K77)</f>
        <v>13719.51</v>
      </c>
      <c r="M77" s="39">
        <v>0.84399999999999997</v>
      </c>
      <c r="N77" s="26">
        <f t="shared" ref="N77:N78" si="131">L77*M77</f>
        <v>11579.266439999999</v>
      </c>
      <c r="O77" s="37">
        <v>9.1999999999999998E-2</v>
      </c>
      <c r="P77" s="26">
        <f t="shared" ref="P77:P78" si="132">L77*O77</f>
        <v>1262.1949199999999</v>
      </c>
      <c r="Q77" s="40">
        <v>6.4000000000000001E-2</v>
      </c>
      <c r="R77" s="26">
        <f t="shared" ref="R77:R78" si="133">L77*Q77</f>
        <v>878.04863999999998</v>
      </c>
      <c r="S77" s="40">
        <v>0.17599999999999999</v>
      </c>
      <c r="T77" s="26">
        <f>L77*S77</f>
        <v>2414.6337599999997</v>
      </c>
      <c r="U77" s="40">
        <v>0.54500000000000004</v>
      </c>
      <c r="V77" s="26">
        <f>L77*U77</f>
        <v>7477.1329500000011</v>
      </c>
      <c r="W77" s="40">
        <v>0.4</v>
      </c>
      <c r="X77" s="26">
        <f>W77*L77</f>
        <v>5487.8040000000001</v>
      </c>
      <c r="Y77" s="41">
        <v>3.1800000000000001E-3</v>
      </c>
      <c r="Z77" s="18">
        <f>L77*Y77</f>
        <v>43.628041800000005</v>
      </c>
      <c r="AA77" s="28">
        <f>IF(J77&gt;0,(AC77+AK77)/J77,0)</f>
        <v>3.8629848979591839E-3</v>
      </c>
      <c r="AB77" s="41">
        <v>2.7E-4</v>
      </c>
      <c r="AC77" s="38">
        <f>AB77*L77</f>
        <v>3.7042676999999999</v>
      </c>
      <c r="AD77" s="29">
        <v>0.2298</v>
      </c>
      <c r="AE77" s="42">
        <f>AH77*(1-AI77)*AD77</f>
        <v>50.800507199999998</v>
      </c>
      <c r="AF77" s="29">
        <f t="shared" si="129"/>
        <v>0.91617078048744416</v>
      </c>
      <c r="AG77" s="30">
        <f t="shared" ref="AG77:AG78" si="134">IF(AND(AA77&gt;0,AJ77&gt;0,AB77&gt;0),((AJ77*(AA77-AB77))/(AA77*(AJ77-AB77))),0)</f>
        <v>0.93113452932585872</v>
      </c>
      <c r="AH77" s="35">
        <v>244</v>
      </c>
      <c r="AI77" s="66">
        <v>9.4E-2</v>
      </c>
      <c r="AJ77" s="67">
        <v>0.24440000000000001</v>
      </c>
      <c r="AK77" s="42">
        <f t="shared" si="123"/>
        <v>54.028041600000002</v>
      </c>
      <c r="AL77" s="18">
        <v>1.78</v>
      </c>
      <c r="AM77" s="154"/>
      <c r="AN77" s="122">
        <f>AN76+AH77-AM77</f>
        <v>1018.9400000000005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52</v>
      </c>
      <c r="D78" s="44">
        <v>15161</v>
      </c>
      <c r="E78" s="44">
        <v>7</v>
      </c>
      <c r="F78" s="44">
        <v>16659</v>
      </c>
      <c r="G78" s="38">
        <v>1.7</v>
      </c>
      <c r="H78" s="38">
        <v>5.7</v>
      </c>
      <c r="I78" s="44">
        <v>16818</v>
      </c>
      <c r="J78" s="44">
        <v>15209</v>
      </c>
      <c r="K78" s="66">
        <v>0.08</v>
      </c>
      <c r="L78" s="38">
        <f t="shared" si="130"/>
        <v>13992.28</v>
      </c>
      <c r="M78" s="29">
        <v>0.72099999999999997</v>
      </c>
      <c r="N78" s="26">
        <f t="shared" si="131"/>
        <v>10088.43388</v>
      </c>
      <c r="O78" s="40">
        <v>0.16</v>
      </c>
      <c r="P78" s="26">
        <f t="shared" si="132"/>
        <v>2238.7648000000004</v>
      </c>
      <c r="Q78" s="40">
        <v>0.11899999999999999</v>
      </c>
      <c r="R78" s="26">
        <f t="shared" si="133"/>
        <v>1665.08132</v>
      </c>
      <c r="S78" s="40">
        <v>0.192</v>
      </c>
      <c r="T78" s="26">
        <f>L78*S78</f>
        <v>2686.5177600000002</v>
      </c>
      <c r="U78" s="40">
        <v>0.52300000000000002</v>
      </c>
      <c r="V78" s="26">
        <f>L78*U78</f>
        <v>7317.9624400000002</v>
      </c>
      <c r="W78" s="40">
        <v>0.39</v>
      </c>
      <c r="X78" s="26">
        <f>W78*L78</f>
        <v>5456.9892000000009</v>
      </c>
      <c r="Y78" s="48">
        <v>3.2200000000000002E-3</v>
      </c>
      <c r="Z78" s="18">
        <f>L78*Y78</f>
        <v>45.055141600000006</v>
      </c>
      <c r="AA78" s="28">
        <f>IF(J78&gt;0,(AC78+AK78)/J78,0)</f>
        <v>3.3372340324807682E-3</v>
      </c>
      <c r="AB78" s="48">
        <v>2.7999999999999998E-4</v>
      </c>
      <c r="AC78" s="38">
        <f>AB78*L78</f>
        <v>3.9178383999999999</v>
      </c>
      <c r="AD78" s="29">
        <v>0.2409</v>
      </c>
      <c r="AE78" s="42">
        <f>AH78*(1-AI78)*AD78</f>
        <v>44.989279500000002</v>
      </c>
      <c r="AF78" s="29">
        <f t="shared" si="129"/>
        <v>0.91410595093110913</v>
      </c>
      <c r="AG78" s="30">
        <f t="shared" si="134"/>
        <v>0.91712208297626152</v>
      </c>
      <c r="AH78" s="44">
        <v>205</v>
      </c>
      <c r="AI78" s="66">
        <v>8.8999999999999996E-2</v>
      </c>
      <c r="AJ78" s="67">
        <v>0.25080000000000002</v>
      </c>
      <c r="AK78" s="42">
        <f t="shared" si="123"/>
        <v>46.838154000000003</v>
      </c>
      <c r="AL78" s="18">
        <v>1.7</v>
      </c>
      <c r="AM78" s="154"/>
      <c r="AN78" s="122">
        <f>AN77+AH78-AM78</f>
        <v>1223.9400000000005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39256</v>
      </c>
      <c r="E79" s="68"/>
      <c r="F79" s="52">
        <f>SUM(F76:F78)</f>
        <v>41471</v>
      </c>
      <c r="G79" s="53"/>
      <c r="H79" s="69"/>
      <c r="I79" s="52">
        <f>SUM(I76:I78)</f>
        <v>42459</v>
      </c>
      <c r="J79" s="52">
        <f>SUM(J76:J78)</f>
        <v>45020</v>
      </c>
      <c r="K79" s="21">
        <f>IF(J79&gt;0,(J76*K76+J77*K77+J78*K78)/J79,0)</f>
        <v>8.2314971123944924E-2</v>
      </c>
      <c r="L79" s="53">
        <f>L76+L77+L78</f>
        <v>41314.18</v>
      </c>
      <c r="M79" s="54">
        <f>IF(L79&gt;0,N79/L79,0)</f>
        <v>0.75954083513215076</v>
      </c>
      <c r="N79" s="55">
        <f>N76+N77+N78</f>
        <v>31379.806780000003</v>
      </c>
      <c r="O79" s="21">
        <f>IF(L79&gt;0,P79/L79,0)</f>
        <v>0.13215084699732638</v>
      </c>
      <c r="P79" s="55">
        <f>P76+P77+P78</f>
        <v>5459.7038800000009</v>
      </c>
      <c r="Q79" s="21">
        <f>IF(L79&gt;0,R79/L79,0)</f>
        <v>0.10830831787052292</v>
      </c>
      <c r="R79" s="55">
        <f>R76+R77+R78</f>
        <v>4474.6693400000004</v>
      </c>
      <c r="S79" s="21">
        <f>IF(L79&gt;0,T79/L79,0)</f>
        <v>0.18174812013696023</v>
      </c>
      <c r="T79" s="55">
        <f>T76+T77+T78</f>
        <v>7508.7745500000001</v>
      </c>
      <c r="U79" s="21">
        <f>IF(L79&gt;0,V79/L79,0)</f>
        <v>0.53590283021471086</v>
      </c>
      <c r="V79" s="55">
        <f>V76+V77+V78</f>
        <v>22140.385990000002</v>
      </c>
      <c r="W79" s="21">
        <f>IF(L79&gt;0,X79/L79,0)</f>
        <v>0.39661320156904972</v>
      </c>
      <c r="X79" s="55">
        <f>X76+X77+X78</f>
        <v>16385.749200000002</v>
      </c>
      <c r="Y79" s="56">
        <f>IF(L79&gt;0,Z79/L79,0)</f>
        <v>3.2890275614813128E-3</v>
      </c>
      <c r="Z79" s="57">
        <f>SUM(Z76:Z78)</f>
        <v>135.88347670000002</v>
      </c>
      <c r="AA79" s="63">
        <f>IF(L79&gt;0,(AA76*L76+AA77*L77+AA78*L78)/L79,0)</f>
        <v>3.4410736143716271E-3</v>
      </c>
      <c r="AB79" s="56">
        <f>IF(J79&gt;0,(J76*AB76+J77*AB77+J78*AB78)/J79,0)</f>
        <v>2.8988871612616615E-4</v>
      </c>
      <c r="AC79" s="53">
        <f>SUM(AC76:AC78)</f>
        <v>11.974870900000003</v>
      </c>
      <c r="AD79" s="54">
        <f>IF(J79&gt;0,(J76*AD76+J77*AD77+J78*AD78)/J79,0)</f>
        <v>0.23404519991115058</v>
      </c>
      <c r="AE79" s="59">
        <f>SUM(AE76:AE78)</f>
        <v>135.51787469999999</v>
      </c>
      <c r="AF79" s="54">
        <f>IF(AND(Z79&gt;0),((Z76*AF76+Z77*AF77+Z78*AF78)/Z79),0)</f>
        <v>0.91300872408990619</v>
      </c>
      <c r="AG79" s="58">
        <f>IF(AND(AA79&gt;0,AJ79&gt;0,AB79&gt;0),((AJ79*(AA79-AB79))/(AA79*(AJ79-AB79))),0)</f>
        <v>0.91683353749691943</v>
      </c>
      <c r="AH79" s="52">
        <f>SUM(AH76:AH78)</f>
        <v>639</v>
      </c>
      <c r="AI79" s="21">
        <f>IF(AH79&gt;0,(AI76*AH76+AI77*AH77+AI78*AH78)/AH79,0)</f>
        <v>9.2990610328638493E-2</v>
      </c>
      <c r="AJ79" s="54">
        <f>IF(J79&gt;0,(AJ76*J76+AJ77*J77+AJ78*J78)/J79,0)</f>
        <v>0.24672720124389161</v>
      </c>
      <c r="AK79" s="59">
        <f>SUM(AK76:AK78)</f>
        <v>142.93021959999999</v>
      </c>
      <c r="AL79" s="70"/>
      <c r="AM79" s="57">
        <f>SUM(AM76:AM78)</f>
        <v>1000.98</v>
      </c>
      <c r="AN79" s="124"/>
      <c r="AO79" s="125">
        <f>AN78</f>
        <v>1223.9400000000005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56</v>
      </c>
      <c r="D80" s="12">
        <v>19639</v>
      </c>
      <c r="E80" s="12">
        <v>3</v>
      </c>
      <c r="F80" s="12">
        <v>16832</v>
      </c>
      <c r="G80" s="13">
        <v>2.5</v>
      </c>
      <c r="H80" s="13">
        <v>5.4</v>
      </c>
      <c r="I80" s="12">
        <v>17073</v>
      </c>
      <c r="J80" s="12">
        <v>15013</v>
      </c>
      <c r="K80" s="14">
        <v>8.3000000000000004E-2</v>
      </c>
      <c r="L80" s="25">
        <f>J80*(1-K80)</f>
        <v>13766.921</v>
      </c>
      <c r="M80" s="15">
        <v>0.77200000000000002</v>
      </c>
      <c r="N80" s="26">
        <f>L80*M80</f>
        <v>10628.063012000001</v>
      </c>
      <c r="O80" s="14">
        <v>0.14199999999999999</v>
      </c>
      <c r="P80" s="26">
        <f>L80*O80</f>
        <v>1954.9027819999999</v>
      </c>
      <c r="Q80" s="16">
        <v>8.5999999999999993E-2</v>
      </c>
      <c r="R80" s="26">
        <f>L80*Q80</f>
        <v>1183.9552059999999</v>
      </c>
      <c r="S80" s="16">
        <v>0.20699999999999999</v>
      </c>
      <c r="T80" s="26">
        <f>L80*S80</f>
        <v>2849.7526469999998</v>
      </c>
      <c r="U80" s="16">
        <v>0.51500000000000001</v>
      </c>
      <c r="V80" s="26">
        <f>L80*U80</f>
        <v>7089.9643150000002</v>
      </c>
      <c r="W80" s="16">
        <v>0.4</v>
      </c>
      <c r="X80" s="26">
        <f>W80*L80</f>
        <v>5506.7684000000008</v>
      </c>
      <c r="Y80" s="17">
        <v>3.3E-3</v>
      </c>
      <c r="Z80" s="61">
        <f>L80*Y80</f>
        <v>45.430839300000002</v>
      </c>
      <c r="AA80" s="28">
        <f>IF(J80&gt;0,(AC80+AK80)/J80,0)</f>
        <v>3.4587615466595617E-3</v>
      </c>
      <c r="AB80" s="17">
        <v>2.9999999999999997E-4</v>
      </c>
      <c r="AC80" s="25">
        <f>AB80*L80</f>
        <v>4.1300762999999998</v>
      </c>
      <c r="AD80" s="141">
        <v>0.23200000000000001</v>
      </c>
      <c r="AE80" s="31">
        <f>AH80*(1-AI80)*AD80</f>
        <v>44.497368000000002</v>
      </c>
      <c r="AF80" s="29">
        <f t="shared" ref="AF80:AF82" si="135">IF(AND(AD80&gt;0,AB80&gt;0,Y80&gt;0),((Y80-AB80)*AD80)/((AD80-AB80)*Y80),0)</f>
        <v>0.91026797975438445</v>
      </c>
      <c r="AG80" s="62">
        <f>IF(AND(AA80&gt;0,AJ80&gt;0,AB80&gt;0),((AJ80*(AA80-AB80))/(AA80*(AJ80-AB80))),0)</f>
        <v>0.91436451163844013</v>
      </c>
      <c r="AH80" s="12">
        <v>211</v>
      </c>
      <c r="AI80" s="14">
        <v>9.0999999999999998E-2</v>
      </c>
      <c r="AJ80" s="15">
        <v>0.2492</v>
      </c>
      <c r="AK80" s="31">
        <f t="shared" ref="AK80:AK90" si="136">AH80*(1-AI80)*AJ80</f>
        <v>47.796310800000001</v>
      </c>
      <c r="AL80" s="19">
        <v>1.7</v>
      </c>
      <c r="AM80" s="152"/>
      <c r="AN80" s="119">
        <f>AN78+AH80-AM80</f>
        <v>1434.9400000000005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47" t="s">
        <v>50</v>
      </c>
      <c r="D81" s="35">
        <v>21000</v>
      </c>
      <c r="E81" s="44">
        <v>3</v>
      </c>
      <c r="F81" s="35">
        <v>15914</v>
      </c>
      <c r="G81" s="36">
        <v>2.8</v>
      </c>
      <c r="H81" s="38">
        <v>4.8</v>
      </c>
      <c r="I81" s="35">
        <v>16208</v>
      </c>
      <c r="J81" s="35">
        <v>15212</v>
      </c>
      <c r="K81" s="66">
        <v>8.1000000000000003E-2</v>
      </c>
      <c r="L81" s="38">
        <f t="shared" ref="L81:L82" si="137">J81*(1-K81)</f>
        <v>13979.828000000001</v>
      </c>
      <c r="M81" s="39">
        <v>0.72399999999999998</v>
      </c>
      <c r="N81" s="26">
        <f t="shared" ref="N81:N82" si="138">L81*M81</f>
        <v>10121.395472</v>
      </c>
      <c r="O81" s="37">
        <v>0.108</v>
      </c>
      <c r="P81" s="26">
        <f t="shared" ref="P81:P82" si="139">L81*O81</f>
        <v>1509.8214240000002</v>
      </c>
      <c r="Q81" s="40">
        <v>0.16800000000000001</v>
      </c>
      <c r="R81" s="26">
        <f t="shared" ref="R81:R82" si="140">L81*Q81</f>
        <v>2348.6111040000005</v>
      </c>
      <c r="S81" s="40">
        <v>0.19900000000000001</v>
      </c>
      <c r="T81" s="26">
        <f>L81*S81</f>
        <v>2781.9857720000005</v>
      </c>
      <c r="U81" s="40">
        <v>0.52100000000000002</v>
      </c>
      <c r="V81" s="26">
        <f>L81*U81</f>
        <v>7283.4903880000011</v>
      </c>
      <c r="W81" s="40">
        <v>0.4</v>
      </c>
      <c r="X81" s="26">
        <f>W81*L81</f>
        <v>5591.9312000000009</v>
      </c>
      <c r="Y81" s="41">
        <v>3.2399999999999998E-3</v>
      </c>
      <c r="Z81" s="18">
        <f>L81*Y81</f>
        <v>45.294642719999999</v>
      </c>
      <c r="AA81" s="28">
        <f>IF(J81&gt;0,(AC81+AK81)/J81,0)</f>
        <v>3.1864309781751247E-3</v>
      </c>
      <c r="AB81" s="41">
        <v>3.3E-4</v>
      </c>
      <c r="AC81" s="38">
        <f>AB81*L81</f>
        <v>4.6133432400000007</v>
      </c>
      <c r="AD81" s="29">
        <v>0.22939999999999999</v>
      </c>
      <c r="AE81" s="42">
        <f>AH81*(1-AI81)*AD81</f>
        <v>41.268142400000002</v>
      </c>
      <c r="AF81" s="29">
        <f t="shared" si="135"/>
        <v>0.8994420272632172</v>
      </c>
      <c r="AG81" s="30">
        <f t="shared" ref="AG81:AG82" si="141">IF(AND(AA81&gt;0,AJ81&gt;0,AB81&gt;0),((AJ81*(AA81-AB81))/(AA81*(AJ81-AB81))),0)</f>
        <v>0.89765088691830264</v>
      </c>
      <c r="AH81" s="35">
        <v>199</v>
      </c>
      <c r="AI81" s="66">
        <v>9.6000000000000002E-2</v>
      </c>
      <c r="AJ81" s="67">
        <v>0.24379999999999999</v>
      </c>
      <c r="AK81" s="42">
        <f t="shared" si="136"/>
        <v>43.8586448</v>
      </c>
      <c r="AL81" s="18">
        <v>1.6</v>
      </c>
      <c r="AM81" s="154"/>
      <c r="AN81" s="122">
        <f>AN80+AH81-AM81</f>
        <v>1633.9400000000005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49</v>
      </c>
      <c r="D82" s="44">
        <v>15488</v>
      </c>
      <c r="E82" s="44">
        <v>3</v>
      </c>
      <c r="F82" s="44">
        <v>14490</v>
      </c>
      <c r="G82" s="38">
        <v>2.2999999999999998</v>
      </c>
      <c r="H82" s="38">
        <v>4.5999999999999996</v>
      </c>
      <c r="I82" s="44">
        <v>14742</v>
      </c>
      <c r="J82" s="44">
        <v>15117</v>
      </c>
      <c r="K82" s="66">
        <v>8.2000000000000003E-2</v>
      </c>
      <c r="L82" s="38">
        <f t="shared" si="137"/>
        <v>13877.406000000001</v>
      </c>
      <c r="M82" s="29">
        <v>0.73399999999999999</v>
      </c>
      <c r="N82" s="26">
        <f t="shared" si="138"/>
        <v>10186.016004000001</v>
      </c>
      <c r="O82" s="40">
        <v>0.15</v>
      </c>
      <c r="P82" s="26">
        <f t="shared" si="139"/>
        <v>2081.6109000000001</v>
      </c>
      <c r="Q82" s="40">
        <v>0.11600000000000001</v>
      </c>
      <c r="R82" s="26">
        <f t="shared" si="140"/>
        <v>1609.7790960000002</v>
      </c>
      <c r="S82" s="40">
        <v>0.20399999999999999</v>
      </c>
      <c r="T82" s="26">
        <f>L82*S82</f>
        <v>2830.990824</v>
      </c>
      <c r="U82" s="40">
        <v>0.51100000000000001</v>
      </c>
      <c r="V82" s="26">
        <f>L82*U82</f>
        <v>7091.3544660000007</v>
      </c>
      <c r="W82" s="40">
        <v>0.4</v>
      </c>
      <c r="X82" s="26">
        <f>W82*L82</f>
        <v>5550.9624000000003</v>
      </c>
      <c r="Y82" s="48">
        <v>3.1099999999999999E-3</v>
      </c>
      <c r="Z82" s="18">
        <f>L82*Y82</f>
        <v>43.158732659999998</v>
      </c>
      <c r="AA82" s="28">
        <f>IF(J82&gt;0,(AC82+AK82)/J82,0)</f>
        <v>3.1096478335648605E-3</v>
      </c>
      <c r="AB82" s="48">
        <v>2.9999999999999997E-4</v>
      </c>
      <c r="AC82" s="38">
        <f>AB82*L82</f>
        <v>4.1632217999999996</v>
      </c>
      <c r="AD82" s="29">
        <v>0.22020000000000001</v>
      </c>
      <c r="AE82" s="42">
        <f>AH82*(1-AI82)*AD82</f>
        <v>38.461233</v>
      </c>
      <c r="AF82" s="29">
        <f t="shared" si="135"/>
        <v>0.90476963366862162</v>
      </c>
      <c r="AG82" s="30">
        <f t="shared" si="141"/>
        <v>0.9046324115236859</v>
      </c>
      <c r="AH82" s="44">
        <v>193</v>
      </c>
      <c r="AI82" s="66">
        <v>9.5000000000000001E-2</v>
      </c>
      <c r="AJ82" s="67">
        <v>0.24529999999999999</v>
      </c>
      <c r="AK82" s="42">
        <f t="shared" si="136"/>
        <v>42.845324499999997</v>
      </c>
      <c r="AL82" s="18">
        <v>1.65</v>
      </c>
      <c r="AM82" s="154"/>
      <c r="AN82" s="122">
        <f>AN81+AH82-AM82</f>
        <v>1826.9400000000005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56127</v>
      </c>
      <c r="E83" s="68"/>
      <c r="F83" s="52">
        <f t="shared" ref="F83:J83" si="142">SUM(F80:F82)</f>
        <v>47236</v>
      </c>
      <c r="G83" s="53"/>
      <c r="H83" s="69"/>
      <c r="I83" s="52">
        <f t="shared" si="142"/>
        <v>48023</v>
      </c>
      <c r="J83" s="52">
        <f t="shared" si="142"/>
        <v>45342</v>
      </c>
      <c r="K83" s="21">
        <f>IF(J83&gt;0,(J80*K80+J81*K81+J82*K82)/J83,0)</f>
        <v>8.1995611133165724E-2</v>
      </c>
      <c r="L83" s="53">
        <f>L80+L81+L82</f>
        <v>41624.155000000006</v>
      </c>
      <c r="M83" s="54">
        <f>IF(L83&gt;0,N83/L83,0)</f>
        <v>0.74320966967377478</v>
      </c>
      <c r="N83" s="55">
        <f>N80+N81+N82</f>
        <v>30935.474488000003</v>
      </c>
      <c r="O83" s="21">
        <f>IF(L83&gt;0,P83/L83,0)</f>
        <v>0.1332479928061002</v>
      </c>
      <c r="P83" s="55">
        <f>P80+P81+P82</f>
        <v>5546.3351060000005</v>
      </c>
      <c r="Q83" s="21">
        <f>IF(L83&gt;0,R83/L83,0)</f>
        <v>0.12354233752012503</v>
      </c>
      <c r="R83" s="55">
        <f>R80+R81+R82</f>
        <v>5142.3454060000004</v>
      </c>
      <c r="S83" s="21">
        <f>IF(L83&gt;0,T83/L83,0)</f>
        <v>0.20331293795633806</v>
      </c>
      <c r="T83" s="55">
        <f>T80+T81+T82</f>
        <v>8462.7292429999998</v>
      </c>
      <c r="U83" s="21">
        <f>IF(L83&gt;0,V83/L83,0)</f>
        <v>0.51568155963766704</v>
      </c>
      <c r="V83" s="55">
        <f>V80+V81+V82</f>
        <v>21464.809169</v>
      </c>
      <c r="W83" s="21">
        <f>IF(L83&gt;0,X83/L83,0)</f>
        <v>0.4</v>
      </c>
      <c r="X83" s="55">
        <f>X80+X81+X82</f>
        <v>16649.662000000004</v>
      </c>
      <c r="Y83" s="56">
        <f>IF(L83&gt;0,Z83/L83,0)</f>
        <v>3.2165028858844101E-3</v>
      </c>
      <c r="Z83" s="57">
        <f>SUM(Z80:Z82)</f>
        <v>133.88421468000001</v>
      </c>
      <c r="AA83" s="63">
        <f>IF(L83&gt;0,(AA80*L80+AA81*L81+AA82*L82)/L83,0)</f>
        <v>3.2509032191250478E-3</v>
      </c>
      <c r="AB83" s="56">
        <f>IF(J83&gt;0,(J80*AB80+J81*AB81+J82*AB82)/J83,0)</f>
        <v>3.1006484054518985E-4</v>
      </c>
      <c r="AC83" s="53">
        <f>SUM(AC80:AC82)</f>
        <v>12.90664134</v>
      </c>
      <c r="AD83" s="54">
        <f>IF(J83&gt;0,(J80*AD80+J81*AD81+J82*AD82)/J83,0)</f>
        <v>0.22719359975298842</v>
      </c>
      <c r="AE83" s="59">
        <f>SUM(AE80:AE82)</f>
        <v>124.2267434</v>
      </c>
      <c r="AF83" s="54">
        <f>IF(AND(Z83&gt;0),((Z80*AF80+Z81*AF81+Z82*AF82)/Z83),0)</f>
        <v>0.90483299026949315</v>
      </c>
      <c r="AG83" s="58">
        <f>IF(AND(AA83&gt;0,AJ83&gt;0,AB83&gt;0),((AJ83*(AA83-AB83))/(AA83*(AJ83-AB83))),0)</f>
        <v>0.90576317958554242</v>
      </c>
      <c r="AH83" s="52">
        <f t="shared" ref="AH83" si="143">SUM(AH80:AH82)</f>
        <v>603</v>
      </c>
      <c r="AI83" s="21">
        <f>IF(AH83&gt;0,(AI80*AH80+AI81*AH81+AI82*AH82)/AH83,0)</f>
        <v>9.393034825870647E-2</v>
      </c>
      <c r="AJ83" s="54">
        <f>IF(J83&gt;0,(AJ80*J80+AJ81*J81+AJ82*J82)/J83,0)</f>
        <v>0.24608807066296148</v>
      </c>
      <c r="AK83" s="59">
        <f>SUM(AK80:AK82)</f>
        <v>134.5002801</v>
      </c>
      <c r="AL83" s="70"/>
      <c r="AM83" s="57">
        <f>SUM(AM80:AM82)</f>
        <v>0</v>
      </c>
      <c r="AN83" s="124"/>
      <c r="AO83" s="125">
        <f>AN82</f>
        <v>1826.9400000000005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55</v>
      </c>
      <c r="D84" s="12">
        <v>14600</v>
      </c>
      <c r="E84" s="12">
        <v>0</v>
      </c>
      <c r="F84" s="12">
        <v>15958</v>
      </c>
      <c r="G84" s="13">
        <v>2.1</v>
      </c>
      <c r="H84" s="13">
        <v>4.5999999999999996</v>
      </c>
      <c r="I84" s="12">
        <v>16284</v>
      </c>
      <c r="J84" s="12">
        <v>15151</v>
      </c>
      <c r="K84" s="14">
        <v>8.5000000000000006E-2</v>
      </c>
      <c r="L84" s="25">
        <f>J84*(1-K84)</f>
        <v>13863.165000000001</v>
      </c>
      <c r="M84" s="15">
        <v>0.67400000000000004</v>
      </c>
      <c r="N84" s="26">
        <f>L84*M84</f>
        <v>9343.7732100000012</v>
      </c>
      <c r="O84" s="14">
        <v>0.20699999999999999</v>
      </c>
      <c r="P84" s="26">
        <f>L84*O84</f>
        <v>2869.6751549999999</v>
      </c>
      <c r="Q84" s="16">
        <v>0.11899999999999999</v>
      </c>
      <c r="R84" s="26">
        <f>L84*Q84</f>
        <v>1649.716635</v>
      </c>
      <c r="S84" s="16">
        <v>0.17799999999999999</v>
      </c>
      <c r="T84" s="26">
        <f>L84*S84</f>
        <v>2467.6433700000002</v>
      </c>
      <c r="U84" s="16">
        <v>0.51500000000000001</v>
      </c>
      <c r="V84" s="26">
        <f>L84*U84</f>
        <v>7139.5299750000004</v>
      </c>
      <c r="W84" s="16">
        <v>0.39</v>
      </c>
      <c r="X84" s="26">
        <f>W84*L84</f>
        <v>5406.6343500000003</v>
      </c>
      <c r="Y84" s="17">
        <v>3.0300000000000001E-3</v>
      </c>
      <c r="Z84" s="61">
        <f>L84*Y84</f>
        <v>42.005389950000001</v>
      </c>
      <c r="AA84" s="28">
        <f>IF(J84&gt;0,(AC84+AK84)/J84,0)</f>
        <v>2.995232403801729E-3</v>
      </c>
      <c r="AB84" s="17">
        <v>3.1E-4</v>
      </c>
      <c r="AC84" s="25">
        <f>AB84*L84</f>
        <v>4.2975811500000001</v>
      </c>
      <c r="AD84" s="141">
        <v>0.22009999999999999</v>
      </c>
      <c r="AE84" s="31">
        <f>AH84*(1-AI84)*AD84</f>
        <v>38.412952500000003</v>
      </c>
      <c r="AF84" s="29">
        <f t="shared" ref="AF84:AF86" si="144">IF(AND(AD84&gt;0,AB84&gt;0,Y84&gt;0),((Y84-AB84)*AD84)/((AD84-AB84)*Y84),0)</f>
        <v>0.89895590405302861</v>
      </c>
      <c r="AG84" s="62">
        <f>IF(AND(AA84&gt;0,AJ84&gt;0,AB84&gt;0),((AJ84*(AA84-AB84))/(AA84*(AJ84-AB84))),0)</f>
        <v>0.89768435523791512</v>
      </c>
      <c r="AH84" s="12">
        <v>195</v>
      </c>
      <c r="AI84" s="14">
        <v>0.105</v>
      </c>
      <c r="AJ84" s="15">
        <v>0.2354</v>
      </c>
      <c r="AK84" s="31">
        <f t="shared" si="136"/>
        <v>41.083185</v>
      </c>
      <c r="AL84" s="19">
        <v>1.65</v>
      </c>
      <c r="AM84" s="152"/>
      <c r="AN84" s="119">
        <f>AN82+AH84-AM84</f>
        <v>2021.9400000000005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52</v>
      </c>
      <c r="D85" s="35">
        <v>21547</v>
      </c>
      <c r="E85" s="44">
        <v>3</v>
      </c>
      <c r="F85" s="35">
        <v>14422</v>
      </c>
      <c r="G85" s="36">
        <v>2.6</v>
      </c>
      <c r="H85" s="38">
        <v>4.7</v>
      </c>
      <c r="I85" s="35">
        <v>15092</v>
      </c>
      <c r="J85" s="35">
        <v>15233</v>
      </c>
      <c r="K85" s="66">
        <v>0.08</v>
      </c>
      <c r="L85" s="38">
        <f t="shared" ref="L85:L86" si="145">J85*(1-K85)</f>
        <v>14014.36</v>
      </c>
      <c r="M85" s="39">
        <v>0.75800000000000001</v>
      </c>
      <c r="N85" s="26">
        <f t="shared" ref="N85:N86" si="146">L85*M85</f>
        <v>10622.884880000001</v>
      </c>
      <c r="O85" s="37">
        <v>0.111</v>
      </c>
      <c r="P85" s="26">
        <f t="shared" ref="P85:P86" si="147">L85*O85</f>
        <v>1555.5939600000002</v>
      </c>
      <c r="Q85" s="40">
        <v>0.13100000000000001</v>
      </c>
      <c r="R85" s="26">
        <f t="shared" ref="R85:R86" si="148">L85*Q85</f>
        <v>1835.8811600000001</v>
      </c>
      <c r="S85" s="40">
        <v>0.183</v>
      </c>
      <c r="T85" s="26">
        <f>L85*S85</f>
        <v>2564.62788</v>
      </c>
      <c r="U85" s="40">
        <v>0.50700000000000001</v>
      </c>
      <c r="V85" s="26">
        <f>L85*U85</f>
        <v>7105.2805200000003</v>
      </c>
      <c r="W85" s="40">
        <v>0.4</v>
      </c>
      <c r="X85" s="26">
        <f>W85*L85</f>
        <v>5605.7440000000006</v>
      </c>
      <c r="Y85" s="41">
        <v>2.8300000000000001E-3</v>
      </c>
      <c r="Z85" s="18">
        <f>L85*Y85</f>
        <v>39.660638800000001</v>
      </c>
      <c r="AA85" s="28">
        <f>IF(J85&gt;0,(AC85+AK85)/J85,0)</f>
        <v>2.8468676163592201E-3</v>
      </c>
      <c r="AB85" s="41">
        <v>2.9999999999999997E-4</v>
      </c>
      <c r="AC85" s="38">
        <f>AB85*L85</f>
        <v>4.2043080000000002</v>
      </c>
      <c r="AD85" s="29">
        <v>0.22800000000000001</v>
      </c>
      <c r="AE85" s="42">
        <f>AH85*(1-AI85)*AD85</f>
        <v>37.882656000000004</v>
      </c>
      <c r="AF85" s="29">
        <f t="shared" si="144"/>
        <v>0.89517078916372206</v>
      </c>
      <c r="AG85" s="30">
        <f t="shared" ref="AG85:AG86" si="149">IF(AND(AA85&gt;0,AJ85&gt;0,AB85&gt;0),((AJ85*(AA85-AB85))/(AA85*(AJ85-AB85))),0)</f>
        <v>0.89576115071459705</v>
      </c>
      <c r="AH85" s="35">
        <v>184</v>
      </c>
      <c r="AI85" s="66">
        <v>9.7000000000000003E-2</v>
      </c>
      <c r="AJ85" s="67">
        <v>0.23569999999999999</v>
      </c>
      <c r="AK85" s="42">
        <f t="shared" si="136"/>
        <v>39.162026400000002</v>
      </c>
      <c r="AL85" s="18">
        <v>1.6</v>
      </c>
      <c r="AM85" s="154"/>
      <c r="AN85" s="122">
        <f>AN84+AH85-AM85</f>
        <v>2205.9400000000005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49</v>
      </c>
      <c r="D86" s="44">
        <v>14163</v>
      </c>
      <c r="E86" s="44">
        <v>2</v>
      </c>
      <c r="F86" s="44">
        <v>16411</v>
      </c>
      <c r="G86" s="38">
        <v>2.4</v>
      </c>
      <c r="H86" s="38">
        <v>4.0999999999999996</v>
      </c>
      <c r="I86" s="44">
        <v>16712</v>
      </c>
      <c r="J86" s="44">
        <v>15391</v>
      </c>
      <c r="K86" s="66">
        <v>7.8E-2</v>
      </c>
      <c r="L86" s="38">
        <f t="shared" si="145"/>
        <v>14190.502</v>
      </c>
      <c r="M86" s="29">
        <v>0.76900000000000002</v>
      </c>
      <c r="N86" s="26">
        <f t="shared" si="146"/>
        <v>10912.496038000001</v>
      </c>
      <c r="O86" s="40">
        <v>7.9000000000000001E-2</v>
      </c>
      <c r="P86" s="26">
        <f t="shared" si="147"/>
        <v>1121.0496580000001</v>
      </c>
      <c r="Q86" s="40">
        <v>0.152</v>
      </c>
      <c r="R86" s="26">
        <f t="shared" si="148"/>
        <v>2156.9563039999998</v>
      </c>
      <c r="S86" s="40">
        <v>0.187</v>
      </c>
      <c r="T86" s="26">
        <f>L86*S86</f>
        <v>2653.6238739999999</v>
      </c>
      <c r="U86" s="40">
        <v>0.52600000000000002</v>
      </c>
      <c r="V86" s="26">
        <f>L86*U86</f>
        <v>7464.204052000001</v>
      </c>
      <c r="W86" s="40">
        <v>0.39</v>
      </c>
      <c r="X86" s="26">
        <f>W86*L86</f>
        <v>5534.2957800000004</v>
      </c>
      <c r="Y86" s="48">
        <v>2.8800000000000002E-3</v>
      </c>
      <c r="Z86" s="18">
        <f>L86*Y86</f>
        <v>40.868645760000007</v>
      </c>
      <c r="AA86" s="28">
        <f>IF(J86&gt;0,(AC86+AK86)/J86,0)</f>
        <v>2.7825554284971743E-3</v>
      </c>
      <c r="AB86" s="48">
        <v>2.9999999999999997E-4</v>
      </c>
      <c r="AC86" s="38">
        <f>AB86*L86</f>
        <v>4.2571506000000001</v>
      </c>
      <c r="AD86" s="29">
        <v>0.21990000000000001</v>
      </c>
      <c r="AE86" s="42">
        <f>AH86*(1-AI86)*AD86</f>
        <v>34.788180000000004</v>
      </c>
      <c r="AF86" s="29">
        <f t="shared" si="144"/>
        <v>0.89705714936247727</v>
      </c>
      <c r="AG86" s="30">
        <f t="shared" si="149"/>
        <v>0.89328463788767365</v>
      </c>
      <c r="AH86" s="44">
        <v>175</v>
      </c>
      <c r="AI86" s="66">
        <v>9.6000000000000002E-2</v>
      </c>
      <c r="AJ86" s="67">
        <v>0.24379999999999999</v>
      </c>
      <c r="AK86" s="42">
        <f t="shared" si="136"/>
        <v>38.569160000000004</v>
      </c>
      <c r="AL86" s="18">
        <v>1.65</v>
      </c>
      <c r="AM86" s="154"/>
      <c r="AN86" s="122">
        <f>AN85+AH86-AM86</f>
        <v>2380.9400000000005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50310</v>
      </c>
      <c r="E87" s="68"/>
      <c r="F87" s="52">
        <f t="shared" ref="F87:J87" si="150">SUM(F84:F86)</f>
        <v>46791</v>
      </c>
      <c r="G87" s="53"/>
      <c r="H87" s="69"/>
      <c r="I87" s="52">
        <f t="shared" si="150"/>
        <v>48088</v>
      </c>
      <c r="J87" s="52">
        <f t="shared" si="150"/>
        <v>45775</v>
      </c>
      <c r="K87" s="21">
        <f>IF(J87&gt;0,(J84*K84+J85*K85+J86*K86)/J87,0)</f>
        <v>8.098247951938832E-2</v>
      </c>
      <c r="L87" s="53">
        <f>L84+L85+L86</f>
        <v>42068.027000000002</v>
      </c>
      <c r="M87" s="54">
        <f>IF(L87&gt;0,N87/L87,0)</f>
        <v>0.7340290555580371</v>
      </c>
      <c r="N87" s="55">
        <f>N84+N85+N86</f>
        <v>30879.154128000006</v>
      </c>
      <c r="O87" s="21">
        <f>IF(L87&gt;0,P87/L87,0)</f>
        <v>0.13184166618985957</v>
      </c>
      <c r="P87" s="55">
        <f>P84+P85+P86</f>
        <v>5546.318773</v>
      </c>
      <c r="Q87" s="21">
        <f>IF(L87&gt;0,R87/L87,0)</f>
        <v>0.13412927825210341</v>
      </c>
      <c r="R87" s="55">
        <f>R84+R85+R86</f>
        <v>5642.554099</v>
      </c>
      <c r="S87" s="21">
        <f>IF(L87&gt;0,T87/L87,0)</f>
        <v>0.18270158293851049</v>
      </c>
      <c r="T87" s="55">
        <f>T84+T85+T86</f>
        <v>7685.8951239999997</v>
      </c>
      <c r="U87" s="21">
        <f>IF(L87&gt;0,V87/L87,0)</f>
        <v>0.51604546481345559</v>
      </c>
      <c r="V87" s="55">
        <f>V84+V85+V86</f>
        <v>21709.014547000002</v>
      </c>
      <c r="W87" s="21">
        <f>IF(L87&gt;0,X87/L87,0)</f>
        <v>0.39333135661437124</v>
      </c>
      <c r="X87" s="55">
        <f>X84+X85+X86</f>
        <v>16546.674129999999</v>
      </c>
      <c r="Y87" s="56">
        <f>IF(L87&gt;0,Z87/L87,0)</f>
        <v>2.9127744571904933E-3</v>
      </c>
      <c r="Z87" s="57">
        <f>SUM(Z84:Z86)</f>
        <v>122.53467451000002</v>
      </c>
      <c r="AA87" s="63">
        <f>IF(L87&gt;0,(AA84*L84+AA85*L85+AA86*L86)/L87,0)</f>
        <v>2.8740660228360609E-3</v>
      </c>
      <c r="AB87" s="56">
        <f>IF(J87&gt;0,(J84*AB84+J85*AB85+J86*AB86)/J87,0)</f>
        <v>3.0330988530857453E-4</v>
      </c>
      <c r="AC87" s="53">
        <f>SUM(AC84:AC86)</f>
        <v>12.759039749999999</v>
      </c>
      <c r="AD87" s="54">
        <f>IF(J87&gt;0,(J84*AD84+J85*AD85+J86*AD86)/J87,0)</f>
        <v>0.22266171490988532</v>
      </c>
      <c r="AE87" s="59">
        <f>SUM(AE84:AE86)</f>
        <v>111.08378850000003</v>
      </c>
      <c r="AF87" s="54">
        <f>IF(AND(Z87&gt;0),((Z84*AF84+Z85*AF85+Z86*AF86)/Z87),0)</f>
        <v>0.89709749451968468</v>
      </c>
      <c r="AG87" s="58">
        <f>IF(AND(AA87&gt;0,AJ87&gt;0,AB87&gt;0),((AJ87*(AA87-AB87))/(AA87*(AJ87-AB87))),0)</f>
        <v>0.89560644412858381</v>
      </c>
      <c r="AH87" s="52">
        <f t="shared" ref="AH87" si="151">SUM(AH84:AH86)</f>
        <v>554</v>
      </c>
      <c r="AI87" s="21">
        <f>IF(AH87&gt;0,(AI84*AH84+AI85*AH85+AI86*AH86)/AH87,0)</f>
        <v>9.9499999999999977E-2</v>
      </c>
      <c r="AJ87" s="54">
        <f>IF(J87&gt;0,(AJ84*J84+AJ85*J85+AJ86*J86)/J87,0)</f>
        <v>0.23832417913708356</v>
      </c>
      <c r="AK87" s="59">
        <f>SUM(AK84:AK86)</f>
        <v>118.8143714</v>
      </c>
      <c r="AL87" s="70"/>
      <c r="AM87" s="57">
        <f>SUM(AM84:AM86)</f>
        <v>0</v>
      </c>
      <c r="AN87" s="124"/>
      <c r="AO87" s="125">
        <f>AN86</f>
        <v>2380.9400000000005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11" t="s">
        <v>55</v>
      </c>
      <c r="D88" s="12">
        <v>7352</v>
      </c>
      <c r="E88" s="12">
        <v>0</v>
      </c>
      <c r="F88" s="12">
        <v>10615</v>
      </c>
      <c r="G88" s="13">
        <v>1.9</v>
      </c>
      <c r="H88" s="13">
        <v>4.0999999999999996</v>
      </c>
      <c r="I88" s="12">
        <v>11158</v>
      </c>
      <c r="J88" s="12">
        <v>15067</v>
      </c>
      <c r="K88" s="14">
        <v>7.8E-2</v>
      </c>
      <c r="L88" s="25">
        <f>J88*(1-K88)</f>
        <v>13891.774000000001</v>
      </c>
      <c r="M88" s="15">
        <v>0.74099999999999999</v>
      </c>
      <c r="N88" s="26">
        <f>L88*M88</f>
        <v>10293.804534000001</v>
      </c>
      <c r="O88" s="14">
        <v>0.11600000000000001</v>
      </c>
      <c r="P88" s="26">
        <f>L88*O88</f>
        <v>1611.4457840000002</v>
      </c>
      <c r="Q88" s="16">
        <v>0.14299999999999999</v>
      </c>
      <c r="R88" s="26">
        <f>L88*Q88</f>
        <v>1986.523682</v>
      </c>
      <c r="S88" s="16">
        <v>0.19400000000000001</v>
      </c>
      <c r="T88" s="26">
        <f>L88*S88</f>
        <v>2695.0041560000004</v>
      </c>
      <c r="U88" s="16">
        <v>0.52600000000000002</v>
      </c>
      <c r="V88" s="26">
        <f>L88*U88</f>
        <v>7307.0731240000014</v>
      </c>
      <c r="W88" s="16">
        <v>0.39</v>
      </c>
      <c r="X88" s="26">
        <f>W88*L88</f>
        <v>5417.7918600000003</v>
      </c>
      <c r="Y88" s="17">
        <v>3.1099999999999999E-3</v>
      </c>
      <c r="Z88" s="61">
        <f>L88*Y88</f>
        <v>43.203417140000006</v>
      </c>
      <c r="AA88" s="28">
        <f>IF(J88&gt;0,(AC88+AK88)/J88,0)</f>
        <v>2.7798779544700343E-3</v>
      </c>
      <c r="AB88" s="17">
        <v>3.1E-4</v>
      </c>
      <c r="AC88" s="25">
        <f>AB88*L88</f>
        <v>4.3064499400000003</v>
      </c>
      <c r="AD88" s="141">
        <v>0.22040000000000001</v>
      </c>
      <c r="AE88" s="31">
        <f>AH88*(1-AI88)*AD88</f>
        <v>35.348633600000007</v>
      </c>
      <c r="AF88" s="29">
        <f t="shared" ref="AF88:AF90" si="152">IF(AND(AD88&gt;0,AB88&gt;0,Y88&gt;0),((Y88-AB88)*AD88)/((AD88-AB88)*Y88),0)</f>
        <v>0.9015896595356564</v>
      </c>
      <c r="AG88" s="62">
        <f>IF(AND(AA88&gt;0,AJ88&gt;0,AB88&gt;0),((AJ88*(AA88-AB88))/(AA88*(AJ88-AB88))),0)</f>
        <v>0.88966141512393138</v>
      </c>
      <c r="AH88" s="12">
        <v>179</v>
      </c>
      <c r="AI88" s="14">
        <v>0.104</v>
      </c>
      <c r="AJ88" s="15">
        <v>0.23430000000000001</v>
      </c>
      <c r="AK88" s="31">
        <f t="shared" si="136"/>
        <v>37.577971200000007</v>
      </c>
      <c r="AL88" s="19">
        <v>1.66</v>
      </c>
      <c r="AM88" s="19">
        <v>1002.7</v>
      </c>
      <c r="AN88" s="119">
        <f>AN86+AH88-AM88</f>
        <v>1557.2400000000005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47" t="s">
        <v>50</v>
      </c>
      <c r="D89" s="35">
        <v>23233</v>
      </c>
      <c r="E89" s="44">
        <v>2</v>
      </c>
      <c r="F89" s="35">
        <v>16599</v>
      </c>
      <c r="G89" s="36">
        <v>3.3</v>
      </c>
      <c r="H89" s="38">
        <v>6.8</v>
      </c>
      <c r="I89" s="35">
        <v>17175</v>
      </c>
      <c r="J89" s="35">
        <v>15363</v>
      </c>
      <c r="K89" s="66">
        <v>7.8E-2</v>
      </c>
      <c r="L89" s="38">
        <f t="shared" ref="L89:L90" si="153">J89*(1-K89)</f>
        <v>14164.686000000002</v>
      </c>
      <c r="M89" s="39">
        <v>0.77100000000000002</v>
      </c>
      <c r="N89" s="26">
        <f t="shared" ref="N89:N90" si="154">L89*M89</f>
        <v>10920.972906000001</v>
      </c>
      <c r="O89" s="37">
        <v>0.151</v>
      </c>
      <c r="P89" s="26">
        <f t="shared" ref="P89:P90" si="155">L89*O89</f>
        <v>2138.8675860000003</v>
      </c>
      <c r="Q89" s="40">
        <v>7.8E-2</v>
      </c>
      <c r="R89" s="26">
        <f t="shared" ref="R89:R90" si="156">L89*Q89</f>
        <v>1104.8455080000001</v>
      </c>
      <c r="S89" s="40">
        <v>0.20399999999999999</v>
      </c>
      <c r="T89" s="26">
        <f>L89*S89</f>
        <v>2889.5959440000001</v>
      </c>
      <c r="U89" s="40">
        <v>0.51300000000000001</v>
      </c>
      <c r="V89" s="26">
        <f>L89*U89</f>
        <v>7266.4839180000008</v>
      </c>
      <c r="W89" s="40">
        <v>0.4</v>
      </c>
      <c r="X89" s="26">
        <f>W89*L89</f>
        <v>5665.8744000000006</v>
      </c>
      <c r="Y89" s="41">
        <v>3.16E-3</v>
      </c>
      <c r="Z89" s="18">
        <f>L89*Y89</f>
        <v>44.760407760000007</v>
      </c>
      <c r="AA89" s="28">
        <f>IF(J89&gt;0,(AC89+AK89)/J89,0)</f>
        <v>3.0386474048037493E-3</v>
      </c>
      <c r="AB89" s="41">
        <v>3.3E-4</v>
      </c>
      <c r="AC89" s="38">
        <f>AB89*L89</f>
        <v>4.6743463800000002</v>
      </c>
      <c r="AD89" s="29">
        <v>0.2233</v>
      </c>
      <c r="AE89" s="42">
        <f>AH89*(1-AI89)*AD89</f>
        <v>40.660920300000001</v>
      </c>
      <c r="AF89" s="29">
        <f t="shared" si="152"/>
        <v>0.89689508096394865</v>
      </c>
      <c r="AG89" s="30">
        <f t="shared" ref="AG89:AG90" si="157">IF(AND(AA89&gt;0,AJ89&gt;0,AB89&gt;0),((AJ89*(AA89-AB89))/(AA89*(AJ89-AB89))),0)</f>
        <v>0.89267595800681865</v>
      </c>
      <c r="AH89" s="35">
        <v>203</v>
      </c>
      <c r="AI89" s="66">
        <v>0.10299999999999999</v>
      </c>
      <c r="AJ89" s="67">
        <v>0.23069999999999999</v>
      </c>
      <c r="AK89" s="42">
        <f t="shared" si="136"/>
        <v>42.008393699999999</v>
      </c>
      <c r="AL89" s="18">
        <v>1.6</v>
      </c>
      <c r="AM89" s="154"/>
      <c r="AN89" s="122">
        <f>AN88+AH89-AM89</f>
        <v>1760.2400000000005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49</v>
      </c>
      <c r="D90" s="44">
        <v>17515</v>
      </c>
      <c r="E90" s="44">
        <v>2</v>
      </c>
      <c r="F90" s="44">
        <v>17487</v>
      </c>
      <c r="G90" s="38">
        <v>2.5</v>
      </c>
      <c r="H90" s="38">
        <v>5.6</v>
      </c>
      <c r="I90" s="44">
        <v>17571</v>
      </c>
      <c r="J90" s="44">
        <v>15389</v>
      </c>
      <c r="K90" s="66">
        <v>8.1000000000000003E-2</v>
      </c>
      <c r="L90" s="38">
        <f t="shared" si="153"/>
        <v>14142.491</v>
      </c>
      <c r="M90" s="29">
        <v>0.78900000000000003</v>
      </c>
      <c r="N90" s="26">
        <f t="shared" si="154"/>
        <v>11158.425399</v>
      </c>
      <c r="O90" s="40">
        <v>0.114</v>
      </c>
      <c r="P90" s="26">
        <f t="shared" si="155"/>
        <v>1612.243974</v>
      </c>
      <c r="Q90" s="40">
        <v>9.7000000000000003E-2</v>
      </c>
      <c r="R90" s="26">
        <f t="shared" si="156"/>
        <v>1371.821627</v>
      </c>
      <c r="S90" s="40">
        <v>0.18</v>
      </c>
      <c r="T90" s="26">
        <f>L90*S90</f>
        <v>2545.6483800000001</v>
      </c>
      <c r="U90" s="40">
        <v>0.54300000000000004</v>
      </c>
      <c r="V90" s="26">
        <f>L90*U90</f>
        <v>7679.3726130000005</v>
      </c>
      <c r="W90" s="40">
        <v>0.4</v>
      </c>
      <c r="X90" s="26">
        <f>W90*L90</f>
        <v>5656.9964</v>
      </c>
      <c r="Y90" s="48">
        <v>3.3600000000000001E-3</v>
      </c>
      <c r="Z90" s="18">
        <f>L90*Y90</f>
        <v>47.518769760000005</v>
      </c>
      <c r="AA90" s="28">
        <f>IF(J90&gt;0,(AC90+AK90)/J90,0)</f>
        <v>3.2413855728117488E-3</v>
      </c>
      <c r="AB90" s="48">
        <v>3.8000000000000002E-4</v>
      </c>
      <c r="AC90" s="38">
        <f>AB90*L90</f>
        <v>5.3741465800000006</v>
      </c>
      <c r="AD90" s="29">
        <v>0.23050000000000001</v>
      </c>
      <c r="AE90" s="42">
        <f>AH90*(1-AI90)*AD90</f>
        <v>42.924632000000003</v>
      </c>
      <c r="AF90" s="29">
        <f t="shared" si="152"/>
        <v>0.88836931869914659</v>
      </c>
      <c r="AG90" s="30">
        <f t="shared" si="157"/>
        <v>0.88417198040115119</v>
      </c>
      <c r="AH90" s="44">
        <v>206</v>
      </c>
      <c r="AI90" s="66">
        <v>9.6000000000000002E-2</v>
      </c>
      <c r="AJ90" s="67">
        <v>0.23899999999999999</v>
      </c>
      <c r="AK90" s="42">
        <f t="shared" si="136"/>
        <v>44.507536000000002</v>
      </c>
      <c r="AL90" s="18">
        <v>1.65</v>
      </c>
      <c r="AM90" s="154"/>
      <c r="AN90" s="122">
        <f>AN89+AH90-AM90</f>
        <v>1966.2400000000005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48100</v>
      </c>
      <c r="E91" s="68"/>
      <c r="F91" s="52">
        <f t="shared" ref="F91:J91" si="158">SUM(F88:F90)</f>
        <v>44701</v>
      </c>
      <c r="G91" s="53"/>
      <c r="H91" s="69"/>
      <c r="I91" s="52">
        <f t="shared" si="158"/>
        <v>45904</v>
      </c>
      <c r="J91" s="52">
        <f t="shared" si="158"/>
        <v>45819</v>
      </c>
      <c r="K91" s="21">
        <f>IF(J91&gt;0,(J88*K88+J89*K89+J90*K90)/J91,0)</f>
        <v>7.9007595102468409E-2</v>
      </c>
      <c r="L91" s="53">
        <f>L88+L89+L90</f>
        <v>42198.951000000001</v>
      </c>
      <c r="M91" s="54">
        <f>IF(L91&gt;0,N91/L91,0)</f>
        <v>0.76715657787322722</v>
      </c>
      <c r="N91" s="55">
        <f>N88+N89+N90</f>
        <v>32373.202839000001</v>
      </c>
      <c r="O91" s="21">
        <f>IF(L91&gt;0,P91/L91,0)</f>
        <v>0.12707797745967667</v>
      </c>
      <c r="P91" s="55">
        <f>P88+P89+P90</f>
        <v>5362.5573440000007</v>
      </c>
      <c r="Q91" s="21">
        <f>IF(L91&gt;0,R91/L91,0)</f>
        <v>0.10576544466709611</v>
      </c>
      <c r="R91" s="55">
        <f>R88+R89+R90</f>
        <v>4463.1908170000006</v>
      </c>
      <c r="S91" s="21">
        <f>IF(L91&gt;0,T91/L91,0)</f>
        <v>0.19266470581223691</v>
      </c>
      <c r="T91" s="55">
        <f>T88+T89+T90</f>
        <v>8130.2484800000002</v>
      </c>
      <c r="U91" s="21">
        <f>IF(L91&gt;0,V91/L91,0)</f>
        <v>0.52733371630493853</v>
      </c>
      <c r="V91" s="55">
        <f>V88+V89+V90</f>
        <v>22252.929655000004</v>
      </c>
      <c r="W91" s="21">
        <f>IF(L91&gt;0,X91/L91,0)</f>
        <v>0.39670802859530802</v>
      </c>
      <c r="X91" s="55">
        <f>X88+X89+X90</f>
        <v>16740.662660000002</v>
      </c>
      <c r="Y91" s="56">
        <f>IF(L91&gt;0,Z91/L91,0)</f>
        <v>3.2105678328354661E-3</v>
      </c>
      <c r="Z91" s="57">
        <f>SUM(Z88:Z90)</f>
        <v>135.48259466000002</v>
      </c>
      <c r="AA91" s="63">
        <f>IF(L91&gt;0,(AA88*L88+AA89*L89+AA90*L90)/L91,0)</f>
        <v>3.0214065969521378E-3</v>
      </c>
      <c r="AB91" s="56">
        <f>IF(J91&gt;0,(J88*AB88+J89*AB89+J90*AB90)/J91,0)</f>
        <v>3.4021650407036386E-4</v>
      </c>
      <c r="AC91" s="53">
        <f>SUM(AC88:AC90)</f>
        <v>14.354942900000001</v>
      </c>
      <c r="AD91" s="54">
        <f>IF(J91&gt;0,(J88*AD88+J89*AD89+J90*AD90)/J91,0)</f>
        <v>0.22476459983849495</v>
      </c>
      <c r="AE91" s="59">
        <f>SUM(AE88:AE90)</f>
        <v>118.93418590000002</v>
      </c>
      <c r="AF91" s="54">
        <f>IF(AND(Z91&gt;0),((Z88*AF88+Z89*AF89+Z90*AF90)/Z91),0)</f>
        <v>0.89540181241334738</v>
      </c>
      <c r="AG91" s="58">
        <f>IF(AND(AA91&gt;0,AJ91&gt;0,AB91&gt;0),((AJ91*(AA91-AB91))/(AA91*(AJ91-AB91))),0)</f>
        <v>0.88868635277821606</v>
      </c>
      <c r="AH91" s="52">
        <f t="shared" ref="AH91" si="159">SUM(AH88:AH90)</f>
        <v>588</v>
      </c>
      <c r="AI91" s="21">
        <f>IF(AH91&gt;0,(AI88*AH88+AI89*AH89+AI90*AH90)/AH91,0)</f>
        <v>0.10085204081632654</v>
      </c>
      <c r="AJ91" s="54">
        <f>IF(J91&gt;0,(AJ88*J88+AJ89*J89+AJ90*J90)/J91,0)</f>
        <v>0.23467149435823564</v>
      </c>
      <c r="AK91" s="59">
        <f>SUM(AK88:AK90)</f>
        <v>124.09390090000001</v>
      </c>
      <c r="AL91" s="70"/>
      <c r="AM91" s="57">
        <f>SUM(AM88:AM90)</f>
        <v>1002.7</v>
      </c>
      <c r="AN91" s="124"/>
      <c r="AO91" s="125">
        <f>AN90</f>
        <v>1966.2400000000005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11" t="s">
        <v>55</v>
      </c>
      <c r="D92" s="12">
        <v>6747</v>
      </c>
      <c r="E92" s="12">
        <v>0</v>
      </c>
      <c r="F92" s="12">
        <v>10526</v>
      </c>
      <c r="G92" s="13">
        <v>2.9</v>
      </c>
      <c r="H92" s="13">
        <v>4.3</v>
      </c>
      <c r="I92" s="12">
        <v>10878</v>
      </c>
      <c r="J92" s="12">
        <v>13970</v>
      </c>
      <c r="K92" s="14">
        <v>8.3000000000000004E-2</v>
      </c>
      <c r="L92" s="25">
        <f>J92*(1-K92)</f>
        <v>12810.49</v>
      </c>
      <c r="M92" s="15">
        <v>0.748</v>
      </c>
      <c r="N92" s="26">
        <f>L92*M92</f>
        <v>9582.2465200000006</v>
      </c>
      <c r="O92" s="14">
        <v>0.217</v>
      </c>
      <c r="P92" s="26">
        <f>L92*O92</f>
        <v>2779.8763300000001</v>
      </c>
      <c r="Q92" s="16">
        <v>3.5000000000000003E-2</v>
      </c>
      <c r="R92" s="26">
        <f>L92*Q92</f>
        <v>448.36715000000004</v>
      </c>
      <c r="S92" s="16">
        <v>0.19</v>
      </c>
      <c r="T92" s="26">
        <f>L92*S92</f>
        <v>2433.9931000000001</v>
      </c>
      <c r="U92" s="16">
        <v>0.53200000000000003</v>
      </c>
      <c r="V92" s="26">
        <f>L92*U92</f>
        <v>6815.1806800000004</v>
      </c>
      <c r="W92" s="16">
        <v>0.4</v>
      </c>
      <c r="X92" s="26">
        <f>W92*L92</f>
        <v>5124.1959999999999</v>
      </c>
      <c r="Y92" s="17">
        <v>3.3500000000000001E-3</v>
      </c>
      <c r="Z92" s="61">
        <f>L92*Y92</f>
        <v>42.915141500000004</v>
      </c>
      <c r="AA92" s="28">
        <f>IF(J92&gt;0,(AC92+AK92)/J92,0)</f>
        <v>3.3043824337866856E-3</v>
      </c>
      <c r="AB92" s="17">
        <v>3.4000000000000002E-4</v>
      </c>
      <c r="AC92" s="25">
        <f>AB92*L92</f>
        <v>4.3555666000000004</v>
      </c>
      <c r="AD92" s="141">
        <v>0.2235</v>
      </c>
      <c r="AE92" s="31">
        <f>AH92*(1-AI92)*AD92</f>
        <v>38.835360000000001</v>
      </c>
      <c r="AF92" s="29">
        <f t="shared" ref="AF92:AF94" si="160">IF(AND(AD92&gt;0,AB92&gt;0,Y92&gt;0),((Y92-AB92)*AD92)/((AD92-AB92)*Y92),0)</f>
        <v>0.89987640217981613</v>
      </c>
      <c r="AG92" s="62">
        <f>IF(AND(AA92&gt;0,AJ92&gt;0,AB92&gt;0),((AJ92*(AA92-AB92))/(AA92*(AJ92-AB92))),0)</f>
        <v>0.89837586613293896</v>
      </c>
      <c r="AH92" s="12">
        <v>192</v>
      </c>
      <c r="AI92" s="14">
        <v>9.5000000000000001E-2</v>
      </c>
      <c r="AJ92" s="15">
        <v>0.24060000000000001</v>
      </c>
      <c r="AK92" s="31">
        <f t="shared" ref="AK92:AK102" si="161">AH92*(1-AI92)*AJ92</f>
        <v>41.806655999999997</v>
      </c>
      <c r="AL92" s="19">
        <v>1.73</v>
      </c>
      <c r="AM92" s="19">
        <v>1029</v>
      </c>
      <c r="AN92" s="119">
        <f>AN90+AH92-AM92</f>
        <v>1129.2400000000007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52</v>
      </c>
      <c r="D93" s="35">
        <v>21183</v>
      </c>
      <c r="E93" s="44">
        <v>2</v>
      </c>
      <c r="F93" s="35">
        <v>13585</v>
      </c>
      <c r="G93" s="36">
        <v>2.7</v>
      </c>
      <c r="H93" s="38">
        <v>5.4</v>
      </c>
      <c r="I93" s="35">
        <v>13777</v>
      </c>
      <c r="J93" s="35">
        <v>13786</v>
      </c>
      <c r="K93" s="66">
        <v>8.3000000000000004E-2</v>
      </c>
      <c r="L93" s="38">
        <f t="shared" ref="L93:L94" si="162">J93*(1-K93)</f>
        <v>12641.762000000001</v>
      </c>
      <c r="M93" s="39">
        <v>0.78300000000000003</v>
      </c>
      <c r="N93" s="26">
        <f t="shared" ref="N93:N94" si="163">L93*M93</f>
        <v>9898.4996460000002</v>
      </c>
      <c r="O93" s="37">
        <v>6.6000000000000003E-2</v>
      </c>
      <c r="P93" s="26">
        <f t="shared" ref="P93:P94" si="164">L93*O93</f>
        <v>834.35629200000005</v>
      </c>
      <c r="Q93" s="40">
        <v>0.151</v>
      </c>
      <c r="R93" s="26">
        <f t="shared" ref="R93:R94" si="165">L93*Q93</f>
        <v>1908.906062</v>
      </c>
      <c r="S93" s="40">
        <v>0.20100000000000001</v>
      </c>
      <c r="T93" s="26">
        <f>L93*S93</f>
        <v>2540.9941620000004</v>
      </c>
      <c r="U93" s="40">
        <v>0.52300000000000002</v>
      </c>
      <c r="V93" s="26">
        <f>L93*U93</f>
        <v>6611.6415260000003</v>
      </c>
      <c r="W93" s="40">
        <v>0.39</v>
      </c>
      <c r="X93" s="26">
        <f>W93*L93</f>
        <v>4930.2871800000003</v>
      </c>
      <c r="Y93" s="41">
        <v>3.2799999999999999E-3</v>
      </c>
      <c r="Z93" s="18">
        <f>L93*Y93</f>
        <v>41.464979360000001</v>
      </c>
      <c r="AA93" s="28">
        <f>IF(J93&gt;0,(AC93+AK93)/J93,0)</f>
        <v>3.4692587146380387E-3</v>
      </c>
      <c r="AB93" s="41">
        <v>3.2000000000000003E-4</v>
      </c>
      <c r="AC93" s="38">
        <f>AB93*L93</f>
        <v>4.0453638400000003</v>
      </c>
      <c r="AD93" s="29">
        <v>0.22800000000000001</v>
      </c>
      <c r="AE93" s="42">
        <f>AH93*(1-AI93)*AD93</f>
        <v>43.250688000000004</v>
      </c>
      <c r="AF93" s="29">
        <f t="shared" si="160"/>
        <v>0.90370738563323783</v>
      </c>
      <c r="AG93" s="30">
        <f t="shared" ref="AG93:AG94" si="166">IF(AND(AA93&gt;0,AJ93&gt;0,AB93&gt;0),((AJ93*(AA93-AB93))/(AA93*(AJ93-AB93))),0)</f>
        <v>0.90902161708383533</v>
      </c>
      <c r="AH93" s="35">
        <v>208</v>
      </c>
      <c r="AI93" s="66">
        <v>8.7999999999999995E-2</v>
      </c>
      <c r="AJ93" s="67">
        <v>0.23080000000000001</v>
      </c>
      <c r="AK93" s="42">
        <f t="shared" si="161"/>
        <v>43.781836800000001</v>
      </c>
      <c r="AL93" s="18">
        <v>1.75</v>
      </c>
      <c r="AM93" s="154"/>
      <c r="AN93" s="122">
        <f>AN92+AH93-AM93</f>
        <v>1337.2400000000007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56</v>
      </c>
      <c r="D94" s="44">
        <v>17038</v>
      </c>
      <c r="E94" s="44">
        <v>2</v>
      </c>
      <c r="F94" s="44">
        <v>17063</v>
      </c>
      <c r="G94" s="38">
        <v>2.5</v>
      </c>
      <c r="H94" s="38">
        <v>4.5999999999999996</v>
      </c>
      <c r="I94" s="44">
        <v>16991</v>
      </c>
      <c r="J94" s="44">
        <v>13862</v>
      </c>
      <c r="K94" s="66">
        <v>8.2000000000000003E-2</v>
      </c>
      <c r="L94" s="38">
        <f t="shared" si="162"/>
        <v>12725.316000000001</v>
      </c>
      <c r="M94" s="29">
        <v>0.73599999999999999</v>
      </c>
      <c r="N94" s="26">
        <f t="shared" si="163"/>
        <v>9365.8325760000007</v>
      </c>
      <c r="O94" s="40">
        <v>0.158</v>
      </c>
      <c r="P94" s="26">
        <f t="shared" si="164"/>
        <v>2010.5999280000001</v>
      </c>
      <c r="Q94" s="40">
        <v>0.106</v>
      </c>
      <c r="R94" s="26">
        <f t="shared" si="165"/>
        <v>1348.8834960000002</v>
      </c>
      <c r="S94" s="40">
        <v>0.20399999999999999</v>
      </c>
      <c r="T94" s="26">
        <f>L94*S94</f>
        <v>2595.9644640000001</v>
      </c>
      <c r="U94" s="40">
        <v>0.51</v>
      </c>
      <c r="V94" s="26">
        <f>L94*U94</f>
        <v>6489.9111600000006</v>
      </c>
      <c r="W94" s="40">
        <v>0.4</v>
      </c>
      <c r="X94" s="26">
        <f>W94*L94</f>
        <v>5090.126400000001</v>
      </c>
      <c r="Y94" s="48">
        <v>3.3800000000000002E-3</v>
      </c>
      <c r="Z94" s="18">
        <f>L94*Y94</f>
        <v>43.011568080000004</v>
      </c>
      <c r="AA94" s="28">
        <f>IF(J94&gt;0,(AC94+AK94)/J94,0)</f>
        <v>3.588232334439475E-3</v>
      </c>
      <c r="AB94" s="48">
        <v>3.2000000000000003E-4</v>
      </c>
      <c r="AC94" s="38">
        <f>AB94*L94</f>
        <v>4.0721011200000001</v>
      </c>
      <c r="AD94" s="29">
        <v>0.2235</v>
      </c>
      <c r="AE94" s="42">
        <f>AH94*(1-AI94)*AD94</f>
        <v>44.474041499999998</v>
      </c>
      <c r="AF94" s="29">
        <f t="shared" si="160"/>
        <v>0.90662351772735239</v>
      </c>
      <c r="AG94" s="30">
        <f t="shared" si="166"/>
        <v>0.9120913599459699</v>
      </c>
      <c r="AH94" s="44">
        <v>217</v>
      </c>
      <c r="AI94" s="66">
        <v>8.3000000000000004E-2</v>
      </c>
      <c r="AJ94" s="67">
        <v>0.22950000000000001</v>
      </c>
      <c r="AK94" s="42">
        <f t="shared" si="161"/>
        <v>45.667975500000004</v>
      </c>
      <c r="AL94" s="18">
        <v>1.65</v>
      </c>
      <c r="AM94" s="154"/>
      <c r="AN94" s="122">
        <f>AN93+AH94-AM94</f>
        <v>1554.2400000000007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44968</v>
      </c>
      <c r="E95" s="68"/>
      <c r="F95" s="52">
        <f>SUM(F92:F94)</f>
        <v>41174</v>
      </c>
      <c r="G95" s="53"/>
      <c r="H95" s="69"/>
      <c r="I95" s="52">
        <f>SUM(I92:I94)</f>
        <v>41646</v>
      </c>
      <c r="J95" s="52">
        <f>SUM(J92:J94)</f>
        <v>41618</v>
      </c>
      <c r="K95" s="21">
        <f>IF(J95&gt;0,(J92*K92+J93*K93+J94*K94)/J95,0)</f>
        <v>8.2666922966024306E-2</v>
      </c>
      <c r="L95" s="53">
        <f>L92+L93+L94</f>
        <v>38177.567999999999</v>
      </c>
      <c r="M95" s="54">
        <f>IF(L95&gt;0,N95/L95,0)</f>
        <v>0.75558974165143267</v>
      </c>
      <c r="N95" s="55">
        <f>N92+N93+N94</f>
        <v>28846.578742000002</v>
      </c>
      <c r="O95" s="21">
        <f>IF(L95&gt;0,P95/L95,0)</f>
        <v>0.14733344329319248</v>
      </c>
      <c r="P95" s="55">
        <f>P92+P93+P94</f>
        <v>5624.8325500000001</v>
      </c>
      <c r="Q95" s="21">
        <f>IF(L95&gt;0,R95/L95,0)</f>
        <v>9.7076815055374938E-2</v>
      </c>
      <c r="R95" s="55">
        <f>R92+R93+R94</f>
        <v>3706.1567080000004</v>
      </c>
      <c r="S95" s="21">
        <f>IF(L95&gt;0,T95/L95,0)</f>
        <v>0.19830890553321787</v>
      </c>
      <c r="T95" s="55">
        <f>T92+T93+T94</f>
        <v>7570.9517260000011</v>
      </c>
      <c r="U95" s="21">
        <f>IF(L95&gt;0,V95/L95,0)</f>
        <v>0.52168680220804009</v>
      </c>
      <c r="V95" s="55">
        <f>V92+V93+V94</f>
        <v>19916.733366</v>
      </c>
      <c r="W95" s="21">
        <f>IF(L95&gt;0,X95/L95,0)</f>
        <v>0.39668869373764198</v>
      </c>
      <c r="X95" s="55">
        <f>X92+X93+X94</f>
        <v>15144.60958</v>
      </c>
      <c r="Y95" s="56">
        <f>IF(L95&gt;0,Z95/L95,0)</f>
        <v>3.3368204318305456E-3</v>
      </c>
      <c r="Z95" s="57">
        <f>SUM(Z92:Z94)</f>
        <v>127.39168894000001</v>
      </c>
      <c r="AA95" s="63">
        <f>IF(L95&gt;0,(AA92*L92+AA93*L93+AA94*L94)/L95,0)</f>
        <v>3.4535906385718446E-3</v>
      </c>
      <c r="AB95" s="56">
        <f>IF(J95&gt;0,(J92*AB92+J93*AB93+J94*AB94)/J95,0)</f>
        <v>3.2671344129943776E-4</v>
      </c>
      <c r="AC95" s="53">
        <f>SUM(AC92:AC94)</f>
        <v>12.473031559999999</v>
      </c>
      <c r="AD95" s="54">
        <f>IF(J95&gt;0,(J92*AD92+J93*AD93+J94*AD94)/J95,0)</f>
        <v>0.22499062905473594</v>
      </c>
      <c r="AE95" s="59">
        <f>SUM(AE92:AE94)</f>
        <v>126.5600895</v>
      </c>
      <c r="AF95" s="54">
        <f>IF(AND(Z95&gt;0),((Z92*AF92+Z93*AF93+Z94*AF94)/Z95),0)</f>
        <v>0.90340140191313956</v>
      </c>
      <c r="AG95" s="58">
        <f>IF(AND(AA95&gt;0,AJ95&gt;0,AB95&gt;0),((AJ95*(AA95-AB95))/(AA95*(AJ95-AB95))),0)</f>
        <v>0.90666666805732332</v>
      </c>
      <c r="AH95" s="52">
        <f>SUM(AH92:AH94)</f>
        <v>617</v>
      </c>
      <c r="AI95" s="21">
        <f>IF(AH95&gt;0,(AI92*AH92+AI93*AH93+AI94*AH94)/AH95,0)</f>
        <v>8.8419773095623974E-2</v>
      </c>
      <c r="AJ95" s="54">
        <f>IF(J95&gt;0,(AJ92*J92+AJ93*J93+AJ94*J94)/J95,0)</f>
        <v>0.23365658609255613</v>
      </c>
      <c r="AK95" s="59">
        <f>SUM(AK92:AK94)</f>
        <v>131.25646829999999</v>
      </c>
      <c r="AL95" s="70"/>
      <c r="AM95" s="57">
        <f>SUM(AM92:AM94)</f>
        <v>1029</v>
      </c>
      <c r="AN95" s="124"/>
      <c r="AO95" s="125">
        <f>AN94</f>
        <v>1554.2400000000007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47" t="s">
        <v>50</v>
      </c>
      <c r="D96" s="12">
        <v>4305</v>
      </c>
      <c r="E96" s="12">
        <v>0</v>
      </c>
      <c r="F96" s="12">
        <v>9260</v>
      </c>
      <c r="G96" s="13">
        <v>3.6</v>
      </c>
      <c r="H96" s="13">
        <v>5</v>
      </c>
      <c r="I96" s="12">
        <v>9619</v>
      </c>
      <c r="J96" s="12">
        <v>13642</v>
      </c>
      <c r="K96" s="14">
        <v>8.2000000000000003E-2</v>
      </c>
      <c r="L96" s="25">
        <f>J96*(1-K96)</f>
        <v>12523.356</v>
      </c>
      <c r="M96" s="15">
        <v>0.76800000000000002</v>
      </c>
      <c r="N96" s="26">
        <f>L96*M96</f>
        <v>9617.9374079999998</v>
      </c>
      <c r="O96" s="14">
        <v>0.124</v>
      </c>
      <c r="P96" s="26">
        <f>L96*O96</f>
        <v>1552.896144</v>
      </c>
      <c r="Q96" s="16">
        <v>0.108</v>
      </c>
      <c r="R96" s="26">
        <f>L96*Q96</f>
        <v>1352.5224479999999</v>
      </c>
      <c r="S96" s="16">
        <v>0.19600000000000001</v>
      </c>
      <c r="T96" s="26">
        <f>L96*S96</f>
        <v>2454.5777760000001</v>
      </c>
      <c r="U96" s="16">
        <v>0.52</v>
      </c>
      <c r="V96" s="26">
        <f>L96*U96</f>
        <v>6512.1451200000001</v>
      </c>
      <c r="W96" s="16">
        <v>0.39</v>
      </c>
      <c r="X96" s="26">
        <f>W96*L96</f>
        <v>4884.1088399999999</v>
      </c>
      <c r="Y96" s="17">
        <v>3.5799999999999998E-3</v>
      </c>
      <c r="Z96" s="61">
        <f>L96*Y96</f>
        <v>44.833614479999994</v>
      </c>
      <c r="AA96" s="28">
        <f>IF(J96&gt;0,(AC96+AK96)/J96,0)</f>
        <v>3.7004139275766024E-3</v>
      </c>
      <c r="AB96" s="17">
        <v>2.9999999999999997E-4</v>
      </c>
      <c r="AC96" s="25">
        <f>AB96*L96</f>
        <v>3.7570067999999996</v>
      </c>
      <c r="AD96" s="141">
        <v>0.2198</v>
      </c>
      <c r="AE96" s="31">
        <f>AH96*(1-AI96)*AD96</f>
        <v>45.102960000000003</v>
      </c>
      <c r="AF96" s="29">
        <f t="shared" ref="AF96:AF98" si="167">IF(AND(AD96&gt;0,AB96&gt;0,Y96&gt;0),((Y96-AB96)*AD96)/((AD96-AB96)*Y96),0)</f>
        <v>0.91745332841272065</v>
      </c>
      <c r="AG96" s="62">
        <f>IF(AND(AA96&gt;0,AJ96&gt;0,AB96&gt;0),((AJ96*(AA96-AB96))/(AA96*(AJ96-AB96))),0)</f>
        <v>0.92014029468636083</v>
      </c>
      <c r="AH96" s="12">
        <v>225</v>
      </c>
      <c r="AI96" s="14">
        <v>8.7999999999999995E-2</v>
      </c>
      <c r="AJ96" s="15">
        <v>0.22770000000000001</v>
      </c>
      <c r="AK96" s="31">
        <f t="shared" si="161"/>
        <v>46.724040000000009</v>
      </c>
      <c r="AL96" s="19">
        <v>1.8</v>
      </c>
      <c r="AM96" s="19">
        <v>1007</v>
      </c>
      <c r="AN96" s="119">
        <f>AN94+AH96-AM96</f>
        <v>772.24000000000069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52</v>
      </c>
      <c r="D97" s="35">
        <v>19757</v>
      </c>
      <c r="E97" s="44">
        <v>2</v>
      </c>
      <c r="F97" s="35">
        <v>13764</v>
      </c>
      <c r="G97" s="36">
        <v>3.1</v>
      </c>
      <c r="H97" s="38">
        <v>5.8</v>
      </c>
      <c r="I97" s="35">
        <v>13845</v>
      </c>
      <c r="J97" s="35">
        <v>13455</v>
      </c>
      <c r="K97" s="66">
        <v>8.8999999999999996E-2</v>
      </c>
      <c r="L97" s="38">
        <f t="shared" ref="L97:L98" si="168">J97*(1-K97)</f>
        <v>12257.505000000001</v>
      </c>
      <c r="M97" s="39">
        <v>0.82799999999999996</v>
      </c>
      <c r="N97" s="26">
        <f t="shared" ref="N97:N98" si="169">L97*M97</f>
        <v>10149.21414</v>
      </c>
      <c r="O97" s="37">
        <v>5.6000000000000001E-2</v>
      </c>
      <c r="P97" s="26">
        <f t="shared" ref="P97:P98" si="170">L97*O97</f>
        <v>686.42028000000005</v>
      </c>
      <c r="Q97" s="40">
        <v>0.11600000000000001</v>
      </c>
      <c r="R97" s="26">
        <f t="shared" ref="R97:R98" si="171">L97*Q97</f>
        <v>1421.8705800000002</v>
      </c>
      <c r="S97" s="40">
        <v>0.187</v>
      </c>
      <c r="T97" s="26">
        <f>L97*S97</f>
        <v>2292.1534350000002</v>
      </c>
      <c r="U97" s="40">
        <v>0.51900000000000002</v>
      </c>
      <c r="V97" s="26">
        <f>L97*U97</f>
        <v>6361.6450950000008</v>
      </c>
      <c r="W97" s="40">
        <v>0.39</v>
      </c>
      <c r="X97" s="26">
        <f>W97*L97</f>
        <v>4780.4269500000009</v>
      </c>
      <c r="Y97" s="41">
        <v>3.49E-3</v>
      </c>
      <c r="Z97" s="18">
        <f>L97*Y97</f>
        <v>42.778692450000001</v>
      </c>
      <c r="AA97" s="28">
        <f>IF(J97&gt;0,(AC97+AK97)/J97,0)</f>
        <v>3.391586153846154E-3</v>
      </c>
      <c r="AB97" s="41">
        <v>2.7999999999999998E-4</v>
      </c>
      <c r="AC97" s="38">
        <f>AB97*L97</f>
        <v>3.4321014000000001</v>
      </c>
      <c r="AD97" s="29">
        <v>0.2213</v>
      </c>
      <c r="AE97" s="42">
        <f>AH97*(1-AI97)*AD97</f>
        <v>41.015520699999996</v>
      </c>
      <c r="AF97" s="29">
        <f t="shared" si="167"/>
        <v>0.92093598862683812</v>
      </c>
      <c r="AG97" s="30">
        <f t="shared" ref="AG97:AG98" si="172">IF(AND(AA97&gt;0,AJ97&gt;0,AB97&gt;0),((AJ97*(AA97-AB97))/(AA97*(AJ97-AB97))),0)</f>
        <v>0.91857231519008498</v>
      </c>
      <c r="AH97" s="35">
        <v>203</v>
      </c>
      <c r="AI97" s="66">
        <v>8.6999999999999994E-2</v>
      </c>
      <c r="AJ97" s="67">
        <v>0.22770000000000001</v>
      </c>
      <c r="AK97" s="42">
        <f t="shared" si="161"/>
        <v>42.201690300000003</v>
      </c>
      <c r="AL97" s="18">
        <v>1.8</v>
      </c>
      <c r="AM97" s="154"/>
      <c r="AN97" s="122">
        <f>AN96+AH97-AM97</f>
        <v>975.24000000000069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56</v>
      </c>
      <c r="D98" s="44">
        <v>15400</v>
      </c>
      <c r="E98" s="44">
        <v>0</v>
      </c>
      <c r="F98" s="44">
        <v>17323</v>
      </c>
      <c r="G98" s="38">
        <v>2.7</v>
      </c>
      <c r="H98" s="38">
        <v>4.2</v>
      </c>
      <c r="I98" s="44">
        <v>17508</v>
      </c>
      <c r="J98" s="44">
        <v>13722</v>
      </c>
      <c r="K98" s="66">
        <v>8.5999999999999993E-2</v>
      </c>
      <c r="L98" s="38">
        <f t="shared" si="168"/>
        <v>12541.908000000001</v>
      </c>
      <c r="M98" s="29">
        <v>0.67500000000000004</v>
      </c>
      <c r="N98" s="26">
        <f t="shared" si="169"/>
        <v>8465.7879000000012</v>
      </c>
      <c r="O98" s="40">
        <v>0.10199999999999999</v>
      </c>
      <c r="P98" s="26">
        <f t="shared" si="170"/>
        <v>1279.2746160000002</v>
      </c>
      <c r="Q98" s="40">
        <v>0.223</v>
      </c>
      <c r="R98" s="26">
        <f t="shared" si="171"/>
        <v>2796.8454840000004</v>
      </c>
      <c r="S98" s="40">
        <v>0.17</v>
      </c>
      <c r="T98" s="26">
        <f>L98*S98</f>
        <v>2132.1243600000003</v>
      </c>
      <c r="U98" s="40">
        <v>0.54100000000000004</v>
      </c>
      <c r="V98" s="26">
        <f>L98*U98</f>
        <v>6785.1722280000013</v>
      </c>
      <c r="W98" s="40">
        <v>0.4</v>
      </c>
      <c r="X98" s="26">
        <f>W98*L98</f>
        <v>5016.7632000000012</v>
      </c>
      <c r="Y98" s="48">
        <v>3.5200000000000001E-3</v>
      </c>
      <c r="Z98" s="18">
        <f>L98*Y98</f>
        <v>44.147516160000009</v>
      </c>
      <c r="AA98" s="28">
        <f>IF(J98&gt;0,(AC98+AK98)/J98,0)</f>
        <v>3.2835502754700483E-3</v>
      </c>
      <c r="AB98" s="48">
        <v>2.5999999999999998E-4</v>
      </c>
      <c r="AC98" s="38">
        <f>AB98*L98</f>
        <v>3.2608960800000002</v>
      </c>
      <c r="AD98" s="29">
        <v>0.22420000000000001</v>
      </c>
      <c r="AE98" s="42">
        <f>AH98*(1-AI98)*AD98</f>
        <v>40.2519712</v>
      </c>
      <c r="AF98" s="29">
        <f t="shared" si="167"/>
        <v>0.9272116313622969</v>
      </c>
      <c r="AG98" s="30">
        <f t="shared" si="172"/>
        <v>0.92184696880603034</v>
      </c>
      <c r="AH98" s="44">
        <v>196</v>
      </c>
      <c r="AI98" s="66">
        <v>8.4000000000000005E-2</v>
      </c>
      <c r="AJ98" s="67">
        <v>0.23280000000000001</v>
      </c>
      <c r="AK98" s="42">
        <f t="shared" si="161"/>
        <v>41.795980800000002</v>
      </c>
      <c r="AL98" s="18">
        <v>1.65</v>
      </c>
      <c r="AM98" s="154"/>
      <c r="AN98" s="122">
        <f>AN97+AH98-AM98</f>
        <v>1171.2400000000007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39462</v>
      </c>
      <c r="E99" s="68"/>
      <c r="F99" s="52">
        <f>SUM(F96:F98)</f>
        <v>40347</v>
      </c>
      <c r="G99" s="53"/>
      <c r="H99" s="69"/>
      <c r="I99" s="52">
        <f>SUM(I96:I98)</f>
        <v>40972</v>
      </c>
      <c r="J99" s="52">
        <f>SUM(J96:J98)</f>
        <v>40819</v>
      </c>
      <c r="K99" s="21">
        <f>IF(J99&gt;0,(J96*K96+J97*K97+J98*K98)/J99,0)</f>
        <v>8.5652049290771443E-2</v>
      </c>
      <c r="L99" s="53">
        <f>L96+L97+L98</f>
        <v>37322.769</v>
      </c>
      <c r="M99" s="54">
        <f>IF(L99&gt;0,N99/L99,0)</f>
        <v>0.75645350557993174</v>
      </c>
      <c r="N99" s="55">
        <f>N96+N97+N98</f>
        <v>28232.939448000005</v>
      </c>
      <c r="O99" s="21">
        <f>IF(L99&gt;0,P99/L99,0)</f>
        <v>9.4274651486871197E-2</v>
      </c>
      <c r="P99" s="55">
        <f>P96+P97+P98</f>
        <v>3518.5910400000002</v>
      </c>
      <c r="Q99" s="21">
        <f>IF(L99&gt;0,R99/L99,0)</f>
        <v>0.14927184293319717</v>
      </c>
      <c r="R99" s="55">
        <f>R96+R97+R98</f>
        <v>5571.2385120000008</v>
      </c>
      <c r="S99" s="21">
        <f>IF(L99&gt;0,T99/L99,0)</f>
        <v>0.18430721394224528</v>
      </c>
      <c r="T99" s="55">
        <f>T96+T97+T98</f>
        <v>6878.8555710000001</v>
      </c>
      <c r="U99" s="21">
        <f>IF(L99&gt;0,V99/L99,0)</f>
        <v>0.52672840118052344</v>
      </c>
      <c r="V99" s="55">
        <f>V96+V97+V98</f>
        <v>19658.962443000004</v>
      </c>
      <c r="W99" s="21">
        <f>IF(L99&gt;0,X99/L99,0)</f>
        <v>0.39336039054337052</v>
      </c>
      <c r="X99" s="55">
        <f>X96+X97+X98</f>
        <v>14681.298990000003</v>
      </c>
      <c r="Y99" s="56">
        <f>IF(L99&gt;0,Z99/L99,0)</f>
        <v>3.5302799502898619E-3</v>
      </c>
      <c r="Z99" s="57">
        <f>SUM(Z96:Z98)</f>
        <v>131.75982309</v>
      </c>
      <c r="AA99" s="63">
        <f>IF(L99&gt;0,(AA96*L96+AA97*L97+AA98*L98)/L99,0)</f>
        <v>3.4589065636962792E-3</v>
      </c>
      <c r="AB99" s="56">
        <f>IF(J99&gt;0,(J96*AB96+J97*AB97+J98*AB98)/J99,0)</f>
        <v>2.7996080256743183E-4</v>
      </c>
      <c r="AC99" s="53">
        <f>SUM(AC96:AC98)</f>
        <v>10.45000428</v>
      </c>
      <c r="AD99" s="54">
        <f>IF(J99&gt;0,(J96*AD96+J97*AD97+J98*AD98)/J99,0)</f>
        <v>0.22177357358093047</v>
      </c>
      <c r="AE99" s="59">
        <f>SUM(AE96:AE98)</f>
        <v>126.37045189999999</v>
      </c>
      <c r="AF99" s="54">
        <f>IF(AND(Z99&gt;0),((Z96*AF96+Z97*AF97+Z98*AF98)/Z99),0)</f>
        <v>0.92185367196032963</v>
      </c>
      <c r="AG99" s="58">
        <f>IF(AND(AA99&gt;0,AJ99&gt;0,AB99&gt;0),((AJ99*(AA99-AB99))/(AA99*(AJ99-AB99))),0)</f>
        <v>0.92018382047929737</v>
      </c>
      <c r="AH99" s="52">
        <f>SUM(AH96:AH98)</f>
        <v>624</v>
      </c>
      <c r="AI99" s="21">
        <f>IF(AH99&gt;0,(AI96*AH96+AI97*AH97+AI98*AH98)/AH99,0)</f>
        <v>8.6418269230769229E-2</v>
      </c>
      <c r="AJ99" s="54">
        <f>IF(J99&gt;0,(AJ96*J96+AJ97*J97+AJ98*J98)/J99,0)</f>
        <v>0.22941445160341994</v>
      </c>
      <c r="AK99" s="59">
        <f>SUM(AK96:AK98)</f>
        <v>130.72171110000002</v>
      </c>
      <c r="AL99" s="70"/>
      <c r="AM99" s="57">
        <f>SUM(AM96:AM98)</f>
        <v>1007</v>
      </c>
      <c r="AN99" s="124"/>
      <c r="AO99" s="125">
        <f>AN98</f>
        <v>1171.2400000000007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47" t="s">
        <v>50</v>
      </c>
      <c r="D100" s="12">
        <v>5268</v>
      </c>
      <c r="E100" s="73">
        <v>0</v>
      </c>
      <c r="F100" s="12">
        <v>12475</v>
      </c>
      <c r="G100" s="74">
        <v>2.7</v>
      </c>
      <c r="H100" s="74">
        <v>3.9</v>
      </c>
      <c r="I100" s="12">
        <v>13303</v>
      </c>
      <c r="J100" s="12">
        <v>13608</v>
      </c>
      <c r="K100" s="66">
        <v>7.8E-2</v>
      </c>
      <c r="L100" s="25">
        <f>J100*(1-K100)</f>
        <v>12546.576000000001</v>
      </c>
      <c r="M100" s="15">
        <v>0.78700000000000003</v>
      </c>
      <c r="N100" s="26">
        <f>L100*M100</f>
        <v>9874.1553120000008</v>
      </c>
      <c r="O100" s="14">
        <v>0.109</v>
      </c>
      <c r="P100" s="26">
        <f>L100*O100</f>
        <v>1367.5767840000001</v>
      </c>
      <c r="Q100" s="16">
        <v>0.104</v>
      </c>
      <c r="R100" s="26">
        <f>L100*Q100</f>
        <v>1304.8439040000001</v>
      </c>
      <c r="S100" s="16">
        <v>0.191</v>
      </c>
      <c r="T100" s="26">
        <f>L100*S100</f>
        <v>2396.3960160000001</v>
      </c>
      <c r="U100" s="16">
        <v>0.52500000000000002</v>
      </c>
      <c r="V100" s="26">
        <f>L100*U100</f>
        <v>6586.952400000001</v>
      </c>
      <c r="W100" s="16">
        <v>0.4</v>
      </c>
      <c r="X100" s="26">
        <f>W100*L100</f>
        <v>5018.6304000000009</v>
      </c>
      <c r="Y100" s="17">
        <v>3.5799999999999998E-3</v>
      </c>
      <c r="Z100" s="61">
        <f>L100*Y100</f>
        <v>44.916742079999999</v>
      </c>
      <c r="AA100" s="28">
        <f>IF(J100&gt;0,(AC100+AK100)/J100,0)</f>
        <v>3.497813412698413E-3</v>
      </c>
      <c r="AB100" s="17">
        <v>2.7E-4</v>
      </c>
      <c r="AC100" s="25">
        <f>AB100*L100</f>
        <v>3.3875755200000004</v>
      </c>
      <c r="AD100" s="141">
        <v>0.2172</v>
      </c>
      <c r="AE100" s="31">
        <f>AH100*(1-AI100)*AD100</f>
        <v>40.671568800000003</v>
      </c>
      <c r="AF100" s="29">
        <f t="shared" ref="AF100:AF102" si="173">IF(AND(AD100&gt;0,AB100&gt;0,Y100&gt;0),((Y100-AB100)*AD100)/((AD100-AB100)*Y100),0)</f>
        <v>0.92573177713275179</v>
      </c>
      <c r="AG100" s="62">
        <f>IF(AND(AA100&gt;0,AJ100&gt;0,AB100&gt;0),((AJ100*(AA100-AB100))/(AA100*(AJ100-AB100))),0)</f>
        <v>0.92386543557697953</v>
      </c>
      <c r="AH100" s="12">
        <v>206</v>
      </c>
      <c r="AI100" s="66">
        <v>9.0999999999999998E-2</v>
      </c>
      <c r="AJ100" s="67">
        <v>0.2361</v>
      </c>
      <c r="AK100" s="31">
        <f t="shared" si="161"/>
        <v>44.210669400000008</v>
      </c>
      <c r="AL100" s="75">
        <v>1.65</v>
      </c>
      <c r="AM100" s="75">
        <v>1007.26</v>
      </c>
      <c r="AN100" s="119">
        <f>AN98+AH100-AM100</f>
        <v>369.9800000000007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49</v>
      </c>
      <c r="D101" s="35">
        <v>20722</v>
      </c>
      <c r="E101" s="44">
        <v>3</v>
      </c>
      <c r="F101" s="35">
        <v>15265</v>
      </c>
      <c r="G101" s="36">
        <v>2</v>
      </c>
      <c r="H101" s="38">
        <v>5.4</v>
      </c>
      <c r="I101" s="35">
        <v>14926</v>
      </c>
      <c r="J101" s="35">
        <v>13619</v>
      </c>
      <c r="K101" s="66">
        <v>8.1000000000000003E-2</v>
      </c>
      <c r="L101" s="38">
        <f t="shared" ref="L101:L102" si="174">J101*(1-K101)</f>
        <v>12515.861000000001</v>
      </c>
      <c r="M101" s="39">
        <v>0.72899999999999998</v>
      </c>
      <c r="N101" s="26">
        <f t="shared" ref="N101:N102" si="175">L101*M101</f>
        <v>9124.0626690000008</v>
      </c>
      <c r="O101" s="37">
        <v>0.152</v>
      </c>
      <c r="P101" s="26">
        <f t="shared" ref="P101:P102" si="176">L101*O101</f>
        <v>1902.4108720000002</v>
      </c>
      <c r="Q101" s="40">
        <v>0.11899999999999999</v>
      </c>
      <c r="R101" s="26">
        <f t="shared" ref="R101:R102" si="177">L101*Q101</f>
        <v>1489.387459</v>
      </c>
      <c r="S101" s="40">
        <v>0.19800000000000001</v>
      </c>
      <c r="T101" s="26">
        <f>L101*S101</f>
        <v>2478.1404780000003</v>
      </c>
      <c r="U101" s="40">
        <v>0.51800000000000002</v>
      </c>
      <c r="V101" s="26">
        <f>L101*U101</f>
        <v>6483.2159980000006</v>
      </c>
      <c r="W101" s="40">
        <v>0.4</v>
      </c>
      <c r="X101" s="26">
        <f>W101*L101</f>
        <v>5006.3444000000009</v>
      </c>
      <c r="Y101" s="41">
        <v>3.4399999999999999E-3</v>
      </c>
      <c r="Z101" s="18">
        <f>L101*Y101</f>
        <v>43.054561840000005</v>
      </c>
      <c r="AA101" s="28">
        <f>IF(J101&gt;0,(AC101+AK101)/J101,0)</f>
        <v>3.3083900330420739E-3</v>
      </c>
      <c r="AB101" s="41">
        <v>2.5999999999999998E-4</v>
      </c>
      <c r="AC101" s="38">
        <f>AB101*L101</f>
        <v>3.25412386</v>
      </c>
      <c r="AD101" s="29">
        <v>0.222</v>
      </c>
      <c r="AE101" s="42">
        <f>AH101*(1-AI101)*AD101</f>
        <v>40.226400000000005</v>
      </c>
      <c r="AF101" s="29">
        <f t="shared" si="173"/>
        <v>0.92550252652907983</v>
      </c>
      <c r="AG101" s="30">
        <f t="shared" ref="AG101:AG102" si="178">IF(AND(AA101&gt;0,AJ101&gt;0,AB101&gt;0),((AJ101*(AA101-AB101))/(AA101*(AJ101-AB101))),0)</f>
        <v>0.92245153349953257</v>
      </c>
      <c r="AH101" s="35">
        <v>200</v>
      </c>
      <c r="AI101" s="66">
        <v>9.4E-2</v>
      </c>
      <c r="AJ101" s="67">
        <v>0.23069999999999999</v>
      </c>
      <c r="AK101" s="42">
        <f t="shared" si="161"/>
        <v>41.802840000000003</v>
      </c>
      <c r="AL101" s="18">
        <v>1.65</v>
      </c>
      <c r="AM101" s="154"/>
      <c r="AN101" s="122">
        <f>AN100+AH101-AM101</f>
        <v>569.9800000000007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56</v>
      </c>
      <c r="D102" s="44">
        <v>21600</v>
      </c>
      <c r="E102" s="44">
        <v>0</v>
      </c>
      <c r="F102" s="44">
        <v>17841</v>
      </c>
      <c r="G102" s="38">
        <v>2.2000000000000002</v>
      </c>
      <c r="H102" s="38">
        <v>4.3</v>
      </c>
      <c r="I102" s="44">
        <v>18343</v>
      </c>
      <c r="J102" s="44">
        <v>13712</v>
      </c>
      <c r="K102" s="66">
        <v>8.1000000000000003E-2</v>
      </c>
      <c r="L102" s="38">
        <f t="shared" si="174"/>
        <v>12601.328000000001</v>
      </c>
      <c r="M102" s="29">
        <v>0.70099999999999996</v>
      </c>
      <c r="N102" s="26">
        <f t="shared" si="175"/>
        <v>8833.5309280000001</v>
      </c>
      <c r="O102" s="40">
        <v>0.16300000000000001</v>
      </c>
      <c r="P102" s="26">
        <f t="shared" si="176"/>
        <v>2054.0164640000003</v>
      </c>
      <c r="Q102" s="40">
        <v>0.13600000000000001</v>
      </c>
      <c r="R102" s="26">
        <f t="shared" si="177"/>
        <v>1713.7806080000003</v>
      </c>
      <c r="S102" s="40">
        <v>0.17499999999999999</v>
      </c>
      <c r="T102" s="26">
        <f>L102*S102</f>
        <v>2205.2323999999999</v>
      </c>
      <c r="U102" s="40">
        <v>0.53100000000000003</v>
      </c>
      <c r="V102" s="26">
        <f>L102*U102</f>
        <v>6691.3051680000008</v>
      </c>
      <c r="W102" s="40">
        <v>0.39</v>
      </c>
      <c r="X102" s="26">
        <f>W102*L102</f>
        <v>4914.5179200000011</v>
      </c>
      <c r="Y102" s="48">
        <v>3.3700000000000002E-3</v>
      </c>
      <c r="Z102" s="18">
        <f>L102*Y102</f>
        <v>42.466475360000004</v>
      </c>
      <c r="AA102" s="28">
        <f>IF(J102&gt;0,(AC102+AK102)/J102,0)</f>
        <v>3.3132039089848304E-3</v>
      </c>
      <c r="AB102" s="48">
        <v>2.5000000000000001E-4</v>
      </c>
      <c r="AC102" s="38">
        <f>AB102*L102</f>
        <v>3.1503320000000006</v>
      </c>
      <c r="AD102" s="29">
        <v>0.22090000000000001</v>
      </c>
      <c r="AE102" s="42">
        <f>AH102*(1-AI102)*AD102</f>
        <v>38.277552</v>
      </c>
      <c r="AF102" s="29">
        <f t="shared" si="173"/>
        <v>0.92686498818906371</v>
      </c>
      <c r="AG102" s="30">
        <f t="shared" si="178"/>
        <v>0.92549258687894076</v>
      </c>
      <c r="AH102" s="44">
        <v>190</v>
      </c>
      <c r="AI102" s="66">
        <v>8.7999999999999995E-2</v>
      </c>
      <c r="AJ102" s="67">
        <v>0.24399999999999999</v>
      </c>
      <c r="AK102" s="42">
        <f t="shared" si="161"/>
        <v>42.280319999999996</v>
      </c>
      <c r="AL102" s="18">
        <v>1.7</v>
      </c>
      <c r="AM102" s="154"/>
      <c r="AN102" s="122">
        <f>AN101+AH102-AM102</f>
        <v>759.9800000000007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47590</v>
      </c>
      <c r="E103" s="79"/>
      <c r="F103" s="52">
        <f>SUM(F100:F102)</f>
        <v>45581</v>
      </c>
      <c r="G103" s="146"/>
      <c r="H103" s="80"/>
      <c r="I103" s="52">
        <f>SUM(I100:I102)</f>
        <v>46572</v>
      </c>
      <c r="J103" s="52">
        <f>SUM(J100:J102)</f>
        <v>40939</v>
      </c>
      <c r="K103" s="21">
        <f>IF(J103&gt;0,(J100*K100+J101*K101+J102*K102)/J103,0)</f>
        <v>8.0002809057378055E-2</v>
      </c>
      <c r="L103" s="53">
        <f>L100+L101+L102</f>
        <v>37663.764999999999</v>
      </c>
      <c r="M103" s="54">
        <f>IF(L103&gt;0,N103/L103,0)</f>
        <v>0.73895291426653709</v>
      </c>
      <c r="N103" s="55">
        <f>N100+N101+N102</f>
        <v>27831.748909000002</v>
      </c>
      <c r="O103" s="21">
        <f>IF(L103&gt;0,P103/L103,0)</f>
        <v>0.14135613154978002</v>
      </c>
      <c r="P103" s="55">
        <f>P100+P101+P102</f>
        <v>5324.0041200000005</v>
      </c>
      <c r="Q103" s="21">
        <f>IF(L103&gt;0,R103/L103,0)</f>
        <v>0.1196909541836829</v>
      </c>
      <c r="R103" s="55">
        <f>R100+R101+R102</f>
        <v>4508.0119709999999</v>
      </c>
      <c r="S103" s="21">
        <f>IF(L103&gt;0,T103/L103,0)</f>
        <v>0.18797294678320131</v>
      </c>
      <c r="T103" s="55">
        <f>T100+T101+T102</f>
        <v>7079.7688939999998</v>
      </c>
      <c r="U103" s="21">
        <f>IF(L103&gt;0,V103/L103,0)</f>
        <v>0.52468131016641595</v>
      </c>
      <c r="V103" s="55">
        <f>V100+V101+V102</f>
        <v>19761.473566000001</v>
      </c>
      <c r="W103" s="21">
        <f>IF(L103&gt;0,X103/L103,0)</f>
        <v>0.39665425694961731</v>
      </c>
      <c r="X103" s="55">
        <f>X100+X101+X102</f>
        <v>14939.492720000002</v>
      </c>
      <c r="Y103" s="56">
        <f>IF(L103&gt;0,Z103/L103,0)</f>
        <v>3.4632166826656869E-3</v>
      </c>
      <c r="Z103" s="57">
        <f>SUM(Z100:Z102)</f>
        <v>130.43777928</v>
      </c>
      <c r="AA103" s="63">
        <f>IF(L103&gt;0,(AA100*L100+AA101*L101+AA102*L102)/L103,0)</f>
        <v>3.3731014621501592E-3</v>
      </c>
      <c r="AB103" s="56">
        <f>IF(J103&gt;0,(J100*AB100+J101*AB101+J102*AB102)/J103,0)</f>
        <v>2.5997459635066807E-4</v>
      </c>
      <c r="AC103" s="53">
        <f>SUM(AC100:AC102)</f>
        <v>9.792031380000001</v>
      </c>
      <c r="AD103" s="54">
        <f>IF(J103&gt;0,(J100*AD100+J101*AD101+J102*AD102)/J103,0)</f>
        <v>0.22003606341141702</v>
      </c>
      <c r="AE103" s="59">
        <f>SUM(AE100:AE102)</f>
        <v>119.1755208</v>
      </c>
      <c r="AF103" s="54">
        <f>IF(AND(Z103&gt;0),((Z100*AF100+Z101*AF101+Z102*AF102)/Z103),0)</f>
        <v>0.92602504489090476</v>
      </c>
      <c r="AG103" s="58">
        <f>IF(AND(AA103&gt;0,AJ103&gt;0,AB103&gt;0),((AJ103*(AA103-AB103))/(AA103*(AJ103-AB103))),0)</f>
        <v>0.92394085669087345</v>
      </c>
      <c r="AH103" s="52">
        <f>SUM(AH100:AH102)</f>
        <v>596</v>
      </c>
      <c r="AI103" s="21">
        <f>IF(AH103&gt;0,(AI100*AH100+AI101*AH101+AI102*AH102)/AH103,0)</f>
        <v>9.1050335570469793E-2</v>
      </c>
      <c r="AJ103" s="54">
        <f>IF(J103&gt;0,(AJ100*J100+AJ101*J101+AJ102*J102)/J103,0)</f>
        <v>0.23694961039595497</v>
      </c>
      <c r="AK103" s="59">
        <f>SUM(AK100:AK102)</f>
        <v>128.29382939999999</v>
      </c>
      <c r="AL103" s="81"/>
      <c r="AM103" s="57">
        <f>SUM(AM100:AM102)</f>
        <v>1007.26</v>
      </c>
      <c r="AN103" s="127"/>
      <c r="AO103" s="125">
        <f>AN102</f>
        <v>759.9800000000007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47" t="s">
        <v>50</v>
      </c>
      <c r="D104" s="12">
        <v>13597</v>
      </c>
      <c r="E104" s="12">
        <v>0</v>
      </c>
      <c r="F104" s="12">
        <v>15680</v>
      </c>
      <c r="G104" s="13">
        <v>3.6</v>
      </c>
      <c r="H104" s="13">
        <v>5.0999999999999996</v>
      </c>
      <c r="I104" s="12">
        <v>15511</v>
      </c>
      <c r="J104" s="12">
        <v>13932</v>
      </c>
      <c r="K104" s="14">
        <v>6.7000000000000004E-2</v>
      </c>
      <c r="L104" s="25">
        <f>J104*(1-K104)</f>
        <v>12998.556</v>
      </c>
      <c r="M104" s="15">
        <v>0.72</v>
      </c>
      <c r="N104" s="26">
        <f>L104*M104</f>
        <v>9358.9603200000001</v>
      </c>
      <c r="O104" s="14">
        <v>0.20699999999999999</v>
      </c>
      <c r="P104" s="26">
        <f>L104*O104</f>
        <v>2690.7010919999998</v>
      </c>
      <c r="Q104" s="16">
        <v>7.2999999999999995E-2</v>
      </c>
      <c r="R104" s="26">
        <f>L104*Q104</f>
        <v>948.894588</v>
      </c>
      <c r="S104" s="16">
        <v>0.184</v>
      </c>
      <c r="T104" s="26">
        <f>L104*S104</f>
        <v>2391.7343040000001</v>
      </c>
      <c r="U104" s="16">
        <v>0.52400000000000002</v>
      </c>
      <c r="V104" s="26">
        <f>L104*U104</f>
        <v>6811.2433440000004</v>
      </c>
      <c r="W104" s="16">
        <v>0.4</v>
      </c>
      <c r="X104" s="26">
        <f>W104*L104</f>
        <v>5199.4224000000004</v>
      </c>
      <c r="Y104" s="17">
        <v>3.3700000000000002E-3</v>
      </c>
      <c r="Z104" s="61">
        <f>L104*Y104</f>
        <v>43.805133720000001</v>
      </c>
      <c r="AA104" s="28">
        <f>IF(J104&gt;0,(AC104+AK104)/J104,0)</f>
        <v>3.2709737697387315E-3</v>
      </c>
      <c r="AB104" s="17">
        <v>2.5999999999999998E-4</v>
      </c>
      <c r="AC104" s="25">
        <f>AB104*L104</f>
        <v>3.3796245599999999</v>
      </c>
      <c r="AD104" s="141">
        <v>0.22700000000000001</v>
      </c>
      <c r="AE104" s="31">
        <f>AH104*(1-AI104)*AD104</f>
        <v>41.017084000000004</v>
      </c>
      <c r="AF104" s="29">
        <f t="shared" ref="AF104:AF106" si="179">IF(AND(AD104&gt;0,AB104&gt;0,Y104&gt;0),((Y104-AB104)*AD104)/((AD104-AB104)*Y104),0)</f>
        <v>0.92390688402696053</v>
      </c>
      <c r="AG104" s="62">
        <f>IF(AND(AA104&gt;0,AJ104&gt;0,AB104&gt;0),((AJ104*(AA104-AB104))/(AA104*(AJ104-AB104))),0)</f>
        <v>0.92153909189197247</v>
      </c>
      <c r="AH104" s="12">
        <v>199</v>
      </c>
      <c r="AI104" s="14">
        <v>9.1999999999999998E-2</v>
      </c>
      <c r="AJ104" s="15">
        <v>0.23350000000000001</v>
      </c>
      <c r="AK104" s="31">
        <f t="shared" ref="AK104:AK114" si="180">AH104*(1-AI104)*AJ104</f>
        <v>42.191582000000004</v>
      </c>
      <c r="AL104" s="19">
        <v>1.78</v>
      </c>
      <c r="AM104" s="152"/>
      <c r="AN104" s="119">
        <f>AN102+AH104-AM104</f>
        <v>958.9800000000007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49</v>
      </c>
      <c r="D105" s="35">
        <v>19703</v>
      </c>
      <c r="E105" s="44">
        <v>3</v>
      </c>
      <c r="F105" s="35">
        <v>17541</v>
      </c>
      <c r="G105" s="36">
        <v>1.8</v>
      </c>
      <c r="H105" s="38">
        <v>5.7</v>
      </c>
      <c r="I105" s="35">
        <v>17533</v>
      </c>
      <c r="J105" s="35">
        <v>15198</v>
      </c>
      <c r="K105" s="66">
        <v>8.4000000000000005E-2</v>
      </c>
      <c r="L105" s="38">
        <f t="shared" ref="L105:L106" si="181">J105*(1-K105)</f>
        <v>13921.368</v>
      </c>
      <c r="M105" s="39">
        <v>0.76200000000000001</v>
      </c>
      <c r="N105" s="26">
        <f t="shared" ref="N105:N106" si="182">L105*M105</f>
        <v>10608.082416000001</v>
      </c>
      <c r="O105" s="37">
        <v>0.13500000000000001</v>
      </c>
      <c r="P105" s="26">
        <f t="shared" ref="P105:P106" si="183">L105*O105</f>
        <v>1879.3846800000001</v>
      </c>
      <c r="Q105" s="40">
        <v>0.10299999999999999</v>
      </c>
      <c r="R105" s="26">
        <f t="shared" ref="R105:R106" si="184">L105*Q105</f>
        <v>1433.9009039999999</v>
      </c>
      <c r="S105" s="40">
        <v>0.20499999999999999</v>
      </c>
      <c r="T105" s="26">
        <f>L105*S105</f>
        <v>2853.8804399999999</v>
      </c>
      <c r="U105" s="40">
        <v>0.5</v>
      </c>
      <c r="V105" s="26">
        <f>L105*U105</f>
        <v>6960.6840000000002</v>
      </c>
      <c r="W105" s="40">
        <v>0.4</v>
      </c>
      <c r="X105" s="26">
        <f>W105*L105</f>
        <v>5568.5472000000009</v>
      </c>
      <c r="Y105" s="41">
        <v>3.49E-3</v>
      </c>
      <c r="Z105" s="18">
        <f>L105*Y105</f>
        <v>48.585574319999999</v>
      </c>
      <c r="AA105" s="28">
        <f>IF(J105&gt;0,(AC105+AK105)/J105,0)</f>
        <v>3.1663532885906039E-3</v>
      </c>
      <c r="AB105" s="41">
        <v>2.5999999999999998E-4</v>
      </c>
      <c r="AC105" s="38">
        <f>AB105*L105</f>
        <v>3.6195556799999999</v>
      </c>
      <c r="AD105" s="29">
        <v>0.2243</v>
      </c>
      <c r="AE105" s="42">
        <f>AH105*(1-AI105)*AD105</f>
        <v>42.5488128</v>
      </c>
      <c r="AF105" s="29">
        <f t="shared" si="179"/>
        <v>0.92657548360428899</v>
      </c>
      <c r="AG105" s="30">
        <f t="shared" ref="AG105:AG106" si="185">IF(AND(AA105&gt;0,AJ105&gt;0,AB105&gt;0),((AJ105*(AA105-AB105))/(AA105*(AJ105-AB105))),0)</f>
        <v>0.91890500507189743</v>
      </c>
      <c r="AH105" s="35">
        <v>208</v>
      </c>
      <c r="AI105" s="66">
        <v>8.7999999999999995E-2</v>
      </c>
      <c r="AJ105" s="67">
        <v>0.2346</v>
      </c>
      <c r="AK105" s="42">
        <f t="shared" si="180"/>
        <v>44.502681600000003</v>
      </c>
      <c r="AL105" s="18">
        <v>1.8</v>
      </c>
      <c r="AM105" s="154"/>
      <c r="AN105" s="122">
        <f>AN104+AH105-AM105</f>
        <v>1166.9800000000007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55</v>
      </c>
      <c r="D106" s="44">
        <v>15700</v>
      </c>
      <c r="E106" s="44">
        <v>4</v>
      </c>
      <c r="F106" s="44">
        <v>16897</v>
      </c>
      <c r="G106" s="38">
        <v>3.4</v>
      </c>
      <c r="H106" s="38">
        <v>4.5999999999999996</v>
      </c>
      <c r="I106" s="44">
        <v>17164</v>
      </c>
      <c r="J106" s="44">
        <v>15255</v>
      </c>
      <c r="K106" s="66">
        <v>8.6999999999999994E-2</v>
      </c>
      <c r="L106" s="38">
        <f t="shared" si="181"/>
        <v>13927.815000000001</v>
      </c>
      <c r="M106" s="29">
        <v>0.67900000000000005</v>
      </c>
      <c r="N106" s="26">
        <f t="shared" si="182"/>
        <v>9456.9863850000002</v>
      </c>
      <c r="O106" s="40">
        <v>0.25900000000000001</v>
      </c>
      <c r="P106" s="26">
        <f t="shared" si="183"/>
        <v>3607.3040850000002</v>
      </c>
      <c r="Q106" s="40">
        <v>6.2E-2</v>
      </c>
      <c r="R106" s="26">
        <f t="shared" si="184"/>
        <v>863.52453000000003</v>
      </c>
      <c r="S106" s="40">
        <v>0.192</v>
      </c>
      <c r="T106" s="26">
        <f>L106*S106</f>
        <v>2674.14048</v>
      </c>
      <c r="U106" s="40">
        <v>0.52500000000000002</v>
      </c>
      <c r="V106" s="26">
        <f>L106*U106</f>
        <v>7312.1028750000005</v>
      </c>
      <c r="W106" s="40">
        <v>0.39</v>
      </c>
      <c r="X106" s="26">
        <f>W106*L106</f>
        <v>5431.8478500000001</v>
      </c>
      <c r="Y106" s="48">
        <v>3.5300000000000002E-3</v>
      </c>
      <c r="Z106" s="18">
        <f>L106*Y106</f>
        <v>49.165186950000006</v>
      </c>
      <c r="AA106" s="28">
        <f>IF(J106&gt;0,(AC106+AK106)/J106,0)</f>
        <v>3.403937315634219E-3</v>
      </c>
      <c r="AB106" s="48">
        <v>2.5000000000000001E-4</v>
      </c>
      <c r="AC106" s="38">
        <f>AB106*L106</f>
        <v>3.4819537500000002</v>
      </c>
      <c r="AD106" s="29">
        <v>0.22650000000000001</v>
      </c>
      <c r="AE106" s="42">
        <f>AH106*(1-AI106)*AD106</f>
        <v>46.732612500000002</v>
      </c>
      <c r="AF106" s="29">
        <f t="shared" si="179"/>
        <v>0.93020518679667563</v>
      </c>
      <c r="AG106" s="30">
        <f t="shared" si="185"/>
        <v>0.92754322791858546</v>
      </c>
      <c r="AH106" s="44">
        <v>225</v>
      </c>
      <c r="AI106" s="66">
        <v>8.3000000000000004E-2</v>
      </c>
      <c r="AJ106" s="67">
        <v>0.23480000000000001</v>
      </c>
      <c r="AK106" s="42">
        <f t="shared" si="180"/>
        <v>48.445110000000007</v>
      </c>
      <c r="AL106" s="18">
        <v>1.8</v>
      </c>
      <c r="AM106" s="154"/>
      <c r="AN106" s="122">
        <f>AN105+AH106-AM106</f>
        <v>1391.9800000000007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49000</v>
      </c>
      <c r="E107" s="68"/>
      <c r="F107" s="52">
        <f t="shared" ref="F107:J107" si="186">SUM(F104:F106)</f>
        <v>50118</v>
      </c>
      <c r="G107" s="53"/>
      <c r="H107" s="69"/>
      <c r="I107" s="52">
        <f t="shared" si="186"/>
        <v>50208</v>
      </c>
      <c r="J107" s="52">
        <f t="shared" si="186"/>
        <v>44385</v>
      </c>
      <c r="K107" s="21">
        <f>IF(J107&gt;0,(J104*K104+J105*K105+J106*K106)/J107,0)</f>
        <v>7.9694964515038866E-2</v>
      </c>
      <c r="L107" s="53">
        <f>L104+L105+L106</f>
        <v>40847.739000000001</v>
      </c>
      <c r="M107" s="54">
        <f>IF(L107&gt;0,N107/L107,0)</f>
        <v>0.72033434019444753</v>
      </c>
      <c r="N107" s="55">
        <f>N104+N105+N106</f>
        <v>29424.029121000003</v>
      </c>
      <c r="O107" s="21">
        <f>IF(L107&gt;0,P107/L107,0)</f>
        <v>0.20019198264560004</v>
      </c>
      <c r="P107" s="55">
        <f>P104+P105+P106</f>
        <v>8177.3898570000001</v>
      </c>
      <c r="Q107" s="21">
        <f>IF(L107&gt;0,R107/L107,0)</f>
        <v>7.9473677159952474E-2</v>
      </c>
      <c r="R107" s="55">
        <f>R104+R105+R106</f>
        <v>3246.3200219999999</v>
      </c>
      <c r="S107" s="21">
        <f>IF(L107&gt;0,T107/L107,0)</f>
        <v>0.19388478818864369</v>
      </c>
      <c r="T107" s="55">
        <f>T104+T105+T106</f>
        <v>7919.7552240000005</v>
      </c>
      <c r="U107" s="21">
        <f>IF(L107&gt;0,V107/L107,0)</f>
        <v>0.51616149963649149</v>
      </c>
      <c r="V107" s="55">
        <f>V104+V105+V106</f>
        <v>21084.030219</v>
      </c>
      <c r="W107" s="21">
        <f>IF(L107&gt;0,X107/L107,0)</f>
        <v>0.39659030944160706</v>
      </c>
      <c r="X107" s="55">
        <f>X104+X105+X106</f>
        <v>16199.81745</v>
      </c>
      <c r="Y107" s="56">
        <f>IF(L107&gt;0,Z107/L107,0)</f>
        <v>3.4654523960310265E-3</v>
      </c>
      <c r="Z107" s="57">
        <f>SUM(Z104:Z106)</f>
        <v>141.55589499000001</v>
      </c>
      <c r="AA107" s="63">
        <f>IF(L107&gt;0,(AA104*L104+AA105*L105+AA106*L106)/L107,0)</f>
        <v>3.2806543900192379E-3</v>
      </c>
      <c r="AB107" s="56">
        <f>IF(J107&gt;0,(J104*AB104+J105*AB105+J106*AB106)/J107,0)</f>
        <v>2.5656302805001686E-4</v>
      </c>
      <c r="AC107" s="53">
        <f>SUM(AC104:AC106)</f>
        <v>10.48113399</v>
      </c>
      <c r="AD107" s="54">
        <f>IF(J107&gt;0,(J104*AD104+J105*AD105+J106*AD106)/J107,0)</f>
        <v>0.22590363636363639</v>
      </c>
      <c r="AE107" s="59">
        <f>SUM(AE104:AE106)</f>
        <v>130.29850930000001</v>
      </c>
      <c r="AF107" s="54">
        <f>IF(AND(Z107&gt;0),((Z104*AF104+Z105*AF105+Z106*AF106)/Z107),0)</f>
        <v>0.92701034133099136</v>
      </c>
      <c r="AG107" s="58">
        <f>IF(AND(AA107&gt;0,AJ107&gt;0,AB107&gt;0),((AJ107*(AA107-AB107))/(AA107*(AJ107-AB107))),0)</f>
        <v>0.92280555594560687</v>
      </c>
      <c r="AH107" s="52">
        <f t="shared" ref="AH107" si="187">SUM(AH104:AH106)</f>
        <v>632</v>
      </c>
      <c r="AI107" s="21">
        <f>IF(AH107&gt;0,(AI104*AH104+AI105*AH105+AI106*AH106)/AH107,0)</f>
        <v>8.7479430379746828E-2</v>
      </c>
      <c r="AJ107" s="54">
        <f>IF(J107&gt;0,(AJ104*J104+AJ105*J105+AJ106*J106)/J107,0)</f>
        <v>0.23432346062859075</v>
      </c>
      <c r="AK107" s="59">
        <f>SUM(AK104:AK106)</f>
        <v>135.1393736</v>
      </c>
      <c r="AL107" s="70"/>
      <c r="AM107" s="57">
        <f>SUM(AM104:AM106)</f>
        <v>0</v>
      </c>
      <c r="AN107" s="124"/>
      <c r="AO107" s="125">
        <f>AN106</f>
        <v>1391.9800000000007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11" t="s">
        <v>52</v>
      </c>
      <c r="D108" s="12">
        <v>14171</v>
      </c>
      <c r="E108" s="12">
        <v>0</v>
      </c>
      <c r="F108" s="12">
        <v>10882</v>
      </c>
      <c r="G108" s="13">
        <v>4.2</v>
      </c>
      <c r="H108" s="13">
        <v>6.5</v>
      </c>
      <c r="I108" s="12">
        <v>12311</v>
      </c>
      <c r="J108" s="12">
        <v>15148</v>
      </c>
      <c r="K108" s="14">
        <v>7.5999999999999998E-2</v>
      </c>
      <c r="L108" s="25">
        <f>J108*(1-K108)</f>
        <v>13996.752</v>
      </c>
      <c r="M108" s="15">
        <v>0.73399999999999999</v>
      </c>
      <c r="N108" s="26">
        <f>L108*M108</f>
        <v>10273.615968</v>
      </c>
      <c r="O108" s="14">
        <v>0.13600000000000001</v>
      </c>
      <c r="P108" s="26">
        <f>L108*O108</f>
        <v>1903.5582720000002</v>
      </c>
      <c r="Q108" s="16">
        <v>0.13</v>
      </c>
      <c r="R108" s="26">
        <f>L108*Q108</f>
        <v>1819.5777600000001</v>
      </c>
      <c r="S108" s="16">
        <v>0.19400000000000001</v>
      </c>
      <c r="T108" s="26">
        <f>L108*S108</f>
        <v>2715.3698880000002</v>
      </c>
      <c r="U108" s="16">
        <v>0.52300000000000002</v>
      </c>
      <c r="V108" s="26">
        <f>L108*U108</f>
        <v>7320.3012960000005</v>
      </c>
      <c r="W108" s="16">
        <v>0.4</v>
      </c>
      <c r="X108" s="26">
        <f>W108*L108</f>
        <v>5598.7008000000005</v>
      </c>
      <c r="Y108" s="17">
        <v>3.5699999999999998E-3</v>
      </c>
      <c r="Z108" s="61">
        <f>L108*Y108</f>
        <v>49.968404639999996</v>
      </c>
      <c r="AA108" s="28">
        <f>IF(J108&gt;0,(AC108+AK108)/J108,0)</f>
        <v>3.5426872458410351E-3</v>
      </c>
      <c r="AB108" s="17">
        <v>2.5000000000000001E-4</v>
      </c>
      <c r="AC108" s="25">
        <f>AB108*L108</f>
        <v>3.4991880000000002</v>
      </c>
      <c r="AD108" s="141">
        <v>0.2228</v>
      </c>
      <c r="AE108" s="31">
        <f>AH108*(1-AI108)*AD108</f>
        <v>49.2806864</v>
      </c>
      <c r="AF108" s="29">
        <f t="shared" ref="AF108:AF110" si="188">IF(AND(AD108&gt;0,AB108&gt;0,Y108&gt;0),((Y108-AB108)*AD108)/((AD108-AB108)*Y108),0)</f>
        <v>0.93101666638347091</v>
      </c>
      <c r="AG108" s="62">
        <f>IF(AND(AA108&gt;0,AJ108&gt;0,AB108&gt;0),((AJ108*(AA108-AB108))/(AA108*(AJ108-AB108))),0)</f>
        <v>0.93045773663613662</v>
      </c>
      <c r="AH108" s="12">
        <v>242</v>
      </c>
      <c r="AI108" s="14">
        <v>8.5999999999999993E-2</v>
      </c>
      <c r="AJ108" s="15">
        <v>0.2268</v>
      </c>
      <c r="AK108" s="31">
        <f t="shared" si="180"/>
        <v>50.165438400000006</v>
      </c>
      <c r="AL108" s="19">
        <v>1.85</v>
      </c>
      <c r="AM108" s="152"/>
      <c r="AN108" s="119">
        <f>AN106+AH108-AM108</f>
        <v>1633.9800000000007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49</v>
      </c>
      <c r="D109" s="35">
        <v>13609</v>
      </c>
      <c r="E109" s="44">
        <v>5</v>
      </c>
      <c r="F109" s="35">
        <v>16615</v>
      </c>
      <c r="G109" s="36">
        <v>3.4</v>
      </c>
      <c r="H109" s="38">
        <v>5.2</v>
      </c>
      <c r="I109" s="35">
        <v>16775</v>
      </c>
      <c r="J109" s="35">
        <v>14839</v>
      </c>
      <c r="K109" s="66">
        <v>8.2000000000000003E-2</v>
      </c>
      <c r="L109" s="38">
        <f t="shared" ref="L109:L110" si="189">J109*(1-K109)</f>
        <v>13622.202000000001</v>
      </c>
      <c r="M109" s="39">
        <v>0.73899999999999999</v>
      </c>
      <c r="N109" s="26">
        <f t="shared" ref="N109:N110" si="190">L109*M109</f>
        <v>10066.807278</v>
      </c>
      <c r="O109" s="37">
        <v>0.185</v>
      </c>
      <c r="P109" s="26">
        <f t="shared" ref="P109:P110" si="191">L109*O109</f>
        <v>2520.1073700000002</v>
      </c>
      <c r="Q109" s="40">
        <v>7.5999999999999998E-2</v>
      </c>
      <c r="R109" s="26">
        <f t="shared" ref="R109:R110" si="192">L109*Q109</f>
        <v>1035.2873520000001</v>
      </c>
      <c r="S109" s="40">
        <v>0.19600000000000001</v>
      </c>
      <c r="T109" s="26">
        <f>L109*S109</f>
        <v>2669.9515920000003</v>
      </c>
      <c r="U109" s="40">
        <v>0.51700000000000002</v>
      </c>
      <c r="V109" s="26">
        <f>L109*U109</f>
        <v>7042.6784340000004</v>
      </c>
      <c r="W109" s="40">
        <v>0.4</v>
      </c>
      <c r="X109" s="26">
        <f>W109*L109</f>
        <v>5448.8808000000008</v>
      </c>
      <c r="Y109" s="41">
        <v>3.6099999999999999E-3</v>
      </c>
      <c r="Z109" s="18">
        <f>L109*Y109</f>
        <v>49.176149220000006</v>
      </c>
      <c r="AA109" s="28">
        <f>IF(J109&gt;0,(AC109+AK109)/J109,0)</f>
        <v>3.3618444854774583E-3</v>
      </c>
      <c r="AB109" s="41">
        <v>2.5999999999999998E-4</v>
      </c>
      <c r="AC109" s="38">
        <f>AB109*L109</f>
        <v>3.5417725199999999</v>
      </c>
      <c r="AD109" s="29">
        <v>0.221</v>
      </c>
      <c r="AE109" s="42">
        <f>AH109*(1-AI109)*AD109</f>
        <v>45.601803000000004</v>
      </c>
      <c r="AF109" s="29">
        <f t="shared" si="188"/>
        <v>0.92907086388092253</v>
      </c>
      <c r="AG109" s="30">
        <f t="shared" ref="AG109:AG110" si="193">IF(AND(AA109&gt;0,AJ109&gt;0,AB109&gt;0),((AJ109*(AA109-AB109))/(AA109*(AJ109-AB109))),0)</f>
        <v>0.92373082620451996</v>
      </c>
      <c r="AH109" s="35">
        <v>227</v>
      </c>
      <c r="AI109" s="66">
        <v>9.0999999999999998E-2</v>
      </c>
      <c r="AJ109" s="67">
        <v>0.22459999999999999</v>
      </c>
      <c r="AK109" s="42">
        <f t="shared" si="180"/>
        <v>46.344637800000001</v>
      </c>
      <c r="AL109" s="18">
        <v>1.85</v>
      </c>
      <c r="AM109" s="154"/>
      <c r="AN109" s="122">
        <f>AN108+AH109-AM109</f>
        <v>1860.9800000000007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11" t="s">
        <v>55</v>
      </c>
      <c r="D110" s="44">
        <v>13200</v>
      </c>
      <c r="E110" s="44">
        <v>7</v>
      </c>
      <c r="F110" s="44">
        <v>15584</v>
      </c>
      <c r="G110" s="38">
        <v>2.7</v>
      </c>
      <c r="H110" s="38">
        <v>4.5</v>
      </c>
      <c r="I110" s="44">
        <v>15928</v>
      </c>
      <c r="J110" s="44">
        <v>15052</v>
      </c>
      <c r="K110" s="66">
        <v>8.8999999999999996E-2</v>
      </c>
      <c r="L110" s="38">
        <f t="shared" si="189"/>
        <v>13712.372000000001</v>
      </c>
      <c r="M110" s="29">
        <v>0.61099999999999999</v>
      </c>
      <c r="N110" s="26">
        <f t="shared" si="190"/>
        <v>8378.2592920000006</v>
      </c>
      <c r="O110" s="40">
        <v>0.32700000000000001</v>
      </c>
      <c r="P110" s="26">
        <f t="shared" si="191"/>
        <v>4483.9456440000004</v>
      </c>
      <c r="Q110" s="40">
        <v>6.2E-2</v>
      </c>
      <c r="R110" s="26">
        <f t="shared" si="192"/>
        <v>850.1670640000001</v>
      </c>
      <c r="S110" s="40">
        <v>0.187</v>
      </c>
      <c r="T110" s="26">
        <f>L110*S110</f>
        <v>2564.2135640000001</v>
      </c>
      <c r="U110" s="40">
        <v>0.51600000000000001</v>
      </c>
      <c r="V110" s="26">
        <f>L110*U110</f>
        <v>7075.5839520000009</v>
      </c>
      <c r="W110" s="40">
        <v>0.4</v>
      </c>
      <c r="X110" s="26">
        <f>W110*L110</f>
        <v>5484.948800000001</v>
      </c>
      <c r="Y110" s="48">
        <v>3.5599999999999998E-3</v>
      </c>
      <c r="Z110" s="18">
        <f>L110*Y110</f>
        <v>48.816044320000003</v>
      </c>
      <c r="AA110" s="28">
        <f>IF(J110&gt;0,(AC110+AK110)/J110,0)</f>
        <v>3.1171892957746481E-3</v>
      </c>
      <c r="AB110" s="48">
        <v>2.4000000000000001E-4</v>
      </c>
      <c r="AC110" s="38">
        <f>AB110*L110</f>
        <v>3.2909692800000006</v>
      </c>
      <c r="AD110" s="29">
        <v>0.21410000000000001</v>
      </c>
      <c r="AE110" s="42">
        <f>AH110*(1-AI110)*AD110</f>
        <v>41.077226000000003</v>
      </c>
      <c r="AF110" s="29">
        <f t="shared" si="188"/>
        <v>0.93363084323777912</v>
      </c>
      <c r="AG110" s="30">
        <f t="shared" si="193"/>
        <v>0.9239827428272267</v>
      </c>
      <c r="AH110" s="44">
        <v>212</v>
      </c>
      <c r="AI110" s="66">
        <v>9.5000000000000001E-2</v>
      </c>
      <c r="AJ110" s="67">
        <v>0.22739999999999999</v>
      </c>
      <c r="AK110" s="42">
        <f t="shared" si="180"/>
        <v>43.628964000000003</v>
      </c>
      <c r="AL110" s="18">
        <v>1.76</v>
      </c>
      <c r="AM110" s="154"/>
      <c r="AN110" s="122">
        <f>AN109+AH110-AM110</f>
        <v>2072.9800000000005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40980</v>
      </c>
      <c r="E111" s="68"/>
      <c r="F111" s="52">
        <f t="shared" ref="F111:J111" si="194">SUM(F108:F110)</f>
        <v>43081</v>
      </c>
      <c r="G111" s="53"/>
      <c r="H111" s="69"/>
      <c r="I111" s="52">
        <f t="shared" si="194"/>
        <v>45014</v>
      </c>
      <c r="J111" s="52">
        <f t="shared" si="194"/>
        <v>45039</v>
      </c>
      <c r="K111" s="21">
        <f>IF(J111&gt;0,(J108*K108+J109*K109+J110*K110)/J111,0)</f>
        <v>8.2321410333266717E-2</v>
      </c>
      <c r="L111" s="53">
        <f>L108+L109+L110</f>
        <v>41331.326000000001</v>
      </c>
      <c r="M111" s="54">
        <f>IF(L111&gt;0,N111/L111,0)</f>
        <v>0.69484058019333805</v>
      </c>
      <c r="N111" s="55">
        <f>N108+N109+N110</f>
        <v>28718.682538000001</v>
      </c>
      <c r="O111" s="21">
        <f>IF(L111&gt;0,P111/L111,0)</f>
        <v>0.21551719114939596</v>
      </c>
      <c r="P111" s="55">
        <f>P108+P109+P110</f>
        <v>8907.6112859999994</v>
      </c>
      <c r="Q111" s="21">
        <f>IF(L111&gt;0,R111/L111,0)</f>
        <v>8.9642228657265927E-2</v>
      </c>
      <c r="R111" s="55">
        <f>R108+R109+R110</f>
        <v>3705.0321760000006</v>
      </c>
      <c r="S111" s="21">
        <f>IF(L111&gt;0,T111/L111,0)</f>
        <v>0.19233680148563345</v>
      </c>
      <c r="T111" s="55">
        <f>T108+T109+T110</f>
        <v>7949.5350440000002</v>
      </c>
      <c r="U111" s="21">
        <f>IF(L111&gt;0,V111/L111,0)</f>
        <v>0.51870011821057949</v>
      </c>
      <c r="V111" s="55">
        <f>V108+V109+V110</f>
        <v>21438.563682</v>
      </c>
      <c r="W111" s="21">
        <f>IF(L111&gt;0,X111/L111,0)</f>
        <v>0.40000000000000008</v>
      </c>
      <c r="X111" s="55">
        <f>X108+X109+X110</f>
        <v>16532.530400000003</v>
      </c>
      <c r="Y111" s="56">
        <f>IF(L111&gt;0,Z111/L111,0)</f>
        <v>3.5798657458993694E-3</v>
      </c>
      <c r="Z111" s="57">
        <f>SUM(Z108:Z110)</f>
        <v>147.96059818000001</v>
      </c>
      <c r="AA111" s="63">
        <f>IF(L111&gt;0,(AA108*L108+AA109*L109+AA110*L110)/L111,0)</f>
        <v>3.3419179119837578E-3</v>
      </c>
      <c r="AB111" s="56">
        <f>IF(J111&gt;0,(J108*AB108+J109*AB109+J110*AB110)/J111,0)</f>
        <v>2.4995270765336707E-4</v>
      </c>
      <c r="AC111" s="53">
        <f>SUM(AC108:AC110)</f>
        <v>10.331929800000001</v>
      </c>
      <c r="AD111" s="54">
        <f>IF(J111&gt;0,(J108*AD108+J109*AD109+J110*AD110)/J111,0)</f>
        <v>0.21929942050223142</v>
      </c>
      <c r="AE111" s="59">
        <f>SUM(AE108:AE110)</f>
        <v>135.95971539999999</v>
      </c>
      <c r="AF111" s="54">
        <f>IF(AND(Z111&gt;0),((Z108*AF108+Z109*AF109+Z110*AF110)/Z111),0)</f>
        <v>0.93123244476876399</v>
      </c>
      <c r="AG111" s="58">
        <f>IF(AND(AA111&gt;0,AJ111&gt;0,AB111&gt;0),((AJ111*(AA111-AB111))/(AA111*(AJ111-AB111))),0)</f>
        <v>0.92622995686916354</v>
      </c>
      <c r="AH111" s="52">
        <f t="shared" ref="AH111" si="195">SUM(AH108:AH110)</f>
        <v>681</v>
      </c>
      <c r="AI111" s="21">
        <f>IF(AH111&gt;0,(AI108*AH108+AI109*AH109+AI110*AH110)/AH111,0)</f>
        <v>9.0468428781204105E-2</v>
      </c>
      <c r="AJ111" s="54">
        <f>IF(J111&gt;0,(AJ108*J108+AJ109*J109+AJ110*J110)/J111,0)</f>
        <v>0.22627568551699639</v>
      </c>
      <c r="AK111" s="59">
        <f>SUM(AK108:AK110)</f>
        <v>140.13904020000001</v>
      </c>
      <c r="AL111" s="70"/>
      <c r="AM111" s="57">
        <f>SUM(AM108:AM110)</f>
        <v>0</v>
      </c>
      <c r="AN111" s="124"/>
      <c r="AO111" s="125">
        <f>AN110</f>
        <v>2072.9800000000005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52</v>
      </c>
      <c r="D112" s="12">
        <v>18489</v>
      </c>
      <c r="E112" s="12">
        <v>1</v>
      </c>
      <c r="F112" s="12">
        <v>12067</v>
      </c>
      <c r="G112" s="13">
        <v>2.5</v>
      </c>
      <c r="H112" s="13">
        <v>4.9000000000000004</v>
      </c>
      <c r="I112" s="12">
        <v>12227</v>
      </c>
      <c r="J112" s="12">
        <v>15049</v>
      </c>
      <c r="K112" s="14">
        <v>8.3000000000000004E-2</v>
      </c>
      <c r="L112" s="25">
        <f>J112*(1-K112)</f>
        <v>13799.933000000001</v>
      </c>
      <c r="M112" s="15">
        <v>0.77300000000000002</v>
      </c>
      <c r="N112" s="26">
        <f>L112*M112</f>
        <v>10667.348209000002</v>
      </c>
      <c r="O112" s="14">
        <v>0.16300000000000001</v>
      </c>
      <c r="P112" s="26">
        <f>L112*O112</f>
        <v>2249.389079</v>
      </c>
      <c r="Q112" s="16">
        <v>6.4000000000000001E-2</v>
      </c>
      <c r="R112" s="26">
        <f>L112*Q112</f>
        <v>883.19571200000007</v>
      </c>
      <c r="S112" s="16">
        <v>0.17799999999999999</v>
      </c>
      <c r="T112" s="26">
        <f>L112*S112</f>
        <v>2456.388074</v>
      </c>
      <c r="U112" s="16">
        <v>0.54500000000000004</v>
      </c>
      <c r="V112" s="26">
        <f>L112*U112</f>
        <v>7520.9634850000011</v>
      </c>
      <c r="W112" s="16">
        <v>0.4</v>
      </c>
      <c r="X112" s="26">
        <f>W112*L112</f>
        <v>5519.9732000000004</v>
      </c>
      <c r="Y112" s="17">
        <v>3.3700000000000002E-3</v>
      </c>
      <c r="Z112" s="61">
        <f>L112*Y112</f>
        <v>46.505774210000006</v>
      </c>
      <c r="AA112" s="28">
        <f>IF(J112&gt;0,(AC112+AK112)/J112,0)</f>
        <v>2.9703093574323879E-3</v>
      </c>
      <c r="AB112" s="17">
        <v>2.4000000000000001E-4</v>
      </c>
      <c r="AC112" s="25">
        <f>AB112*L112</f>
        <v>3.3119839200000003</v>
      </c>
      <c r="AD112" s="141">
        <v>0.2243</v>
      </c>
      <c r="AE112" s="31">
        <f>AH112*(1-AI112)*AD112</f>
        <v>42.139689600000004</v>
      </c>
      <c r="AF112" s="29">
        <f t="shared" ref="AF112:AF114" si="196">IF(AND(AD112&gt;0,AB112&gt;0,Y112&gt;0),((Y112-AB112)*AD112)/((AD112-AB112)*Y112),0)</f>
        <v>0.929778241362331</v>
      </c>
      <c r="AG112" s="62">
        <f>IF(AND(AA112&gt;0,AJ112&gt;0,AB112&gt;0),((AJ112*(AA112-AB112))/(AA112*(AJ112-AB112))),0)</f>
        <v>0.92020282594139147</v>
      </c>
      <c r="AH112" s="12">
        <v>206</v>
      </c>
      <c r="AI112" s="14">
        <v>8.7999999999999995E-2</v>
      </c>
      <c r="AJ112" s="15">
        <v>0.2203</v>
      </c>
      <c r="AK112" s="31">
        <f t="shared" si="180"/>
        <v>41.388201600000002</v>
      </c>
      <c r="AL112" s="19">
        <v>1.8</v>
      </c>
      <c r="AM112" s="152"/>
      <c r="AN112" s="119">
        <f>AN110+AH112-AM112</f>
        <v>2278.9800000000005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56</v>
      </c>
      <c r="D113" s="35">
        <v>19941</v>
      </c>
      <c r="E113" s="35">
        <v>4</v>
      </c>
      <c r="F113" s="35">
        <v>17943</v>
      </c>
      <c r="G113" s="36">
        <v>2.4</v>
      </c>
      <c r="H113" s="36">
        <v>4.5999999999999996</v>
      </c>
      <c r="I113" s="35">
        <v>17700</v>
      </c>
      <c r="J113" s="35">
        <v>15115</v>
      </c>
      <c r="K113" s="37">
        <v>8.2000000000000003E-2</v>
      </c>
      <c r="L113" s="38">
        <f t="shared" ref="L113:L114" si="197">J113*(1-K113)</f>
        <v>13875.57</v>
      </c>
      <c r="M113" s="39">
        <v>0.78300000000000003</v>
      </c>
      <c r="N113" s="26">
        <f t="shared" ref="N113:N114" si="198">L113*M113</f>
        <v>10864.571309999999</v>
      </c>
      <c r="O113" s="37">
        <v>0.14699999999999999</v>
      </c>
      <c r="P113" s="26">
        <f t="shared" ref="P113:P114" si="199">L113*O113</f>
        <v>2039.7087899999999</v>
      </c>
      <c r="Q113" s="40">
        <v>7.0000000000000007E-2</v>
      </c>
      <c r="R113" s="26">
        <f t="shared" ref="R113:R114" si="200">L113*Q113</f>
        <v>971.2899000000001</v>
      </c>
      <c r="S113" s="40">
        <v>0.19500000000000001</v>
      </c>
      <c r="T113" s="26">
        <f>L113*S113</f>
        <v>2705.7361500000002</v>
      </c>
      <c r="U113" s="40">
        <v>0.52500000000000002</v>
      </c>
      <c r="V113" s="26">
        <f>L113*U113</f>
        <v>7284.67425</v>
      </c>
      <c r="W113" s="40">
        <v>0.39</v>
      </c>
      <c r="X113" s="26">
        <f>W113*L113</f>
        <v>5411.4723000000004</v>
      </c>
      <c r="Y113" s="41">
        <v>3.3400000000000001E-3</v>
      </c>
      <c r="Z113" s="18">
        <f>L113*Y113</f>
        <v>46.344403800000002</v>
      </c>
      <c r="AA113" s="28">
        <f>IF(J113&gt;0,(AC113+AK113)/J113,0)</f>
        <v>2.8093414158121073E-3</v>
      </c>
      <c r="AB113" s="41">
        <v>2.3000000000000001E-4</v>
      </c>
      <c r="AC113" s="38">
        <f>AB113*L113</f>
        <v>3.1913811000000001</v>
      </c>
      <c r="AD113" s="29">
        <v>0.21099999999999999</v>
      </c>
      <c r="AE113" s="42">
        <f>AH113*(1-AI113)*AD113</f>
        <v>35.022624</v>
      </c>
      <c r="AF113" s="29">
        <f t="shared" si="196"/>
        <v>0.93215381638866779</v>
      </c>
      <c r="AG113" s="30">
        <f t="shared" ref="AG113:AG114" si="201">IF(AND(AA113&gt;0,AJ113&gt;0,AB113&gt;0),((AJ113*(AA113-AB113))/(AA113*(AJ113-AB113))),0)</f>
        <v>0.91902366558814197</v>
      </c>
      <c r="AH113" s="35">
        <v>182</v>
      </c>
      <c r="AI113" s="66">
        <v>8.7999999999999995E-2</v>
      </c>
      <c r="AJ113" s="67">
        <v>0.2366</v>
      </c>
      <c r="AK113" s="42">
        <f t="shared" si="180"/>
        <v>39.271814400000004</v>
      </c>
      <c r="AL113" s="18">
        <v>1.7</v>
      </c>
      <c r="AM113" s="154"/>
      <c r="AN113" s="122">
        <f>AN112+AH113-AM113</f>
        <v>2460.9800000000005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11" t="s">
        <v>55</v>
      </c>
      <c r="D114" s="44">
        <v>15740</v>
      </c>
      <c r="E114" s="44">
        <v>4</v>
      </c>
      <c r="F114" s="44">
        <v>16403</v>
      </c>
      <c r="G114" s="38">
        <v>3</v>
      </c>
      <c r="H114" s="38">
        <v>4.5999999999999996</v>
      </c>
      <c r="I114" s="44">
        <v>16955</v>
      </c>
      <c r="J114" s="44">
        <v>15061</v>
      </c>
      <c r="K114" s="40">
        <v>7.9000000000000001E-2</v>
      </c>
      <c r="L114" s="38">
        <f t="shared" si="197"/>
        <v>13871.181</v>
      </c>
      <c r="M114" s="29">
        <v>0.73199999999999998</v>
      </c>
      <c r="N114" s="26">
        <f t="shared" si="198"/>
        <v>10153.704492000001</v>
      </c>
      <c r="O114" s="40">
        <v>0.184</v>
      </c>
      <c r="P114" s="26">
        <f t="shared" si="199"/>
        <v>2552.2973040000002</v>
      </c>
      <c r="Q114" s="40">
        <v>8.4000000000000005E-2</v>
      </c>
      <c r="R114" s="26">
        <f t="shared" si="200"/>
        <v>1165.179204</v>
      </c>
      <c r="S114" s="40">
        <v>0.19600000000000001</v>
      </c>
      <c r="T114" s="26">
        <f>L114*S114</f>
        <v>2718.7514760000004</v>
      </c>
      <c r="U114" s="40">
        <v>0.51700000000000002</v>
      </c>
      <c r="V114" s="26">
        <f>L114*U114</f>
        <v>7171.4005770000003</v>
      </c>
      <c r="W114" s="40">
        <v>0.4</v>
      </c>
      <c r="X114" s="26">
        <f>W114*L114</f>
        <v>5548.4724000000006</v>
      </c>
      <c r="Y114" s="48">
        <v>3.3800000000000002E-3</v>
      </c>
      <c r="Z114" s="18">
        <f>L114*Y114</f>
        <v>46.884591780000001</v>
      </c>
      <c r="AA114" s="28">
        <f>IF(J114&gt;0,(AC114+AK114)/J114,0)</f>
        <v>3.638478576455747E-3</v>
      </c>
      <c r="AB114" s="48">
        <v>2.4000000000000001E-4</v>
      </c>
      <c r="AC114" s="38">
        <f>AB114*L114</f>
        <v>3.3290834400000002</v>
      </c>
      <c r="AD114" s="29">
        <v>0.22020000000000001</v>
      </c>
      <c r="AE114" s="42">
        <f>AH114*(1-AI114)*AD114</f>
        <v>50.5517544</v>
      </c>
      <c r="AF114" s="29">
        <f t="shared" si="196"/>
        <v>0.93000771522740544</v>
      </c>
      <c r="AG114" s="30">
        <f t="shared" si="201"/>
        <v>0.93503929797800589</v>
      </c>
      <c r="AH114" s="44">
        <v>252</v>
      </c>
      <c r="AI114" s="66">
        <v>8.8999999999999996E-2</v>
      </c>
      <c r="AJ114" s="67">
        <v>0.22420000000000001</v>
      </c>
      <c r="AK114" s="42">
        <f t="shared" si="180"/>
        <v>51.470042400000004</v>
      </c>
      <c r="AL114" s="18">
        <v>1.73</v>
      </c>
      <c r="AM114" s="154"/>
      <c r="AN114" s="122">
        <f>AN113+AH114-AM114</f>
        <v>2712.9800000000005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54170</v>
      </c>
      <c r="E115" s="68"/>
      <c r="F115" s="52">
        <f t="shared" ref="F115:J115" si="202">SUM(F112:F114)</f>
        <v>46413</v>
      </c>
      <c r="G115" s="53"/>
      <c r="H115" s="69"/>
      <c r="I115" s="52">
        <f t="shared" si="202"/>
        <v>46882</v>
      </c>
      <c r="J115" s="52">
        <f t="shared" si="202"/>
        <v>45225</v>
      </c>
      <c r="K115" s="21">
        <f>IF(J115&gt;0,(J112*K112+J113*K113+J114*K114)/J115,0)</f>
        <v>8.1333687119955783E-2</v>
      </c>
      <c r="L115" s="53">
        <f>L112+L113+L114</f>
        <v>41546.684000000001</v>
      </c>
      <c r="M115" s="54">
        <f>IF(L115&gt;0,N115/L115,0)</f>
        <v>0.76265109415230348</v>
      </c>
      <c r="N115" s="55">
        <f>N112+N113+N114</f>
        <v>31685.624011000004</v>
      </c>
      <c r="O115" s="21">
        <f>IF(L115&gt;0,P115/L115,0)</f>
        <v>0.16466765850675352</v>
      </c>
      <c r="P115" s="55">
        <f>P112+P113+P114</f>
        <v>6841.3951730000008</v>
      </c>
      <c r="Q115" s="21">
        <f>IF(L115&gt;0,R115/L115,0)</f>
        <v>7.2681247340943028E-2</v>
      </c>
      <c r="R115" s="55">
        <f>R112+R113+R114</f>
        <v>3019.6648160000004</v>
      </c>
      <c r="S115" s="21">
        <f>IF(L115&gt;0,T115/L115,0)</f>
        <v>0.18968723713305255</v>
      </c>
      <c r="T115" s="55">
        <f>T112+T113+T114</f>
        <v>7880.8757000000005</v>
      </c>
      <c r="U115" s="21">
        <f>IF(L115&gt;0,V115/L115,0)</f>
        <v>0.5289721391964759</v>
      </c>
      <c r="V115" s="55">
        <f>V112+V113+V114</f>
        <v>21977.038312000001</v>
      </c>
      <c r="W115" s="21">
        <f>IF(L115&gt;0,X115/L115,0)</f>
        <v>0.39666024609810013</v>
      </c>
      <c r="X115" s="55">
        <f>X112+X113+X114</f>
        <v>16479.9179</v>
      </c>
      <c r="Y115" s="56">
        <f>IF(L115&gt;0,Z115/L115,0)</f>
        <v>3.363319435794202E-3</v>
      </c>
      <c r="Z115" s="57">
        <f>SUM(Z112:Z114)</f>
        <v>139.73476979</v>
      </c>
      <c r="AA115" s="63">
        <f>IF(L115&gt;0,(AA112*L112+AA113*L113+AA114*L114)/L115,0)</f>
        <v>3.1396315164281229E-3</v>
      </c>
      <c r="AB115" s="56">
        <f>IF(J115&gt;0,(J112*AB112+J113*AB113+J114*AB114)/J115,0)</f>
        <v>2.3665782200110559E-4</v>
      </c>
      <c r="AC115" s="53">
        <f>SUM(AC112:AC114)</f>
        <v>9.8324484600000002</v>
      </c>
      <c r="AD115" s="54">
        <f>IF(J115&gt;0,(J112*AD112+J113*AD113+J114*AD114)/J115,0)</f>
        <v>0.21848950580431178</v>
      </c>
      <c r="AE115" s="59">
        <f>SUM(AE112:AE114)</f>
        <v>127.714068</v>
      </c>
      <c r="AF115" s="54">
        <f>IF(AND(Z115&gt;0),((Z112*AF112+Z113*AF113+Z114*AF114)/Z115),0)</f>
        <v>0.93064311842154512</v>
      </c>
      <c r="AG115" s="58">
        <f>IF(AND(AA115&gt;0,AJ115&gt;0,AB115&gt;0),((AJ115*(AA115-AB115))/(AA115*(AJ115-AB115))),0)</f>
        <v>0.92558719013248281</v>
      </c>
      <c r="AH115" s="52">
        <f t="shared" ref="AH115" si="203">SUM(AH112:AH114)</f>
        <v>640</v>
      </c>
      <c r="AI115" s="21">
        <f>IF(AH115&gt;0,(AI112*AH112+AI113*AH113+AI114*AH114)/AH115,0)</f>
        <v>8.8393749999999993E-2</v>
      </c>
      <c r="AJ115" s="54">
        <f>IF(J115&gt;0,(AJ112*J112+AJ113*J113+AJ114*J114)/J115,0)</f>
        <v>0.22704654284134884</v>
      </c>
      <c r="AK115" s="59">
        <f>SUM(AK112:AK114)</f>
        <v>132.13005840000002</v>
      </c>
      <c r="AL115" s="70"/>
      <c r="AM115" s="57">
        <f>SUM(AM112:AM114)</f>
        <v>0</v>
      </c>
      <c r="AN115" s="124"/>
      <c r="AO115" s="125">
        <f>AN114</f>
        <v>2712.9800000000005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52</v>
      </c>
      <c r="D116" s="12">
        <v>12832</v>
      </c>
      <c r="E116" s="73">
        <v>3</v>
      </c>
      <c r="F116" s="12">
        <v>12203</v>
      </c>
      <c r="G116" s="74">
        <v>3.2</v>
      </c>
      <c r="H116" s="74">
        <v>5.9</v>
      </c>
      <c r="I116" s="12">
        <v>12063</v>
      </c>
      <c r="J116" s="12">
        <v>15087</v>
      </c>
      <c r="K116" s="14">
        <v>8.1000000000000003E-2</v>
      </c>
      <c r="L116" s="25">
        <f t="shared" ref="L116:L126" si="204">J116*(1-K116)</f>
        <v>13864.953000000001</v>
      </c>
      <c r="M116" s="15">
        <v>0.78100000000000003</v>
      </c>
      <c r="N116" s="26">
        <f>L116*M116</f>
        <v>10828.528293000001</v>
      </c>
      <c r="O116" s="14">
        <v>0.14000000000000001</v>
      </c>
      <c r="P116" s="26">
        <f>L116*O116</f>
        <v>1941.0934200000004</v>
      </c>
      <c r="Q116" s="16">
        <v>7.9000000000000001E-2</v>
      </c>
      <c r="R116" s="26">
        <f>L116*Q116</f>
        <v>1095.3312870000002</v>
      </c>
      <c r="S116" s="16">
        <v>0.192</v>
      </c>
      <c r="T116" s="26">
        <f>L116*S116</f>
        <v>2662.0709760000004</v>
      </c>
      <c r="U116" s="16">
        <v>0.52200000000000002</v>
      </c>
      <c r="V116" s="26">
        <f>L116*U116</f>
        <v>7237.5054660000005</v>
      </c>
      <c r="W116" s="16">
        <v>0.4</v>
      </c>
      <c r="X116" s="26">
        <f>W116*L116</f>
        <v>5545.9812000000011</v>
      </c>
      <c r="Y116" s="17">
        <v>3.3600000000000001E-3</v>
      </c>
      <c r="Z116" s="61">
        <f>L116*Y116</f>
        <v>46.586242080000005</v>
      </c>
      <c r="AA116" s="28">
        <f>IF(J116&gt;0,(AC116+AK116)/J116,0)</f>
        <v>3.0296665639292109E-3</v>
      </c>
      <c r="AB116" s="17">
        <v>2.5000000000000001E-4</v>
      </c>
      <c r="AC116" s="25">
        <f>AB116*L116</f>
        <v>3.4662382500000004</v>
      </c>
      <c r="AD116" s="141">
        <v>0.2215</v>
      </c>
      <c r="AE116" s="31">
        <f>AH116*(1-AI116)*AD116</f>
        <v>41.164445999999998</v>
      </c>
      <c r="AF116" s="29">
        <f t="shared" ref="AF116:AF118" si="205">IF(AND(AD116&gt;0,AB116&gt;0,Y116&gt;0),((Y116-AB116)*AD116)/((AD116-AB116)*Y116),0)</f>
        <v>0.9266411084207693</v>
      </c>
      <c r="AG116" s="62">
        <f>IF(AND(AA116&gt;0,AJ116&gt;0,AB116&gt;0),((AJ116*(AA116-AB116))/(AA116*(AJ116-AB116))),0)</f>
        <v>0.91849288951473518</v>
      </c>
      <c r="AH116" s="12">
        <v>204</v>
      </c>
      <c r="AI116" s="14">
        <v>8.8999999999999996E-2</v>
      </c>
      <c r="AJ116" s="15">
        <v>0.2273</v>
      </c>
      <c r="AK116" s="31">
        <f t="shared" ref="AK116:AK126" si="206">AH116*(1-AI116)*AJ116</f>
        <v>42.242341199999998</v>
      </c>
      <c r="AL116" s="75">
        <v>1.8</v>
      </c>
      <c r="AM116" s="75">
        <v>1019.2</v>
      </c>
      <c r="AN116" s="119">
        <f>AN114+AH116-AM116</f>
        <v>1897.7800000000004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56</v>
      </c>
      <c r="D117" s="73">
        <v>19628</v>
      </c>
      <c r="E117" s="44">
        <v>4</v>
      </c>
      <c r="F117" s="35">
        <v>17037</v>
      </c>
      <c r="G117" s="36">
        <v>4</v>
      </c>
      <c r="H117" s="38">
        <v>5.7</v>
      </c>
      <c r="I117" s="35">
        <v>17090</v>
      </c>
      <c r="J117" s="35">
        <v>15053</v>
      </c>
      <c r="K117" s="66">
        <v>8.5999999999999993E-2</v>
      </c>
      <c r="L117" s="38">
        <f t="shared" si="204"/>
        <v>13758.442000000001</v>
      </c>
      <c r="M117" s="39">
        <v>0.77200000000000002</v>
      </c>
      <c r="N117" s="26">
        <f t="shared" ref="N117:N118" si="207">L117*M117</f>
        <v>10621.517224000001</v>
      </c>
      <c r="O117" s="37">
        <v>7.5999999999999998E-2</v>
      </c>
      <c r="P117" s="26">
        <f t="shared" ref="P117:P118" si="208">L117*O117</f>
        <v>1045.6415919999999</v>
      </c>
      <c r="Q117" s="40">
        <v>0.152</v>
      </c>
      <c r="R117" s="26">
        <f t="shared" ref="R117:R118" si="209">L117*Q117</f>
        <v>2091.2831839999999</v>
      </c>
      <c r="S117" s="40">
        <v>0.192</v>
      </c>
      <c r="T117" s="26">
        <f>L117*S117</f>
        <v>2641.6208640000004</v>
      </c>
      <c r="U117" s="40">
        <v>0.52200000000000002</v>
      </c>
      <c r="V117" s="26">
        <f>L117*U117</f>
        <v>7181.9067240000004</v>
      </c>
      <c r="W117" s="40">
        <v>0.4</v>
      </c>
      <c r="X117" s="26">
        <f>W117*L117</f>
        <v>5503.3768000000009</v>
      </c>
      <c r="Y117" s="41">
        <v>3.3500000000000001E-3</v>
      </c>
      <c r="Z117" s="18">
        <f>L117*Y117</f>
        <v>46.090780700000003</v>
      </c>
      <c r="AA117" s="28">
        <f>IF(J117&gt;0,(AC117+AK117)/J117,0)</f>
        <v>3.3332701321995614E-3</v>
      </c>
      <c r="AB117" s="41">
        <v>2.5000000000000001E-4</v>
      </c>
      <c r="AC117" s="38">
        <f>AB117*L117</f>
        <v>3.4396105000000001</v>
      </c>
      <c r="AD117" s="29">
        <v>0.2147</v>
      </c>
      <c r="AE117" s="42">
        <f>AH117*(1-AI117)*AD117</f>
        <v>45.280874100000005</v>
      </c>
      <c r="AF117" s="29">
        <f t="shared" si="205"/>
        <v>0.92645190925762888</v>
      </c>
      <c r="AG117" s="30">
        <f t="shared" ref="AG117:AG118" si="210">IF(AND(AA117&gt;0,AJ117&gt;0,AB117&gt;0),((AJ117*(AA117-AB117))/(AA117*(AJ117-AB117))),0)</f>
        <v>0.92604330188918949</v>
      </c>
      <c r="AH117" s="35">
        <v>231</v>
      </c>
      <c r="AI117" s="66">
        <v>8.6999999999999994E-2</v>
      </c>
      <c r="AJ117" s="67">
        <v>0.22159999999999999</v>
      </c>
      <c r="AK117" s="42">
        <f t="shared" si="206"/>
        <v>46.7361048</v>
      </c>
      <c r="AL117" s="18">
        <v>1.65</v>
      </c>
      <c r="AM117" s="154"/>
      <c r="AN117" s="122">
        <f>AN116+AH117-AM117</f>
        <v>2128.7800000000007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47" t="s">
        <v>50</v>
      </c>
      <c r="D118" s="73">
        <v>19740</v>
      </c>
      <c r="E118" s="44">
        <v>2</v>
      </c>
      <c r="F118" s="44">
        <v>16784</v>
      </c>
      <c r="G118" s="38">
        <v>3.1</v>
      </c>
      <c r="H118" s="38">
        <v>5.8</v>
      </c>
      <c r="I118" s="44">
        <v>17169</v>
      </c>
      <c r="J118" s="44">
        <v>14793</v>
      </c>
      <c r="K118" s="66">
        <v>7.9000000000000001E-2</v>
      </c>
      <c r="L118" s="38">
        <f t="shared" si="204"/>
        <v>13624.353000000001</v>
      </c>
      <c r="M118" s="29">
        <v>0.78100000000000003</v>
      </c>
      <c r="N118" s="26">
        <f t="shared" si="207"/>
        <v>10640.619693000001</v>
      </c>
      <c r="O118" s="40">
        <v>8.4000000000000005E-2</v>
      </c>
      <c r="P118" s="26">
        <f t="shared" si="208"/>
        <v>1144.4456520000001</v>
      </c>
      <c r="Q118" s="40">
        <v>0.13500000000000001</v>
      </c>
      <c r="R118" s="26">
        <f t="shared" si="209"/>
        <v>1839.2876550000003</v>
      </c>
      <c r="S118" s="40">
        <v>0.17699999999999999</v>
      </c>
      <c r="T118" s="26">
        <f>L118*S118</f>
        <v>2411.5104810000003</v>
      </c>
      <c r="U118" s="40">
        <v>0.54700000000000004</v>
      </c>
      <c r="V118" s="26">
        <f>L118*U118</f>
        <v>7452.5210910000014</v>
      </c>
      <c r="W118" s="40">
        <v>0.4</v>
      </c>
      <c r="X118" s="26">
        <f>W118*L118</f>
        <v>5449.7412000000004</v>
      </c>
      <c r="Y118" s="48">
        <v>3.29E-3</v>
      </c>
      <c r="Z118" s="18">
        <f>L118*Y118</f>
        <v>44.82412137</v>
      </c>
      <c r="AA118" s="28">
        <f>IF(J118&gt;0,(AC118+AK118)/J118,0)</f>
        <v>3.0119632833096733E-3</v>
      </c>
      <c r="AB118" s="48">
        <v>2.5000000000000001E-4</v>
      </c>
      <c r="AC118" s="38">
        <f>AB118*L118</f>
        <v>3.4060882500000003</v>
      </c>
      <c r="AD118" s="29">
        <v>0.21190000000000001</v>
      </c>
      <c r="AE118" s="42">
        <f>AH118*(1-AI118)*AD118</f>
        <v>40.256973899999998</v>
      </c>
      <c r="AF118" s="29">
        <f t="shared" si="205"/>
        <v>0.92510359693736521</v>
      </c>
      <c r="AG118" s="30">
        <f t="shared" si="210"/>
        <v>0.91805728307182088</v>
      </c>
      <c r="AH118" s="44">
        <v>209</v>
      </c>
      <c r="AI118" s="66">
        <v>9.0999999999999998E-2</v>
      </c>
      <c r="AJ118" s="67">
        <v>0.21659999999999999</v>
      </c>
      <c r="AK118" s="42">
        <f t="shared" si="206"/>
        <v>41.149884599999993</v>
      </c>
      <c r="AL118" s="18">
        <v>1.6</v>
      </c>
      <c r="AM118" s="154"/>
      <c r="AN118" s="122">
        <f>AN117+AH118-AM118</f>
        <v>2337.7800000000007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52200</v>
      </c>
      <c r="E119" s="68"/>
      <c r="F119" s="52">
        <f>SUM(F116:F118)</f>
        <v>46024</v>
      </c>
      <c r="G119" s="53"/>
      <c r="H119" s="69"/>
      <c r="I119" s="52">
        <f>SUM(I116:I118)</f>
        <v>46322</v>
      </c>
      <c r="J119" s="52">
        <f>SUM(J116:J118)</f>
        <v>44933</v>
      </c>
      <c r="K119" s="21">
        <f>IF(J119&gt;0,(J116*K116+J117*K117+J118*K118)/J119,0)</f>
        <v>8.2016602497051158E-2</v>
      </c>
      <c r="L119" s="53">
        <f t="shared" ref="L119" si="212">L116+L117+L118</f>
        <v>41247.748000000007</v>
      </c>
      <c r="M119" s="54">
        <f>IF(L119&gt;0,N119/L119,0)</f>
        <v>0.77799799421776916</v>
      </c>
      <c r="N119" s="55">
        <f>N116+N117+N118</f>
        <v>32090.665210000003</v>
      </c>
      <c r="O119" s="21">
        <f>IF(L119&gt;0,P119/L119,0)</f>
        <v>0.1001553021512835</v>
      </c>
      <c r="P119" s="55">
        <f>P116+P117+P118</f>
        <v>4131.1806640000004</v>
      </c>
      <c r="Q119" s="21">
        <f>IF(L119&gt;0,R119/L119,0)</f>
        <v>0.1218467036309473</v>
      </c>
      <c r="R119" s="55">
        <f>R116+R117+R118</f>
        <v>5025.902126</v>
      </c>
      <c r="S119" s="21">
        <f>IF(L119&gt;0,T119/L119,0)</f>
        <v>0.18704541932810489</v>
      </c>
      <c r="T119" s="55">
        <f>T116+T117+T118</f>
        <v>7715.2023210000016</v>
      </c>
      <c r="U119" s="21">
        <f>IF(L119&gt;0,V119/L119,0)</f>
        <v>0.53025763445315843</v>
      </c>
      <c r="V119" s="55">
        <f>V116+V117+V118</f>
        <v>21871.933281000001</v>
      </c>
      <c r="W119" s="21">
        <f>IF(L119&gt;0,X119/L119,0)</f>
        <v>0.4</v>
      </c>
      <c r="X119" s="55">
        <f>X116+X117+X118</f>
        <v>16499.099200000004</v>
      </c>
      <c r="Y119" s="56">
        <f>IF(L119&gt;0,Z119/L119,0)</f>
        <v>3.3335430615508994E-3</v>
      </c>
      <c r="Z119" s="57">
        <f>SUM(Z116:Z118)</f>
        <v>137.50114415000002</v>
      </c>
      <c r="AA119" s="63">
        <f>IF(L119&gt;0,(AA116*L116+AA117*L117+AA118*L118)/L119,0)</f>
        <v>3.1250879270693756E-3</v>
      </c>
      <c r="AB119" s="56">
        <f>IF(J119&gt;0,(J116*AB116+J117*AB117+J118*AB118)/J119,0)</f>
        <v>2.5000000000000001E-4</v>
      </c>
      <c r="AC119" s="53">
        <f>SUM(AC116:AC118)</f>
        <v>10.311937</v>
      </c>
      <c r="AD119" s="54">
        <f>IF(J119&gt;0,(J116*AD116+J117*AD117+J118*AD118)/J119,0)</f>
        <v>0.21606138695390914</v>
      </c>
      <c r="AE119" s="59">
        <f>SUM(AE116:AE118)</f>
        <v>126.70229399999999</v>
      </c>
      <c r="AF119" s="54">
        <f>IF(AND(Z119&gt;0),((Z116*AF116+Z117*AF117+Z118*AF118)/Z119),0)</f>
        <v>0.92607647356658862</v>
      </c>
      <c r="AG119" s="58">
        <f>IF(AND(AA119&gt;0,AJ119&gt;0,AB119&gt;0),((AJ119*(AA119-AB119))/(AA119*(AJ119-AB119))),0)</f>
        <v>0.92104007640778796</v>
      </c>
      <c r="AH119" s="52">
        <f>SUM(AH116:AH118)</f>
        <v>644</v>
      </c>
      <c r="AI119" s="21">
        <f>IF(AH119&gt;0,(AI116*AH116+AI117*AH117+AI118*AH118)/AH119,0)</f>
        <v>8.893167701863354E-2</v>
      </c>
      <c r="AJ119" s="54">
        <f>IF(J119&gt;0,(AJ116*J116+AJ117*J117+AJ118*J118)/J119,0)</f>
        <v>0.22186775198629069</v>
      </c>
      <c r="AK119" s="59">
        <f>SUM(AK116:AK118)</f>
        <v>130.12833059999997</v>
      </c>
      <c r="AL119" s="70"/>
      <c r="AM119" s="57">
        <f>SUM(AM116:AM118)</f>
        <v>1019.2</v>
      </c>
      <c r="AN119" s="124"/>
      <c r="AO119" s="125">
        <f>AN118</f>
        <v>2337.7800000000007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49</v>
      </c>
      <c r="D120" s="12">
        <v>3971</v>
      </c>
      <c r="E120" s="12">
        <v>2</v>
      </c>
      <c r="F120" s="12">
        <v>10009</v>
      </c>
      <c r="G120" s="13">
        <v>4.5</v>
      </c>
      <c r="H120" s="13">
        <v>5</v>
      </c>
      <c r="I120" s="12">
        <v>10260</v>
      </c>
      <c r="J120" s="12">
        <v>15051</v>
      </c>
      <c r="K120" s="14">
        <v>8.4000000000000005E-2</v>
      </c>
      <c r="L120" s="25">
        <f t="shared" ref="L120" si="213">J120*(1-K120)</f>
        <v>13786.716</v>
      </c>
      <c r="M120" s="15">
        <v>0.71299999999999997</v>
      </c>
      <c r="N120" s="26">
        <f>L120*M120</f>
        <v>9829.9285079999991</v>
      </c>
      <c r="O120" s="14">
        <v>0.186</v>
      </c>
      <c r="P120" s="26">
        <f>L120*O120</f>
        <v>2564.3291760000002</v>
      </c>
      <c r="Q120" s="16">
        <v>0.10100000000000001</v>
      </c>
      <c r="R120" s="26">
        <f>L120*Q120</f>
        <v>1392.4583160000002</v>
      </c>
      <c r="S120" s="16">
        <v>0.189</v>
      </c>
      <c r="T120" s="26">
        <f>L120*S120</f>
        <v>2605.6893239999999</v>
      </c>
      <c r="U120" s="16">
        <v>0.52300000000000002</v>
      </c>
      <c r="V120" s="26">
        <f>L120*U120</f>
        <v>7210.4524680000004</v>
      </c>
      <c r="W120" s="16">
        <v>0.4</v>
      </c>
      <c r="X120" s="26">
        <f>W120*L120</f>
        <v>5514.6864000000005</v>
      </c>
      <c r="Y120" s="17">
        <v>3.2699999999999999E-3</v>
      </c>
      <c r="Z120" s="61">
        <f>L120*Y120</f>
        <v>45.082561319999996</v>
      </c>
      <c r="AA120" s="28">
        <f>IF(J120&gt;0,(AC120+AK120)/J120,0)</f>
        <v>2.5197442136735099E-3</v>
      </c>
      <c r="AB120" s="17">
        <v>2.5999999999999998E-4</v>
      </c>
      <c r="AC120" s="25">
        <f>AB120*L120</f>
        <v>3.5845461599999999</v>
      </c>
      <c r="AD120" s="141">
        <v>0.21049999999999999</v>
      </c>
      <c r="AE120" s="31">
        <f>AH120*(1-AI120)*AD120</f>
        <v>33.905234999999998</v>
      </c>
      <c r="AF120" s="29">
        <f t="shared" ref="AF120:AF122" si="214">IF(AND(AD120&gt;0,AB120&gt;0,Y120&gt;0),((Y120-AB120)*AD120)/((AD120-AB120)*Y120),0)</f>
        <v>0.92162764907675065</v>
      </c>
      <c r="AG120" s="62">
        <f>IF(AND(AA120&gt;0,AJ120&gt;0,AB120&gt;0),((AJ120*(AA120-AB120))/(AA120*(AJ120-AB120))),0)</f>
        <v>0.89790993539740083</v>
      </c>
      <c r="AH120" s="12">
        <v>177</v>
      </c>
      <c r="AI120" s="14">
        <v>0.09</v>
      </c>
      <c r="AJ120" s="15">
        <v>0.2132</v>
      </c>
      <c r="AK120" s="31">
        <f t="shared" si="206"/>
        <v>34.340123999999996</v>
      </c>
      <c r="AL120" s="19">
        <v>1.62</v>
      </c>
      <c r="AM120" s="19">
        <v>901.64</v>
      </c>
      <c r="AN120" s="119">
        <f>AN118+AH120-AM120</f>
        <v>1613.1400000000008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53</v>
      </c>
      <c r="D121" s="73">
        <v>18400</v>
      </c>
      <c r="E121" s="44">
        <v>4</v>
      </c>
      <c r="F121" s="35">
        <v>15764</v>
      </c>
      <c r="G121" s="36">
        <v>4.5</v>
      </c>
      <c r="H121" s="38">
        <v>4.9000000000000004</v>
      </c>
      <c r="I121" s="35">
        <v>16294</v>
      </c>
      <c r="J121" s="35">
        <v>15002</v>
      </c>
      <c r="K121" s="66">
        <v>8.6999999999999994E-2</v>
      </c>
      <c r="L121" s="38">
        <f t="shared" si="204"/>
        <v>13696.826000000001</v>
      </c>
      <c r="M121" s="39">
        <v>0.64600000000000002</v>
      </c>
      <c r="N121" s="26">
        <f t="shared" ref="N121:N122" si="215">L121*M121</f>
        <v>8848.1495960000011</v>
      </c>
      <c r="O121" s="37">
        <v>0.245</v>
      </c>
      <c r="P121" s="26">
        <f t="shared" ref="P121:P122" si="216">L121*O121</f>
        <v>3355.72237</v>
      </c>
      <c r="Q121" s="40">
        <v>0.109</v>
      </c>
      <c r="R121" s="26">
        <f t="shared" ref="R121:R122" si="217">L121*Q121</f>
        <v>1492.9540340000001</v>
      </c>
      <c r="S121" s="40">
        <v>0.17899999999999999</v>
      </c>
      <c r="T121" s="26">
        <f>L121*S121</f>
        <v>2451.7318540000001</v>
      </c>
      <c r="U121" s="40">
        <v>0.53200000000000003</v>
      </c>
      <c r="V121" s="26">
        <f>L121*U121</f>
        <v>7286.711432000001</v>
      </c>
      <c r="W121" s="40">
        <v>0.39</v>
      </c>
      <c r="X121" s="26">
        <f>W121*L121</f>
        <v>5341.7621400000007</v>
      </c>
      <c r="Y121" s="41">
        <v>3.3300000000000001E-3</v>
      </c>
      <c r="Z121" s="18">
        <f>L121*Y121</f>
        <v>45.610430580000006</v>
      </c>
      <c r="AA121" s="28">
        <f>IF(J121&gt;0,(AC121+AK121)/J121,0)</f>
        <v>3.2300384455405946E-3</v>
      </c>
      <c r="AB121" s="41">
        <v>2.5999999999999998E-4</v>
      </c>
      <c r="AC121" s="38">
        <f>AB121*L121</f>
        <v>3.5611747600000001</v>
      </c>
      <c r="AD121" s="29">
        <v>0.21659999999999999</v>
      </c>
      <c r="AE121" s="42">
        <f>AH121*(1-AI121)*AD121</f>
        <v>45.483834000000002</v>
      </c>
      <c r="AF121" s="29">
        <f t="shared" si="214"/>
        <v>0.92302989871631835</v>
      </c>
      <c r="AG121" s="30">
        <f t="shared" ref="AG121:AG122" si="218">IF(AND(AA121&gt;0,AJ121&gt;0,AB121&gt;0),((AJ121*(AA121-AB121))/(AA121*(AJ121-AB121))),0)</f>
        <v>0.92062516493499624</v>
      </c>
      <c r="AH121" s="35">
        <v>230</v>
      </c>
      <c r="AI121" s="66">
        <v>8.6999999999999994E-2</v>
      </c>
      <c r="AJ121" s="67">
        <v>0.21379999999999999</v>
      </c>
      <c r="AK121" s="42">
        <f t="shared" si="206"/>
        <v>44.895862000000001</v>
      </c>
      <c r="AL121" s="18">
        <v>1.8</v>
      </c>
      <c r="AM121" s="154"/>
      <c r="AN121" s="122">
        <f>AN120+AH121-AM121</f>
        <v>1843.1400000000008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47" t="s">
        <v>50</v>
      </c>
      <c r="D122" s="73">
        <v>15729</v>
      </c>
      <c r="E122" s="44">
        <v>5</v>
      </c>
      <c r="F122" s="44">
        <v>17802</v>
      </c>
      <c r="G122" s="38">
        <v>6.6</v>
      </c>
      <c r="H122" s="38">
        <v>5.6</v>
      </c>
      <c r="I122" s="44">
        <v>17948</v>
      </c>
      <c r="J122" s="44">
        <v>14849</v>
      </c>
      <c r="K122" s="66">
        <v>7.5999999999999998E-2</v>
      </c>
      <c r="L122" s="38">
        <f t="shared" si="204"/>
        <v>13720.476000000001</v>
      </c>
      <c r="M122" s="29">
        <v>0.66600000000000004</v>
      </c>
      <c r="N122" s="26">
        <f t="shared" si="215"/>
        <v>9137.8370160000013</v>
      </c>
      <c r="O122" s="40">
        <v>0.16700000000000001</v>
      </c>
      <c r="P122" s="26">
        <f t="shared" si="216"/>
        <v>2291.3194920000001</v>
      </c>
      <c r="Q122" s="40">
        <v>0.16700000000000001</v>
      </c>
      <c r="R122" s="26">
        <f t="shared" si="217"/>
        <v>2291.3194920000001</v>
      </c>
      <c r="S122" s="40">
        <v>0.182</v>
      </c>
      <c r="T122" s="26">
        <f>L122*S122</f>
        <v>2497.126632</v>
      </c>
      <c r="U122" s="40">
        <v>0.52300000000000002</v>
      </c>
      <c r="V122" s="26">
        <f>L122*U122</f>
        <v>7175.8089480000008</v>
      </c>
      <c r="W122" s="40">
        <v>0.4</v>
      </c>
      <c r="X122" s="26">
        <f>W122*L122</f>
        <v>5488.1904000000004</v>
      </c>
      <c r="Y122" s="48">
        <v>3.3300000000000001E-3</v>
      </c>
      <c r="Z122" s="18">
        <f>L122*Y122</f>
        <v>45.689185080000001</v>
      </c>
      <c r="AA122" s="28">
        <f>IF(J122&gt;0,(AC122+AK122)/J122,0)</f>
        <v>3.1986285541113877E-3</v>
      </c>
      <c r="AB122" s="48">
        <v>2.5000000000000001E-4</v>
      </c>
      <c r="AC122" s="38">
        <f>AB122*L122</f>
        <v>3.4301190000000004</v>
      </c>
      <c r="AD122" s="29">
        <v>0.2152</v>
      </c>
      <c r="AE122" s="42">
        <f>AH122*(1-AI122)*AD122</f>
        <v>43.862494400000003</v>
      </c>
      <c r="AF122" s="29">
        <f t="shared" si="214"/>
        <v>0.92600066919676138</v>
      </c>
      <c r="AG122" s="30">
        <f t="shared" si="218"/>
        <v>0.92290869629794114</v>
      </c>
      <c r="AH122" s="44">
        <v>223</v>
      </c>
      <c r="AI122" s="66">
        <v>8.5999999999999993E-2</v>
      </c>
      <c r="AJ122" s="67">
        <v>0.2162</v>
      </c>
      <c r="AK122" s="42">
        <f t="shared" si="206"/>
        <v>44.066316399999998</v>
      </c>
      <c r="AL122" s="18">
        <v>1.7</v>
      </c>
      <c r="AM122" s="154"/>
      <c r="AN122" s="122">
        <f>AN121+AH122-AM122</f>
        <v>2066.1400000000008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38100</v>
      </c>
      <c r="E123" s="68"/>
      <c r="F123" s="52">
        <f>SUM(F120:F122)</f>
        <v>43575</v>
      </c>
      <c r="G123" s="53"/>
      <c r="H123" s="69"/>
      <c r="I123" s="52">
        <f>SUM(I120:I122)</f>
        <v>44502</v>
      </c>
      <c r="J123" s="52">
        <f>SUM(J120:J122)</f>
        <v>44902</v>
      </c>
      <c r="K123" s="21">
        <f>IF(J123&gt;0,(J120*K120+J121*K121+J122*K122)/J123,0)</f>
        <v>8.235673243953498E-2</v>
      </c>
      <c r="L123" s="53">
        <f t="shared" ref="L123" si="219">L120+L121+L122</f>
        <v>41204.018000000004</v>
      </c>
      <c r="M123" s="54">
        <f>IF(L123&gt;0,N123/L123,0)</f>
        <v>0.67507773440929952</v>
      </c>
      <c r="N123" s="55">
        <f>N120+N121+N122</f>
        <v>27815.915120000001</v>
      </c>
      <c r="O123" s="21">
        <f>IF(L123&gt;0,P123/L123,0)</f>
        <v>0.19928568709003089</v>
      </c>
      <c r="P123" s="55">
        <f>P120+P121+P122</f>
        <v>8211.3710380000011</v>
      </c>
      <c r="Q123" s="21">
        <f>IF(L123&gt;0,R123/L123,0)</f>
        <v>0.12563657850066953</v>
      </c>
      <c r="R123" s="55">
        <f>R120+R121+R122</f>
        <v>5176.7318420000011</v>
      </c>
      <c r="S123" s="21">
        <f>IF(L123&gt;0,T123/L123,0)</f>
        <v>0.18334493034150212</v>
      </c>
      <c r="T123" s="55">
        <f>T120+T121+T122</f>
        <v>7554.54781</v>
      </c>
      <c r="U123" s="21">
        <f>IF(L123&gt;0,V123/L123,0)</f>
        <v>0.52599173333047278</v>
      </c>
      <c r="V123" s="55">
        <f>V120+V121+V122</f>
        <v>21672.972848000001</v>
      </c>
      <c r="W123" s="21">
        <f>IF(L123&gt;0,X123/L123,0)</f>
        <v>0.39667585185503024</v>
      </c>
      <c r="X123" s="55">
        <f>X120+X121+X122</f>
        <v>16344.638940000001</v>
      </c>
      <c r="Y123" s="56">
        <f>IF(L123&gt;0,Z123/L123,0)</f>
        <v>3.3099242161286307E-3</v>
      </c>
      <c r="Z123" s="57">
        <f>SUM(Z120:Z122)</f>
        <v>136.38217698</v>
      </c>
      <c r="AA123" s="63">
        <f>IF(L123&gt;0,(AA120*L120+AA121*L121+AA122*L122)/L123,0)</f>
        <v>2.9819174124727349E-3</v>
      </c>
      <c r="AB123" s="56">
        <f>IF(J123&gt;0,(J120*AB120+J121*AB121+J122*AB122)/J123,0)</f>
        <v>2.566930203554407E-4</v>
      </c>
      <c r="AC123" s="53">
        <f>SUM(AC120:AC122)</f>
        <v>10.57583992</v>
      </c>
      <c r="AD123" s="54">
        <f>IF(J123&gt;0,(J120*AD120+J121*AD121+J122*AD122)/J123,0)</f>
        <v>0.21409232328181374</v>
      </c>
      <c r="AE123" s="59">
        <f>SUM(AE120:AE122)</f>
        <v>123.25156340000001</v>
      </c>
      <c r="AF123" s="54">
        <f>IF(AND(Z123&gt;0),((Z120*AF120+Z121*AF121+Z122*AF122)/Z123),0)</f>
        <v>0.92356160365427398</v>
      </c>
      <c r="AG123" s="58">
        <f>IF(AND(AA123&gt;0,AJ123&gt;0,AB123&gt;0),((AJ123*(AA123-AB123))/(AA123*(AJ123-AB123))),0)</f>
        <v>0.91501233856397057</v>
      </c>
      <c r="AH123" s="52">
        <f>SUM(AH120:AH122)</f>
        <v>630</v>
      </c>
      <c r="AI123" s="21">
        <f>IF(AH123&gt;0,(AI120*AH120+AI121*AH121+AI122*AH122)/AH123,0)</f>
        <v>8.748888888888888E-2</v>
      </c>
      <c r="AJ123" s="54">
        <f>IF(J123&gt;0,(AJ120*J120+AJ121*J121+AJ122*J122)/J123,0)</f>
        <v>0.21439255712440425</v>
      </c>
      <c r="AK123" s="59">
        <f>SUM(AK120:AK122)</f>
        <v>123.3023024</v>
      </c>
      <c r="AL123" s="70"/>
      <c r="AM123" s="57">
        <f>SUM(AM120:AM122)</f>
        <v>901.64</v>
      </c>
      <c r="AN123" s="124"/>
      <c r="AO123" s="125">
        <f>AN122</f>
        <v>2066.1400000000008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/>
      <c r="D124" s="12"/>
      <c r="E124" s="12"/>
      <c r="F124" s="12"/>
      <c r="G124" s="147"/>
      <c r="H124" s="13"/>
      <c r="I124" s="12"/>
      <c r="J124" s="12"/>
      <c r="K124" s="14"/>
      <c r="L124" s="25">
        <f t="shared" ref="L124" si="220">J124*(1-K124)</f>
        <v>0</v>
      </c>
      <c r="M124" s="15"/>
      <c r="N124" s="26">
        <f>L124*M124</f>
        <v>0</v>
      </c>
      <c r="O124" s="14"/>
      <c r="P124" s="26">
        <f>L124*O124</f>
        <v>0</v>
      </c>
      <c r="Q124" s="16"/>
      <c r="R124" s="26">
        <f>L124*Q124</f>
        <v>0</v>
      </c>
      <c r="S124" s="16"/>
      <c r="T124" s="26">
        <f>L124*S124</f>
        <v>0</v>
      </c>
      <c r="U124" s="16"/>
      <c r="V124" s="26">
        <f>L124*U124</f>
        <v>0</v>
      </c>
      <c r="W124" s="16"/>
      <c r="X124" s="26">
        <f>W124*L124</f>
        <v>0</v>
      </c>
      <c r="Y124" s="17"/>
      <c r="Z124" s="61">
        <f>L124*Y124</f>
        <v>0</v>
      </c>
      <c r="AA124" s="28">
        <f>IF(J124&gt;0,(AC124+AK124)/J124,0)</f>
        <v>0</v>
      </c>
      <c r="AB124" s="17"/>
      <c r="AC124" s="25">
        <f>AB124*L124</f>
        <v>0</v>
      </c>
      <c r="AD124" s="141"/>
      <c r="AE124" s="31">
        <f>AH124*(1-AI124)*AD124</f>
        <v>0</v>
      </c>
      <c r="AF124" s="29">
        <f t="shared" ref="AF124:AF126" si="221">IF(AND(AD124&gt;0,AB124&gt;0,Y124&gt;0),((Y124-AB124)*AD124)/((AD124-AB124)*Y124),0)</f>
        <v>0</v>
      </c>
      <c r="AG124" s="62">
        <f>IF(AND(AA124&gt;0,AJ124&gt;0,AB124&gt;0),((AJ124*(AA124-AB124))/(AA124*(AJ124-AB124))),0)</f>
        <v>0</v>
      </c>
      <c r="AH124" s="12"/>
      <c r="AI124" s="14"/>
      <c r="AJ124" s="15"/>
      <c r="AK124" s="31">
        <f t="shared" si="206"/>
        <v>0</v>
      </c>
      <c r="AL124" s="19"/>
      <c r="AM124" s="19"/>
      <c r="AN124" s="119">
        <f>AN122+AH124-AM124</f>
        <v>2066.1400000000008</v>
      </c>
      <c r="AO124" s="120"/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/>
      <c r="D125" s="73"/>
      <c r="E125" s="44"/>
      <c r="F125" s="35"/>
      <c r="G125" s="148"/>
      <c r="H125" s="38"/>
      <c r="I125" s="35"/>
      <c r="J125" s="35"/>
      <c r="K125" s="66"/>
      <c r="L125" s="38">
        <f t="shared" si="204"/>
        <v>0</v>
      </c>
      <c r="M125" s="39"/>
      <c r="N125" s="26">
        <f t="shared" ref="N125:N126" si="222">L125*M125</f>
        <v>0</v>
      </c>
      <c r="O125" s="37"/>
      <c r="P125" s="26">
        <f t="shared" ref="P125:P126" si="223">L125*O125</f>
        <v>0</v>
      </c>
      <c r="Q125" s="40"/>
      <c r="R125" s="26">
        <f t="shared" ref="R125:R126" si="224">L125*Q125</f>
        <v>0</v>
      </c>
      <c r="S125" s="40"/>
      <c r="T125" s="26">
        <f>L125*S125</f>
        <v>0</v>
      </c>
      <c r="U125" s="40"/>
      <c r="V125" s="26">
        <f>L125*U125</f>
        <v>0</v>
      </c>
      <c r="W125" s="40"/>
      <c r="X125" s="26">
        <f>W125*L125</f>
        <v>0</v>
      </c>
      <c r="Y125" s="41"/>
      <c r="Z125" s="18">
        <f>L125*Y125</f>
        <v>0</v>
      </c>
      <c r="AA125" s="28">
        <f>IF(J125&gt;0,(AC125+AK125)/J125,0)</f>
        <v>0</v>
      </c>
      <c r="AB125" s="41"/>
      <c r="AC125" s="38">
        <f>AB125*L125</f>
        <v>0</v>
      </c>
      <c r="AD125" s="29"/>
      <c r="AE125" s="42">
        <f>AH125*(1-AI125)*AD125</f>
        <v>0</v>
      </c>
      <c r="AF125" s="29">
        <f t="shared" si="221"/>
        <v>0</v>
      </c>
      <c r="AG125" s="30">
        <f t="shared" ref="AG125:AG126" si="225">IF(AND(AA125&gt;0,AJ125&gt;0,AB125&gt;0),((AJ125*(AA125-AB125))/(AA125*(AJ125-AB125))),0)</f>
        <v>0</v>
      </c>
      <c r="AH125" s="35"/>
      <c r="AI125" s="66"/>
      <c r="AJ125" s="67"/>
      <c r="AK125" s="42">
        <f t="shared" si="206"/>
        <v>0</v>
      </c>
      <c r="AL125" s="18"/>
      <c r="AM125" s="18"/>
      <c r="AN125" s="122">
        <f>AN124+AH125-AM125</f>
        <v>2066.1400000000008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/>
      <c r="D126" s="73"/>
      <c r="E126" s="44"/>
      <c r="F126" s="44"/>
      <c r="G126" s="149"/>
      <c r="H126" s="38"/>
      <c r="I126" s="44"/>
      <c r="J126" s="44"/>
      <c r="K126" s="66"/>
      <c r="L126" s="38">
        <f t="shared" si="204"/>
        <v>0</v>
      </c>
      <c r="M126" s="29"/>
      <c r="N126" s="26">
        <f t="shared" si="222"/>
        <v>0</v>
      </c>
      <c r="O126" s="40"/>
      <c r="P126" s="26">
        <f t="shared" si="223"/>
        <v>0</v>
      </c>
      <c r="Q126" s="40"/>
      <c r="R126" s="26">
        <f t="shared" si="224"/>
        <v>0</v>
      </c>
      <c r="S126" s="40"/>
      <c r="T126" s="26">
        <f>L126*S126</f>
        <v>0</v>
      </c>
      <c r="U126" s="40"/>
      <c r="V126" s="26">
        <f>L126*U126</f>
        <v>0</v>
      </c>
      <c r="W126" s="40"/>
      <c r="X126" s="26">
        <f>W126*L126</f>
        <v>0</v>
      </c>
      <c r="Y126" s="48"/>
      <c r="Z126" s="18">
        <f>L126*Y126</f>
        <v>0</v>
      </c>
      <c r="AA126" s="28">
        <f>IF(J126&gt;0,(AC126+AK126)/J126,0)</f>
        <v>0</v>
      </c>
      <c r="AB126" s="48"/>
      <c r="AC126" s="38">
        <f>AB126*L126</f>
        <v>0</v>
      </c>
      <c r="AD126" s="29"/>
      <c r="AE126" s="42">
        <f>AH126*(1-AI126)*AD126</f>
        <v>0</v>
      </c>
      <c r="AF126" s="29">
        <f t="shared" si="221"/>
        <v>0</v>
      </c>
      <c r="AG126" s="30">
        <f t="shared" si="225"/>
        <v>0</v>
      </c>
      <c r="AH126" s="44"/>
      <c r="AI126" s="66"/>
      <c r="AJ126" s="67"/>
      <c r="AK126" s="42">
        <f t="shared" si="206"/>
        <v>0</v>
      </c>
      <c r="AL126" s="18"/>
      <c r="AM126" s="18"/>
      <c r="AN126" s="122">
        <f>AN125+AH126-AM126</f>
        <v>2066.1400000000008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0</v>
      </c>
      <c r="E127" s="68"/>
      <c r="F127" s="52">
        <f>SUM(F124:F126)</f>
        <v>0</v>
      </c>
      <c r="G127" s="69"/>
      <c r="H127" s="69"/>
      <c r="I127" s="52">
        <f>SUM(I124:I126)</f>
        <v>0</v>
      </c>
      <c r="J127" s="52">
        <f>SUM(J124:J126)</f>
        <v>0</v>
      </c>
      <c r="K127" s="21">
        <f>IF(J127&gt;0,(J124*K124+J125*K125+J126*K126)/J127,0)</f>
        <v>0</v>
      </c>
      <c r="L127" s="53">
        <f t="shared" ref="L127" si="227">L124+L125+L126</f>
        <v>0</v>
      </c>
      <c r="M127" s="54">
        <f>IF(L127&gt;0,N127/L127,0)</f>
        <v>0</v>
      </c>
      <c r="N127" s="55">
        <f>N124+N125+N126</f>
        <v>0</v>
      </c>
      <c r="O127" s="21">
        <f>IF(L127&gt;0,P127/L127,0)</f>
        <v>0</v>
      </c>
      <c r="P127" s="55">
        <f>P124+P125+P126</f>
        <v>0</v>
      </c>
      <c r="Q127" s="21">
        <f>IF(L127&gt;0,R127/L127,0)</f>
        <v>0</v>
      </c>
      <c r="R127" s="55">
        <f>R124+R125+R126</f>
        <v>0</v>
      </c>
      <c r="S127" s="21">
        <f>IF(L127&gt;0,T127/L127,0)</f>
        <v>0</v>
      </c>
      <c r="T127" s="55">
        <f>T124+T125+T126</f>
        <v>0</v>
      </c>
      <c r="U127" s="21">
        <f>IF(L127&gt;0,V127/L127,0)</f>
        <v>0</v>
      </c>
      <c r="V127" s="55">
        <f>V124+V125+V126</f>
        <v>0</v>
      </c>
      <c r="W127" s="21">
        <f>IF(L127&gt;0,X127/L127,0)</f>
        <v>0</v>
      </c>
      <c r="X127" s="55">
        <f>X124+X125+X126</f>
        <v>0</v>
      </c>
      <c r="Y127" s="56">
        <f>IF(L127&gt;0,Z127/L127,0)</f>
        <v>0</v>
      </c>
      <c r="Z127" s="57">
        <f>SUM(Z124:Z126)</f>
        <v>0</v>
      </c>
      <c r="AA127" s="63">
        <f>IF(L127&gt;0,(AA124*L124+AA125*L125+AA126*L126)/L127,0)</f>
        <v>0</v>
      </c>
      <c r="AB127" s="56">
        <f>IF(J127&gt;0,(J124*AB124+J125*AB125+J126*AB126)/J127,0)</f>
        <v>0</v>
      </c>
      <c r="AC127" s="53">
        <f>SUM(AC124:AC126)</f>
        <v>0</v>
      </c>
      <c r="AD127" s="54">
        <f>IF(J127&gt;0,(J124*AD124+J125*AD125+J126*AD126)/J127,0)</f>
        <v>0</v>
      </c>
      <c r="AE127" s="59">
        <f>SUM(AE124:AE126)</f>
        <v>0</v>
      </c>
      <c r="AF127" s="54">
        <f>IF(AND(Z127&gt;0),((Z124*AF124+Z125*AF125+Z126*AF126)/Z127),0)</f>
        <v>0</v>
      </c>
      <c r="AG127" s="58">
        <f>IF(AND(AA127&gt;0,AJ127&gt;0,AB127&gt;0),((AJ127*(AA127-AB127))/(AA127*(AJ127-AB127))),0)</f>
        <v>0</v>
      </c>
      <c r="AH127" s="52">
        <f>SUM(AH124:AH126)</f>
        <v>0</v>
      </c>
      <c r="AI127" s="21">
        <f>IF(AH127&gt;0,(AI124*AH124+AI125*AH125+AI126*AH126)/AH127,0)</f>
        <v>0</v>
      </c>
      <c r="AJ127" s="54">
        <f>IF(J127&gt;0,(AJ124*J124+AJ125*J125+AJ126*J126)/J127,0)</f>
        <v>0</v>
      </c>
      <c r="AK127" s="59">
        <f>SUM(AK124:AK126)</f>
        <v>0</v>
      </c>
      <c r="AL127" s="70"/>
      <c r="AM127" s="57">
        <f>SUM(AM124:AM126)</f>
        <v>0</v>
      </c>
      <c r="AN127" s="124"/>
      <c r="AO127" s="125">
        <f>AN126</f>
        <v>2066.1400000000008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1407594</v>
      </c>
      <c r="E128" s="86"/>
      <c r="F128" s="86">
        <f t="shared" ref="F128" si="228">SUM(F127,F123,F119,F115,F111,F107,F103,F99,F95,F91,F87,F83,F79,F75,F71,F67,F63,F59,F55,F51,F47,F43,F39,F35,F31,F27,F23,F19,F15,F11,F7)</f>
        <v>1328079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1365778</v>
      </c>
      <c r="J128" s="86">
        <f t="shared" si="229"/>
        <v>1327011</v>
      </c>
      <c r="K128" s="87">
        <f>1-L128/J128</f>
        <v>8.0971158490773631E-2</v>
      </c>
      <c r="L128" s="86">
        <f>SUM(L127,L123,L119,L115,L111,L107,L103,L99,L95,L91,L87,L83,L79,L75,L71,L67,L63,L59,L55,L51,L47,L43,L39,L35,L31,L27,L23,L19,L15,L11,L7)</f>
        <v>1219561.382</v>
      </c>
      <c r="M128" s="88">
        <f>IF(AND(L128&gt;0),(N128/L128),0)</f>
        <v>0.76502451850184927</v>
      </c>
      <c r="N128" s="86">
        <f>SUM(N127,N123,N119,N115,N111,N107,N103,N99,N95,N91,N87,N83,N79,N75,N71,N67,N63,N59,N55,N51,N47,N43,N39,N35,N31,N27,N23,N19,N15,N11,N7)</f>
        <v>932994.35904799984</v>
      </c>
      <c r="O128" s="88">
        <f>P128/L128</f>
        <v>0.1364083193132791</v>
      </c>
      <c r="P128" s="86">
        <f>SUM(P127,P123,P119,P115,P111,P107,P103,P99,P95,P91,P87,P83,P79,P75,P71,P67,P63,P59,P55,P51,P47,P43,P39,P35,P31,P27,P23,P19,P15,P11,P7)</f>
        <v>166358.31841799995</v>
      </c>
      <c r="Q128" s="88">
        <f>R128/L128</f>
        <v>9.8578363977746886E-2</v>
      </c>
      <c r="R128" s="86">
        <f>SUM(R127,R123,R119,R115,R111,R107,R103,R99,R95,R91,R87,R83,R79,R75,R71,R67,R63,R59,R55,R51,R47,R43,R39,R35,R31,R27,R23,R19,R15,R11,R7)</f>
        <v>120222.365808</v>
      </c>
      <c r="S128" s="88">
        <f>T128/L128</f>
        <v>0.18658501175302061</v>
      </c>
      <c r="T128" s="86">
        <f>SUM(T127,T123,T119,T115,T111,T107,T103,T99,T95,T91,T87,T83,T79,T75,T71,T67,T63,T59,T55,T51,T47,T43,T39,T35,T31,T27,T23,T19,T15,T11,T7)</f>
        <v>227551.87479400006</v>
      </c>
      <c r="U128" s="88">
        <f>V128/L128</f>
        <v>0.524783387376069</v>
      </c>
      <c r="V128" s="86">
        <f>SUM(V127,V123,V119,V115,V111,V107,V103,V99,V95,V91,V87,V83,V79,V75,V71,V67,V63,V59,V55,V51,V47,V43,V39,V35,V31,V27,V23,V19,V15,V11,V7)</f>
        <v>640005.553159</v>
      </c>
      <c r="W128" s="88">
        <f>IF(AND(L128&gt;0),(X128/L128),0)</f>
        <v>0.39642469935965891</v>
      </c>
      <c r="X128" s="86">
        <f>SUM(X127,X123,X119,X115,X111,X107,X103,X99,X95,X91,X87,X83,X79,X75,X71,X67,X63,X59,X55,X51,X47,X43,X39,X35,X31,X27,X23,X19,X15,X11,X7)</f>
        <v>483464.2542100001</v>
      </c>
      <c r="Y128" s="89">
        <f>IF(AND(L128&gt;0),(Z128/L128),0)</f>
        <v>3.3217969860331311E-3</v>
      </c>
      <c r="Z128" s="86">
        <f>SUM(Z127,Z123,Z119,Z115,Z111,Z107,Z103,Z99,Z95,Z91,Z87,Z83,Z79,Z75,Z71,Z67,Z63,Z59,Z55,Z51,Z47,Z43,Z39,Z35,Z31,Z27,Z23,Z19,Z15,Z11,Z7)</f>
        <v>4051.1353230099999</v>
      </c>
      <c r="AA128" s="90">
        <f>(AC128+AK128)/J128</f>
        <v>3.2532939025222852E-3</v>
      </c>
      <c r="AB128" s="91">
        <f>AC128/(L128-AH128)</f>
        <v>2.756169800711344E-4</v>
      </c>
      <c r="AC128" s="92">
        <f>SUM(AC127,AC123,AC119,AC115,AC111,AC107,AC103,AC99,AC95,AC91,AC87,AC83,AC79,AC75,AC71,AC67,AC63,AC59,AC55,AC51,AC47,AC43,AC39,AC35,AC31,AC27,AC23,AC19,AC15,AC11,AC7)</f>
        <v>330.86561147999998</v>
      </c>
      <c r="AD128" s="88">
        <f>AE128/AH128</f>
        <v>0.2002119812320092</v>
      </c>
      <c r="AE128" s="86">
        <f>SUM(AE127,AE123,AE119,AE115,AE111,AE107,AE103,AE99,AE95,AE91,AE87,AE83,AE79,AE75,AE71,AE67,AE63,AE59,AE55,AE51,AE47,AE43,AE39,AE35,AE31,AE27,AE23,AE19,AE15,AE11,AE7)</f>
        <v>3825.4503253999997</v>
      </c>
      <c r="AF128" s="93">
        <f>((Y128-AB128)*AJ128)/((AJ128-AB128)*Y128)</f>
        <v>0.91824081747982012</v>
      </c>
      <c r="AG128" s="94">
        <f>((AA128-AB128)*AJ128)/((AJ128-AB128)*AA128)</f>
        <v>0.91649139854759343</v>
      </c>
      <c r="AH128" s="86">
        <f t="shared" ref="AH128" si="230">SUM(AH127,AH123,AH119,AH115,AH111,AH107,AH103,AH99,AH95,AH91,AH87,AH83,AH79,AH75,AH71,AH67,AH63,AH59,AH55,AH51,AH47,AH43,AH39,AH35,AH31,AH27,AH23,AH19,AH15,AH11,AH7)</f>
        <v>19107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9.0314701863324826E-2</v>
      </c>
      <c r="AJ128" s="88">
        <f>AK128/AH128</f>
        <v>0.20862988346679232</v>
      </c>
      <c r="AK128" s="86">
        <f>SUM(AK127,AK123,AK119,AK115,AK111,AK107,AK103,AK99,AK95,AK91,AK87,AK83,AK79,AK75,AK71,AK67,AK63,AK59,AK55,AK51,AK47,AK43,AK39,AK35,AK31,AK27,AK23,AK19,AK15,AK11,AK7)</f>
        <v>3986.2911834000006</v>
      </c>
      <c r="AL128" s="86"/>
      <c r="AM128" s="128">
        <f>SUM(AM127,AM123,AM119,AM115,AM111,AM107,AM103,AM99,AM95,AM91,AM87,AM83,AM79,AM75,AM71,AM67,AM63,AM59,AM55,AM51,AM47,AM43,AM39,AM35,AM31,AM27,AM23,AM19,AM15,AM11,AM7)</f>
        <v>18846.859999999997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 AJ24" name="Range1_1_1_2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R1:AS1"/>
    <mergeCell ref="AT1:AU1"/>
    <mergeCell ref="A64:A67"/>
    <mergeCell ref="A68:A71"/>
    <mergeCell ref="A72:A75"/>
    <mergeCell ref="C1:C2"/>
    <mergeCell ref="A8:A11"/>
    <mergeCell ref="A12:A15"/>
    <mergeCell ref="A24:A27"/>
    <mergeCell ref="A40:A43"/>
    <mergeCell ref="A44:A47"/>
    <mergeCell ref="A48:A51"/>
    <mergeCell ref="A52:A55"/>
    <mergeCell ref="A56:A59"/>
    <mergeCell ref="A28:A31"/>
    <mergeCell ref="A4:A7"/>
    <mergeCell ref="A16:A19"/>
    <mergeCell ref="A20:A23"/>
    <mergeCell ref="A1:A2"/>
    <mergeCell ref="B1:B2"/>
    <mergeCell ref="A76:A79"/>
    <mergeCell ref="A32:A35"/>
    <mergeCell ref="A36:A39"/>
    <mergeCell ref="A60:A63"/>
    <mergeCell ref="A124:A127"/>
    <mergeCell ref="A80:A83"/>
    <mergeCell ref="A84:A87"/>
    <mergeCell ref="A88:A91"/>
    <mergeCell ref="A92:A95"/>
    <mergeCell ref="A96:A99"/>
    <mergeCell ref="A100:A103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108" activePane="bottomLeft" state="frozen"/>
      <selection pane="bottomLeft" activeCell="AO68" sqref="AO68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21.140625" style="132" hidden="1" customWidth="1"/>
    <col min="41" max="41" width="14.285156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v>2066.14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49</v>
      </c>
      <c r="D4" s="12">
        <v>13400</v>
      </c>
      <c r="E4" s="12">
        <v>4</v>
      </c>
      <c r="F4" s="12">
        <v>13844</v>
      </c>
      <c r="G4" s="13">
        <v>3.6</v>
      </c>
      <c r="H4" s="13">
        <v>4.2</v>
      </c>
      <c r="I4" s="12">
        <v>14021</v>
      </c>
      <c r="J4" s="12">
        <v>14913</v>
      </c>
      <c r="K4" s="14">
        <v>8.5999999999999993E-2</v>
      </c>
      <c r="L4" s="25">
        <f>J4*(1-K4)</f>
        <v>13630.482</v>
      </c>
      <c r="M4" s="15">
        <v>0.71599999999999997</v>
      </c>
      <c r="N4" s="26">
        <f>L4*M4</f>
        <v>9759.425111999999</v>
      </c>
      <c r="O4" s="14">
        <v>0.123</v>
      </c>
      <c r="P4" s="26">
        <f>L4*O4</f>
        <v>1676.5492859999999</v>
      </c>
      <c r="Q4" s="16">
        <v>0.161</v>
      </c>
      <c r="R4" s="26">
        <f>L4*Q4</f>
        <v>2194.5076020000001</v>
      </c>
      <c r="S4" s="27">
        <v>0.17899999999999999</v>
      </c>
      <c r="T4" s="26">
        <f>L4*S4</f>
        <v>2439.8562779999997</v>
      </c>
      <c r="U4" s="16">
        <v>0.54600000000000004</v>
      </c>
      <c r="V4" s="26">
        <f>L4*U4</f>
        <v>7442.2431720000004</v>
      </c>
      <c r="W4" s="16">
        <v>0.39</v>
      </c>
      <c r="X4" s="26">
        <f>W4*L4</f>
        <v>5315.8879800000004</v>
      </c>
      <c r="Y4" s="17">
        <v>3.3899999999999998E-3</v>
      </c>
      <c r="Z4" s="18">
        <f>L4*Y4</f>
        <v>46.207333979999994</v>
      </c>
      <c r="AA4" s="28">
        <f>IF(J4&gt;0,(AC4+AK4)/J4,0)</f>
        <v>3.1103690283645143E-3</v>
      </c>
      <c r="AB4" s="17">
        <v>2.5999999999999998E-4</v>
      </c>
      <c r="AC4" s="25">
        <f>AB4*L4</f>
        <v>3.5439253199999996</v>
      </c>
      <c r="AD4" s="141">
        <v>0.21310000000000001</v>
      </c>
      <c r="AE4" s="31">
        <f>AH4*(1-AI4)*AD4</f>
        <v>42.071054400000001</v>
      </c>
      <c r="AF4" s="29">
        <f t="shared" ref="AF4:AF6" si="0">IF(AND(AD4&gt;0,AB4&gt;0,Y4&gt;0),((Y4-AB4)*AD4)/((AD4-AB4)*Y4),0)</f>
        <v>0.92443171959049109</v>
      </c>
      <c r="AG4" s="62">
        <f>IF(AND(AA4&gt;0,AJ4&gt;0,AB4&gt;0),((AJ4*(AA4-AB4))/(AA4*(AJ4-AB4))),0)</f>
        <v>0.91750795094641213</v>
      </c>
      <c r="AH4" s="12">
        <v>216</v>
      </c>
      <c r="AI4" s="14">
        <v>8.5999999999999993E-2</v>
      </c>
      <c r="AJ4" s="15">
        <v>0.217</v>
      </c>
      <c r="AK4" s="31">
        <f t="shared" ref="AK4:AK6" si="1">AH4*(1-AI4)*AJ4</f>
        <v>42.841008000000002</v>
      </c>
      <c r="AL4" s="19">
        <v>1.75</v>
      </c>
      <c r="AM4" s="19"/>
      <c r="AN4" s="119">
        <f>AN3+AH4-AM4</f>
        <v>2282.14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55</v>
      </c>
      <c r="D5" s="35">
        <v>17870</v>
      </c>
      <c r="E5" s="35">
        <v>6</v>
      </c>
      <c r="F5" s="35">
        <v>16548</v>
      </c>
      <c r="G5" s="36">
        <v>5.8</v>
      </c>
      <c r="H5" s="36">
        <v>4.5</v>
      </c>
      <c r="I5" s="35">
        <v>16928</v>
      </c>
      <c r="J5" s="35">
        <v>14845</v>
      </c>
      <c r="K5" s="37">
        <v>8.5000000000000006E-2</v>
      </c>
      <c r="L5" s="38">
        <f t="shared" ref="L5:L6" si="2">J5*(1-K5)</f>
        <v>13583.175000000001</v>
      </c>
      <c r="M5" s="39">
        <v>0.68899999999999995</v>
      </c>
      <c r="N5" s="26">
        <f t="shared" ref="N5:N6" si="3">L5*M5</f>
        <v>9358.8075750000007</v>
      </c>
      <c r="O5" s="37">
        <v>0.188</v>
      </c>
      <c r="P5" s="26">
        <f t="shared" ref="P5:P6" si="4">L5*O5</f>
        <v>2553.6369000000004</v>
      </c>
      <c r="Q5" s="40">
        <v>0.123</v>
      </c>
      <c r="R5" s="26">
        <f t="shared" ref="R5:R6" si="5">L5*Q5</f>
        <v>1670.7305250000002</v>
      </c>
      <c r="S5" s="29">
        <v>0.19900000000000001</v>
      </c>
      <c r="T5" s="26">
        <f>L5*S5</f>
        <v>2703.0518250000005</v>
      </c>
      <c r="U5" s="40">
        <v>0.47299999999999998</v>
      </c>
      <c r="V5" s="26">
        <f>L5*U5</f>
        <v>6424.8417749999999</v>
      </c>
      <c r="W5" s="40">
        <v>0.39</v>
      </c>
      <c r="X5" s="26">
        <f>W5*L5</f>
        <v>5297.4382500000002</v>
      </c>
      <c r="Y5" s="41">
        <v>3.3800000000000002E-3</v>
      </c>
      <c r="Z5" s="18">
        <f>L5*Y5</f>
        <v>45.911131500000003</v>
      </c>
      <c r="AA5" s="28">
        <f>IF(J5&gt;0,(AC5+AK5)/J5,0)</f>
        <v>3.1182095991916471E-3</v>
      </c>
      <c r="AB5" s="41">
        <v>2.5999999999999998E-4</v>
      </c>
      <c r="AC5" s="38">
        <f>AB5*L5</f>
        <v>3.5316255000000001</v>
      </c>
      <c r="AD5" s="29">
        <v>0.21260000000000001</v>
      </c>
      <c r="AE5" s="42">
        <f>AH5*(1-AI5)*AD5</f>
        <v>43.225832000000004</v>
      </c>
      <c r="AF5" s="29">
        <f t="shared" si="0"/>
        <v>0.92420718586302097</v>
      </c>
      <c r="AG5" s="30">
        <f t="shared" ref="AG5:AG6" si="6">IF(AND(AA5&gt;0,AJ5&gt;0,AB5&gt;0),((AJ5*(AA5-AB5))/(AA5*(AJ5-AB5))),0)</f>
        <v>0.91775346394649804</v>
      </c>
      <c r="AH5" s="35">
        <v>221</v>
      </c>
      <c r="AI5" s="37">
        <v>0.08</v>
      </c>
      <c r="AJ5" s="39">
        <v>0.21029999999999999</v>
      </c>
      <c r="AK5" s="42">
        <f t="shared" si="1"/>
        <v>42.758196000000005</v>
      </c>
      <c r="AL5" s="43">
        <v>1.63</v>
      </c>
      <c r="AM5" s="43"/>
      <c r="AN5" s="134">
        <f>AN4+AH5-AM5</f>
        <v>2503.14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50</v>
      </c>
      <c r="D6" s="44">
        <v>22530</v>
      </c>
      <c r="E6" s="44">
        <v>4</v>
      </c>
      <c r="F6" s="44">
        <v>18122</v>
      </c>
      <c r="G6" s="38">
        <v>4.5999999999999996</v>
      </c>
      <c r="H6" s="38">
        <v>4</v>
      </c>
      <c r="I6" s="44">
        <v>18241</v>
      </c>
      <c r="J6" s="44">
        <v>14804</v>
      </c>
      <c r="K6" s="40">
        <v>7.6999999999999999E-2</v>
      </c>
      <c r="L6" s="38">
        <f t="shared" si="2"/>
        <v>13664.092000000001</v>
      </c>
      <c r="M6" s="29">
        <v>0.74199999999999999</v>
      </c>
      <c r="N6" s="26">
        <f t="shared" si="3"/>
        <v>10138.756264</v>
      </c>
      <c r="O6" s="40">
        <v>0.109</v>
      </c>
      <c r="P6" s="26">
        <f t="shared" si="4"/>
        <v>1489.3860280000001</v>
      </c>
      <c r="Q6" s="40">
        <v>0.14899999999999999</v>
      </c>
      <c r="R6" s="26">
        <f t="shared" si="5"/>
        <v>2035.9497080000001</v>
      </c>
      <c r="S6" s="29">
        <v>0.17799999999999999</v>
      </c>
      <c r="T6" s="26">
        <f>L6*S6</f>
        <v>2432.208376</v>
      </c>
      <c r="U6" s="40">
        <v>0.51600000000000001</v>
      </c>
      <c r="V6" s="26">
        <f>L6*U6</f>
        <v>7050.6714720000009</v>
      </c>
      <c r="W6" s="40">
        <v>0.4</v>
      </c>
      <c r="X6" s="26">
        <f>W6*L6</f>
        <v>5465.6368000000002</v>
      </c>
      <c r="Y6" s="48">
        <v>3.3300000000000001E-3</v>
      </c>
      <c r="Z6" s="18">
        <f>L6*Y6</f>
        <v>45.501426360000004</v>
      </c>
      <c r="AA6" s="28">
        <f>IF(J6&gt;0,(AC6+AK6)/J6,0)</f>
        <v>3.145590733585518E-3</v>
      </c>
      <c r="AB6" s="48">
        <v>2.5999999999999998E-4</v>
      </c>
      <c r="AC6" s="38">
        <f>AB6*L6</f>
        <v>3.5526639199999996</v>
      </c>
      <c r="AD6" s="29">
        <v>0.2092</v>
      </c>
      <c r="AE6" s="42">
        <f>AH6*(1-AI6)*AD6</f>
        <v>43.8317932</v>
      </c>
      <c r="AF6" s="29">
        <f t="shared" si="0"/>
        <v>0.92306913978207183</v>
      </c>
      <c r="AG6" s="30">
        <f t="shared" si="6"/>
        <v>0.91850785367194321</v>
      </c>
      <c r="AH6" s="44">
        <v>227</v>
      </c>
      <c r="AI6" s="40">
        <v>7.6999999999999999E-2</v>
      </c>
      <c r="AJ6" s="29">
        <v>0.20530000000000001</v>
      </c>
      <c r="AK6" s="42">
        <f t="shared" si="1"/>
        <v>43.014661300000007</v>
      </c>
      <c r="AL6" s="18">
        <v>1.6</v>
      </c>
      <c r="AM6" s="18"/>
      <c r="AN6" s="134">
        <f>AN5+AH6-AM6</f>
        <v>2730.14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53800</v>
      </c>
      <c r="E7" s="52"/>
      <c r="F7" s="52">
        <f>SUM(F4:F6)</f>
        <v>48514</v>
      </c>
      <c r="G7" s="53"/>
      <c r="H7" s="53"/>
      <c r="I7" s="52">
        <f>SUM(I4:I6)</f>
        <v>49190</v>
      </c>
      <c r="J7" s="52">
        <f>SUM(J4:J6)</f>
        <v>44562</v>
      </c>
      <c r="K7" s="21">
        <f>IF(J7&gt;0,(J4*K4+J5*K5+J6*K6)/J7,0)</f>
        <v>8.2676966922490006E-2</v>
      </c>
      <c r="L7" s="53">
        <f>L4+L5+L6</f>
        <v>40877.748999999996</v>
      </c>
      <c r="M7" s="54">
        <f>IF(L7&gt;0,N7/L7,0)</f>
        <v>0.71571917893521975</v>
      </c>
      <c r="N7" s="55">
        <f>N4+N5+N6</f>
        <v>29256.988950999999</v>
      </c>
      <c r="O7" s="21">
        <f>IF(L7&gt;0,P7/L7,0)</f>
        <v>0.13991896212288993</v>
      </c>
      <c r="P7" s="55">
        <f>P4+P5+P6</f>
        <v>5719.5722140000007</v>
      </c>
      <c r="Q7" s="21">
        <f>IF(L7&gt;0,R7/L7,0)</f>
        <v>0.14436185894189041</v>
      </c>
      <c r="R7" s="55">
        <f>R4+R5+R6</f>
        <v>5901.1878350000006</v>
      </c>
      <c r="S7" s="21">
        <f>IF(L7&gt;0,T7/L7,0)</f>
        <v>0.18531148765065319</v>
      </c>
      <c r="T7" s="55">
        <f>T4+T5+T6</f>
        <v>7575.1164790000003</v>
      </c>
      <c r="U7" s="21">
        <f>IF(L7&gt;0,V7/L7,0)</f>
        <v>0.51171497772541252</v>
      </c>
      <c r="V7" s="55">
        <f>V4+V5+V6</f>
        <v>20917.756419000001</v>
      </c>
      <c r="W7" s="21">
        <f>IF(L7&gt;0,X7/L7,0)</f>
        <v>0.39334267231789116</v>
      </c>
      <c r="X7" s="55">
        <f>X4+X5+X6</f>
        <v>16078.963030000001</v>
      </c>
      <c r="Y7" s="56">
        <f>IF(L7&gt;0,Z7/L7,0)</f>
        <v>3.3666210886514327E-3</v>
      </c>
      <c r="Z7" s="57">
        <f>SUM(Z4:Z6)</f>
        <v>137.61989184000001</v>
      </c>
      <c r="AA7" s="56">
        <f>IF(L7&gt;0,(AA4*L4+AA5*L5+AA6*L6)/L7,0)</f>
        <v>3.1247478158604094E-3</v>
      </c>
      <c r="AB7" s="56">
        <f>IF(J7&gt;0,(J4*AB4+J5*AB5+J6*AB6)/J7,0)</f>
        <v>2.5999999999999992E-4</v>
      </c>
      <c r="AC7" s="53">
        <f>SUM(AC4:AC6)</f>
        <v>10.628214740000001</v>
      </c>
      <c r="AD7" s="54">
        <f>IF(J7&gt;0,(J4*AD4+J5*AD5+J6*AD6)/J7,0)</f>
        <v>0.21163781024191014</v>
      </c>
      <c r="AE7" s="59">
        <f>SUM(AE4:AE6)</f>
        <v>129.1286796</v>
      </c>
      <c r="AF7" s="54">
        <f>IF(AND(Z7&gt;0),((Z4*AF4+Z5*AF5+Z6*AF6)/Z7),0)</f>
        <v>0.92390630192496526</v>
      </c>
      <c r="AG7" s="58">
        <f>IF(AND(AA7&gt;0,AJ7&gt;0,AB7&gt;0),((AJ7*(AA7-AB7))/(AA7*(AJ7-AB7))),0)</f>
        <v>0.91792501522588932</v>
      </c>
      <c r="AH7" s="52">
        <f>SUM(AH4:AH6)</f>
        <v>664</v>
      </c>
      <c r="AI7" s="21">
        <f>IF(AH7&gt;0,(AI4*AH4+AI5*AH5+AI6*AH6)/AH7,0)</f>
        <v>8.0926204819277106E-2</v>
      </c>
      <c r="AJ7" s="54">
        <f>IF(J7&gt;0,(AJ4*J4+AJ5*J5+AJ6*J6)/J7,0)</f>
        <v>0.21088114761455951</v>
      </c>
      <c r="AK7" s="59">
        <f>SUM(AK4:AK6)</f>
        <v>128.61386530000001</v>
      </c>
      <c r="AL7" s="57"/>
      <c r="AM7" s="57">
        <f>SUM(AM4:AM6)</f>
        <v>0</v>
      </c>
      <c r="AN7" s="124"/>
      <c r="AO7" s="125">
        <f>AN6</f>
        <v>2730.14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49</v>
      </c>
      <c r="D8" s="12">
        <v>5273</v>
      </c>
      <c r="E8" s="12">
        <v>4</v>
      </c>
      <c r="F8" s="12">
        <v>9501</v>
      </c>
      <c r="G8" s="13">
        <v>5</v>
      </c>
      <c r="H8" s="13">
        <v>4.2</v>
      </c>
      <c r="I8" s="12">
        <v>9944</v>
      </c>
      <c r="J8" s="12">
        <v>14599</v>
      </c>
      <c r="K8" s="14">
        <v>7.5999999999999998E-2</v>
      </c>
      <c r="L8" s="25">
        <f>J8*(1-K8)</f>
        <v>13489.476000000001</v>
      </c>
      <c r="M8" s="15">
        <v>0.65</v>
      </c>
      <c r="N8" s="26">
        <f>L8*M8</f>
        <v>8768.1594000000005</v>
      </c>
      <c r="O8" s="14">
        <v>0.222</v>
      </c>
      <c r="P8" s="26">
        <f>L8*O8</f>
        <v>2994.6636720000001</v>
      </c>
      <c r="Q8" s="16">
        <v>0.128</v>
      </c>
      <c r="R8" s="26">
        <f>L8*Q8</f>
        <v>1726.6529280000002</v>
      </c>
      <c r="S8" s="16">
        <v>0.19400000000000001</v>
      </c>
      <c r="T8" s="26">
        <f>L8*S8</f>
        <v>2616.9583440000001</v>
      </c>
      <c r="U8" s="16">
        <v>0.52100000000000002</v>
      </c>
      <c r="V8" s="26">
        <f>L8*U8</f>
        <v>7028.0169960000003</v>
      </c>
      <c r="W8" s="16">
        <v>0.39</v>
      </c>
      <c r="X8" s="26">
        <f>W8*L8</f>
        <v>5260.8956400000006</v>
      </c>
      <c r="Y8" s="17">
        <v>3.3500000000000001E-3</v>
      </c>
      <c r="Z8" s="61">
        <f>L8*Y8</f>
        <v>45.189744600000004</v>
      </c>
      <c r="AA8" s="28">
        <f>IF(J8&gt;0,(AC8+AK8)/J8,0)</f>
        <v>2.9246947379957533E-3</v>
      </c>
      <c r="AB8" s="17">
        <v>2.7999999999999998E-4</v>
      </c>
      <c r="AC8" s="25">
        <f>AB8*L8</f>
        <v>3.7770532799999996</v>
      </c>
      <c r="AD8" s="141">
        <v>0.214</v>
      </c>
      <c r="AE8" s="31">
        <f>AH8*(1-AI8)*AD8</f>
        <v>40.969016000000003</v>
      </c>
      <c r="AF8" s="29">
        <f t="shared" ref="AF8:AF10" si="7">IF(AND(AD8&gt;0,AB8&gt;0,Y8&gt;0),((Y8-AB8)*AD8)/((AD8-AB8)*Y8),0)</f>
        <v>0.91761853282716133</v>
      </c>
      <c r="AG8" s="62">
        <f>IF(AND(AA8&gt;0,AJ8&gt;0,AB8&gt;0),((AJ8*(AA8-AB8))/(AA8*(AJ8-AB8))),0)</f>
        <v>0.90551065006616405</v>
      </c>
      <c r="AH8" s="12">
        <v>209</v>
      </c>
      <c r="AI8" s="14">
        <v>8.4000000000000005E-2</v>
      </c>
      <c r="AJ8" s="15">
        <v>0.20330000000000001</v>
      </c>
      <c r="AK8" s="31">
        <f t="shared" ref="AK8:AK70" si="8">AH8*(1-AI8)*AJ8</f>
        <v>38.920565200000006</v>
      </c>
      <c r="AL8" s="19">
        <v>1.6</v>
      </c>
      <c r="AM8" s="19">
        <v>1279.4000000000001</v>
      </c>
      <c r="AN8" s="119">
        <f>AN6+AH8-AM8</f>
        <v>1659.7399999999998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11" t="s">
        <v>55</v>
      </c>
      <c r="D9" s="35">
        <v>19100</v>
      </c>
      <c r="E9" s="44">
        <v>5</v>
      </c>
      <c r="F9" s="35">
        <v>14016</v>
      </c>
      <c r="G9" s="36">
        <v>2.8</v>
      </c>
      <c r="H9" s="38">
        <v>3.8</v>
      </c>
      <c r="I9" s="35">
        <v>13853</v>
      </c>
      <c r="J9" s="35">
        <v>14770</v>
      </c>
      <c r="K9" s="40">
        <v>8.1000000000000003E-2</v>
      </c>
      <c r="L9" s="38">
        <f t="shared" ref="L9:L10" si="9">J9*(1-K9)</f>
        <v>13573.630000000001</v>
      </c>
      <c r="M9" s="39">
        <v>0.69199999999999995</v>
      </c>
      <c r="N9" s="26">
        <f t="shared" ref="N9:N10" si="10">L9*M9</f>
        <v>9392.9519600000003</v>
      </c>
      <c r="O9" s="37">
        <v>0.17199999999999999</v>
      </c>
      <c r="P9" s="26">
        <f t="shared" ref="P9:P10" si="11">L9*O9</f>
        <v>2334.6643600000002</v>
      </c>
      <c r="Q9" s="40">
        <v>0.13600000000000001</v>
      </c>
      <c r="R9" s="26">
        <f t="shared" ref="R9:R10" si="12">L9*Q9</f>
        <v>1846.0136800000002</v>
      </c>
      <c r="S9" s="40">
        <v>0.20100000000000001</v>
      </c>
      <c r="T9" s="26">
        <f>L9*S9</f>
        <v>2728.2996300000004</v>
      </c>
      <c r="U9" s="40">
        <v>0.504</v>
      </c>
      <c r="V9" s="26">
        <f>L9*U9</f>
        <v>6841.1095200000009</v>
      </c>
      <c r="W9" s="40">
        <v>0.4</v>
      </c>
      <c r="X9" s="26">
        <f>W9*L9</f>
        <v>5429.4520000000011</v>
      </c>
      <c r="Y9" s="41">
        <v>3.31E-3</v>
      </c>
      <c r="Z9" s="18">
        <f>L9*Y9</f>
        <v>44.9287153</v>
      </c>
      <c r="AA9" s="28">
        <f>IF(J9&gt;0,(AC9+AK9)/J9,0)</f>
        <v>2.9870231008801628E-3</v>
      </c>
      <c r="AB9" s="41">
        <v>2.7999999999999998E-4</v>
      </c>
      <c r="AC9" s="38">
        <f>AB9*L9</f>
        <v>3.8006164</v>
      </c>
      <c r="AD9" s="29">
        <v>0.21929999999999999</v>
      </c>
      <c r="AE9" s="42">
        <f>AH9*(1-AI9)*AD9</f>
        <v>42.446830800000001</v>
      </c>
      <c r="AF9" s="29">
        <f t="shared" si="7"/>
        <v>0.91657813258235477</v>
      </c>
      <c r="AG9" s="30">
        <f t="shared" ref="AG9:AG10" si="13">IF(AND(AA9&gt;0,AJ9&gt;0,AB9&gt;0),((AJ9*(AA9-AB9))/(AA9*(AJ9-AB9))),0)</f>
        <v>0.90748103664906166</v>
      </c>
      <c r="AH9" s="35">
        <v>212</v>
      </c>
      <c r="AI9" s="40">
        <v>8.6999999999999994E-2</v>
      </c>
      <c r="AJ9" s="39">
        <v>0.20830000000000001</v>
      </c>
      <c r="AK9" s="42">
        <f t="shared" si="8"/>
        <v>40.317714800000005</v>
      </c>
      <c r="AL9" s="18">
        <v>1.61</v>
      </c>
      <c r="AM9" s="18"/>
      <c r="AN9" s="134">
        <f>AN8+AH9-AM9</f>
        <v>1871.7399999999998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52</v>
      </c>
      <c r="D10" s="44">
        <v>22830</v>
      </c>
      <c r="E10" s="44">
        <v>2</v>
      </c>
      <c r="F10" s="44">
        <v>15118</v>
      </c>
      <c r="G10" s="38">
        <v>3.9</v>
      </c>
      <c r="H10" s="38">
        <v>4.7</v>
      </c>
      <c r="I10" s="44">
        <v>15557</v>
      </c>
      <c r="J10" s="44">
        <v>14958</v>
      </c>
      <c r="K10" s="40">
        <v>7.9000000000000001E-2</v>
      </c>
      <c r="L10" s="38">
        <f t="shared" si="9"/>
        <v>13776.318000000001</v>
      </c>
      <c r="M10" s="29">
        <v>0.71599999999999997</v>
      </c>
      <c r="N10" s="26">
        <f t="shared" si="10"/>
        <v>9863.8436880000008</v>
      </c>
      <c r="O10" s="40">
        <v>0.17899999999999999</v>
      </c>
      <c r="P10" s="26">
        <f t="shared" si="11"/>
        <v>2465.9609220000002</v>
      </c>
      <c r="Q10" s="40">
        <v>0.105</v>
      </c>
      <c r="R10" s="26">
        <f t="shared" si="12"/>
        <v>1446.5133900000001</v>
      </c>
      <c r="S10" s="40">
        <v>0.19</v>
      </c>
      <c r="T10" s="26">
        <f>L10*S10</f>
        <v>2617.5004200000003</v>
      </c>
      <c r="U10" s="40">
        <v>0.505</v>
      </c>
      <c r="V10" s="26">
        <f>L10*U10</f>
        <v>6957.0405900000005</v>
      </c>
      <c r="W10" s="40">
        <v>0.39</v>
      </c>
      <c r="X10" s="26">
        <f>W10*L10</f>
        <v>5372.7640200000005</v>
      </c>
      <c r="Y10" s="48">
        <v>3.3400000000000001E-3</v>
      </c>
      <c r="Z10" s="18">
        <f>L10*Y10</f>
        <v>46.012902120000007</v>
      </c>
      <c r="AA10" s="28">
        <f>IF(J10&gt;0,(AC10+AK10)/J10,0)</f>
        <v>3.0892896550340954E-3</v>
      </c>
      <c r="AB10" s="48">
        <v>2.7E-4</v>
      </c>
      <c r="AC10" s="38">
        <f>AB10*L10</f>
        <v>3.7196058600000002</v>
      </c>
      <c r="AD10" s="29">
        <v>0.22259999999999999</v>
      </c>
      <c r="AE10" s="42">
        <f>AH10*(1-AI10)*AD10</f>
        <v>44.053430399999996</v>
      </c>
      <c r="AF10" s="29">
        <f t="shared" si="7"/>
        <v>0.92027791670740289</v>
      </c>
      <c r="AG10" s="30">
        <f t="shared" si="13"/>
        <v>0.91375037142394244</v>
      </c>
      <c r="AH10" s="44">
        <v>217</v>
      </c>
      <c r="AI10" s="40">
        <v>8.7999999999999995E-2</v>
      </c>
      <c r="AJ10" s="29">
        <v>0.2147</v>
      </c>
      <c r="AK10" s="42">
        <f t="shared" si="8"/>
        <v>42.489988799999999</v>
      </c>
      <c r="AL10" s="18">
        <v>1.62</v>
      </c>
      <c r="AM10" s="18"/>
      <c r="AN10" s="134">
        <f>AN9+AH10-AM10</f>
        <v>2088.7399999999998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47203</v>
      </c>
      <c r="E11" s="52"/>
      <c r="F11" s="52">
        <f t="shared" ref="F11:J11" si="14">SUM(F8:F10)</f>
        <v>38635</v>
      </c>
      <c r="G11" s="53"/>
      <c r="H11" s="53"/>
      <c r="I11" s="52">
        <f t="shared" si="14"/>
        <v>39354</v>
      </c>
      <c r="J11" s="52">
        <f t="shared" si="14"/>
        <v>44327</v>
      </c>
      <c r="K11" s="21">
        <f>IF(J11&gt;0,(J8*K8+J9*K9+J10*K10)/J11,0)</f>
        <v>7.8678367586346928E-2</v>
      </c>
      <c r="L11" s="53">
        <f>L8+L9+L10</f>
        <v>40839.423999999999</v>
      </c>
      <c r="M11" s="54">
        <f>IF(L11&gt;0,N11/L11,0)</f>
        <v>0.68622307327351151</v>
      </c>
      <c r="N11" s="55">
        <f>N8+N9+N10</f>
        <v>28024.955048000003</v>
      </c>
      <c r="O11" s="21">
        <f>IF(L11&gt;0,P11/L11,0)</f>
        <v>0.19087656461560282</v>
      </c>
      <c r="P11" s="55">
        <f>P8+P9+P10</f>
        <v>7795.2889540000006</v>
      </c>
      <c r="Q11" s="21">
        <f>IF(L11&gt;0,R11/L11,0)</f>
        <v>0.12290036211088581</v>
      </c>
      <c r="R11" s="55">
        <f>R8+R9+R10</f>
        <v>5019.1799980000005</v>
      </c>
      <c r="S11" s="21">
        <f>IF(L11&gt;0,T11/L11,0)</f>
        <v>0.19497724536957231</v>
      </c>
      <c r="T11" s="55">
        <f>T8+T9+T10</f>
        <v>7962.7583940000004</v>
      </c>
      <c r="U11" s="21">
        <f>IF(L11&gt;0,V11/L11,0)</f>
        <v>0.50995251808644515</v>
      </c>
      <c r="V11" s="55">
        <f>V8+V9+V10</f>
        <v>20826.167106000001</v>
      </c>
      <c r="W11" s="21">
        <f>IF(L11&gt;0,X11/L11,0)</f>
        <v>0.39332365853152096</v>
      </c>
      <c r="X11" s="55">
        <f>X8+X9+X10</f>
        <v>16063.111660000002</v>
      </c>
      <c r="Y11" s="56">
        <f>IF(L11&gt;0,Z11/L11,0)</f>
        <v>3.3333320768676859E-3</v>
      </c>
      <c r="Z11" s="57">
        <f>SUM(Z8:Z10)</f>
        <v>136.13136202000001</v>
      </c>
      <c r="AA11" s="63">
        <f>IF(L11&gt;0,(AA8*L8+AA9*L9+AA10*L10)/L11,0)</f>
        <v>3.0009331799140948E-3</v>
      </c>
      <c r="AB11" s="56">
        <f>IF(J11&gt;0,(J8*AB8+J9*AB9+J10*AB10)/J11,0)</f>
        <v>2.7662553297087551E-4</v>
      </c>
      <c r="AC11" s="53">
        <f>SUM(AC8:AC10)</f>
        <v>11.297275539999999</v>
      </c>
      <c r="AD11" s="54">
        <f>IF(J11&gt;0,(J8*AD8+J9*AD9+J10*AD10)/J11,0)</f>
        <v>0.21866803077131322</v>
      </c>
      <c r="AE11" s="59">
        <f>SUM(AE8:AE10)</f>
        <v>127.46927719999999</v>
      </c>
      <c r="AF11" s="54">
        <f>IF(AND(Z11&gt;0),((Z8*AF8+Z9*AF9+Z10*AF10)/Z11),0)</f>
        <v>0.91817404129091251</v>
      </c>
      <c r="AG11" s="58">
        <f>IF(AND(AA11&gt;0,AJ11&gt;0,AB11&gt;0),((AJ11*(AA11-AB11))/(AA11*(AJ11-AB11))),0)</f>
        <v>0.90902439522238987</v>
      </c>
      <c r="AH11" s="52">
        <f t="shared" ref="AH11" si="15">SUM(AH8:AH10)</f>
        <v>638</v>
      </c>
      <c r="AI11" s="21">
        <f>IF(AH11&gt;0,(AI8*AH8+AI9*AH9+AI10*AH10)/AH11,0)</f>
        <v>8.6357366771159877E-2</v>
      </c>
      <c r="AJ11" s="54">
        <f>IF(J11&gt;0,(AJ8*J8+AJ9*J9+AJ10*J10)/J11,0)</f>
        <v>0.20881291989081149</v>
      </c>
      <c r="AK11" s="59">
        <f>SUM(AK8:AK10)</f>
        <v>121.7282688</v>
      </c>
      <c r="AL11" s="57"/>
      <c r="AM11" s="57">
        <f>SUM(AM8:AM10)</f>
        <v>1279.4000000000001</v>
      </c>
      <c r="AN11" s="124"/>
      <c r="AO11" s="125">
        <f>AN10</f>
        <v>2088.7399999999998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53</v>
      </c>
      <c r="D12" s="12">
        <v>4218</v>
      </c>
      <c r="E12" s="12">
        <v>0</v>
      </c>
      <c r="F12" s="12">
        <v>10780</v>
      </c>
      <c r="G12" s="13">
        <v>6.1</v>
      </c>
      <c r="H12" s="13">
        <v>6.4</v>
      </c>
      <c r="I12" s="12">
        <v>11882</v>
      </c>
      <c r="J12" s="12">
        <v>14359</v>
      </c>
      <c r="K12" s="14">
        <v>7.9000000000000001E-2</v>
      </c>
      <c r="L12" s="25">
        <f>J12*(1-K12)</f>
        <v>13224.639000000001</v>
      </c>
      <c r="M12" s="15">
        <v>0.749</v>
      </c>
      <c r="N12" s="26">
        <f>L12*M12</f>
        <v>9905.2546110000003</v>
      </c>
      <c r="O12" s="14">
        <v>0.155</v>
      </c>
      <c r="P12" s="26">
        <f>L12*O12</f>
        <v>2049.8190450000002</v>
      </c>
      <c r="Q12" s="16">
        <v>9.6000000000000002E-2</v>
      </c>
      <c r="R12" s="26">
        <f>L12*Q12</f>
        <v>1269.5653440000001</v>
      </c>
      <c r="S12" s="16">
        <v>0.193</v>
      </c>
      <c r="T12" s="26">
        <f>L12*S12</f>
        <v>2552.3553270000002</v>
      </c>
      <c r="U12" s="16">
        <v>0.47899999999999998</v>
      </c>
      <c r="V12" s="26">
        <f>L12*U12</f>
        <v>6334.602081</v>
      </c>
      <c r="W12" s="16">
        <v>0.39</v>
      </c>
      <c r="X12" s="26">
        <f>W12*L12</f>
        <v>5157.6092100000005</v>
      </c>
      <c r="Y12" s="17">
        <v>3.3999999999999998E-3</v>
      </c>
      <c r="Z12" s="61">
        <f>L12*Y12</f>
        <v>44.963772599999999</v>
      </c>
      <c r="AA12" s="28">
        <f>IF(J12&gt;0,(AC12+AK12)/J12,0)</f>
        <v>3.2518110536945474E-3</v>
      </c>
      <c r="AB12" s="17">
        <v>2.7999999999999998E-4</v>
      </c>
      <c r="AC12" s="25">
        <f>AB12*L12</f>
        <v>3.70289892</v>
      </c>
      <c r="AD12" s="141">
        <v>0.21659999999999999</v>
      </c>
      <c r="AE12" s="31">
        <f>AH12*(1-AI12)*AD12</f>
        <v>43.757531999999998</v>
      </c>
      <c r="AF12" s="29">
        <f t="shared" ref="AF12:AF14" si="16">IF(AND(AD12&gt;0,AB12&gt;0,Y12&gt;0),((Y12-AB12)*AD12)/((AD12-AB12)*Y12),0)</f>
        <v>0.91883484162895934</v>
      </c>
      <c r="AG12" s="62">
        <f>IF(AND(AA12&gt;0,AJ12&gt;0,AB12&gt;0),((AJ12*(AA12-AB12))/(AA12*(AJ12-AB12))),0)</f>
        <v>0.91509821270117586</v>
      </c>
      <c r="AH12" s="12">
        <v>222</v>
      </c>
      <c r="AI12" s="14">
        <v>0.09</v>
      </c>
      <c r="AJ12" s="15">
        <v>0.21279999999999999</v>
      </c>
      <c r="AK12" s="31">
        <f t="shared" si="8"/>
        <v>42.989856000000003</v>
      </c>
      <c r="AL12" s="19">
        <v>1.6</v>
      </c>
      <c r="AM12" s="19">
        <v>1015.38</v>
      </c>
      <c r="AN12" s="119">
        <f>AN10+AH12-AM12</f>
        <v>1295.3599999999997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11" t="s">
        <v>55</v>
      </c>
      <c r="D13" s="35">
        <v>20579</v>
      </c>
      <c r="E13" s="44">
        <v>4</v>
      </c>
      <c r="F13" s="35">
        <v>12248</v>
      </c>
      <c r="G13" s="36">
        <v>4.2</v>
      </c>
      <c r="H13" s="38">
        <v>4.7</v>
      </c>
      <c r="I13" s="35">
        <v>13183</v>
      </c>
      <c r="J13" s="35">
        <v>14578</v>
      </c>
      <c r="K13" s="40">
        <v>7.2999999999999995E-2</v>
      </c>
      <c r="L13" s="38">
        <f t="shared" ref="L13:L14" si="17">J13*(1-K13)</f>
        <v>13513.806</v>
      </c>
      <c r="M13" s="39">
        <v>0.68600000000000005</v>
      </c>
      <c r="N13" s="26">
        <f t="shared" ref="N13:N14" si="18">L13*M13</f>
        <v>9270.4709160000002</v>
      </c>
      <c r="O13" s="37">
        <v>0.17499999999999999</v>
      </c>
      <c r="P13" s="26">
        <f t="shared" ref="P13:P14" si="19">L13*O13</f>
        <v>2364.9160499999998</v>
      </c>
      <c r="Q13" s="40">
        <v>0.13900000000000001</v>
      </c>
      <c r="R13" s="26">
        <f t="shared" ref="R13:R14" si="20">L13*Q13</f>
        <v>1878.4190340000002</v>
      </c>
      <c r="S13" s="40">
        <v>0.16800000000000001</v>
      </c>
      <c r="T13" s="26">
        <f>L13*S13</f>
        <v>2270.3194080000003</v>
      </c>
      <c r="U13" s="40">
        <v>0.51</v>
      </c>
      <c r="V13" s="26">
        <f>L13*U13</f>
        <v>6892.0410600000005</v>
      </c>
      <c r="W13" s="40">
        <v>0.39</v>
      </c>
      <c r="X13" s="26">
        <f>W13*L13</f>
        <v>5270.3843400000005</v>
      </c>
      <c r="Y13" s="41">
        <v>3.3899999999999998E-3</v>
      </c>
      <c r="Z13" s="18">
        <f>L13*Y13</f>
        <v>45.81180234</v>
      </c>
      <c r="AA13" s="28">
        <f>IF(J13&gt;0,(AC13+AK13)/J13,0)</f>
        <v>3.0626030607765128E-3</v>
      </c>
      <c r="AB13" s="41">
        <v>2.7E-4</v>
      </c>
      <c r="AC13" s="38">
        <f>AB13*L13</f>
        <v>3.6487276200000003</v>
      </c>
      <c r="AD13" s="29">
        <v>0.221</v>
      </c>
      <c r="AE13" s="42">
        <f>AH13*(1-AI13)*AD13</f>
        <v>41.985801000000002</v>
      </c>
      <c r="AF13" s="29">
        <f t="shared" si="16"/>
        <v>0.92147977206766452</v>
      </c>
      <c r="AG13" s="30">
        <f t="shared" ref="AG13:AG14" si="21">IF(AND(AA13&gt;0,AJ13&gt;0,AB13&gt;0),((AJ13*(AA13-AB13))/(AA13*(AJ13-AB13))),0)</f>
        <v>0.91298198666295449</v>
      </c>
      <c r="AH13" s="35">
        <v>209</v>
      </c>
      <c r="AI13" s="40">
        <v>9.0999999999999998E-2</v>
      </c>
      <c r="AJ13" s="39">
        <v>0.21579999999999999</v>
      </c>
      <c r="AK13" s="42">
        <f t="shared" si="8"/>
        <v>40.997899799999999</v>
      </c>
      <c r="AL13" s="18">
        <v>1.62</v>
      </c>
      <c r="AM13" s="18"/>
      <c r="AN13" s="134">
        <f>AN12+AH13-AM13</f>
        <v>1504.3599999999997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11" t="s">
        <v>52</v>
      </c>
      <c r="D14" s="44">
        <v>15760</v>
      </c>
      <c r="E14" s="44">
        <v>4</v>
      </c>
      <c r="F14" s="44">
        <v>15916</v>
      </c>
      <c r="G14" s="38">
        <v>2.7</v>
      </c>
      <c r="H14" s="38">
        <v>5.6</v>
      </c>
      <c r="I14" s="44">
        <v>16185</v>
      </c>
      <c r="J14" s="44">
        <v>14610</v>
      </c>
      <c r="K14" s="40">
        <v>8.1000000000000003E-2</v>
      </c>
      <c r="L14" s="38">
        <f t="shared" si="17"/>
        <v>13426.59</v>
      </c>
      <c r="M14" s="29">
        <v>0.58899999999999997</v>
      </c>
      <c r="N14" s="26">
        <f t="shared" si="18"/>
        <v>7908.2615099999994</v>
      </c>
      <c r="O14" s="40">
        <v>0.312</v>
      </c>
      <c r="P14" s="26">
        <f t="shared" si="19"/>
        <v>4189.0960800000003</v>
      </c>
      <c r="Q14" s="40">
        <v>9.9000000000000005E-2</v>
      </c>
      <c r="R14" s="26">
        <f t="shared" si="20"/>
        <v>1329.2324100000001</v>
      </c>
      <c r="S14" s="40">
        <v>0.16600000000000001</v>
      </c>
      <c r="T14" s="26">
        <f>L14*S14</f>
        <v>2228.81394</v>
      </c>
      <c r="U14" s="40">
        <v>0.55500000000000005</v>
      </c>
      <c r="V14" s="26">
        <f>L14*U14</f>
        <v>7451.757450000001</v>
      </c>
      <c r="W14" s="40">
        <v>0.4</v>
      </c>
      <c r="X14" s="26">
        <f>W14*L14</f>
        <v>5370.6360000000004</v>
      </c>
      <c r="Y14" s="48">
        <v>3.3999999999999998E-3</v>
      </c>
      <c r="Z14" s="18">
        <f>L14*Y14</f>
        <v>45.650405999999997</v>
      </c>
      <c r="AA14" s="28">
        <f>IF(J14&gt;0,(AC14+AK14)/J14,0)</f>
        <v>3.1496900616016428E-3</v>
      </c>
      <c r="AB14" s="48">
        <v>2.5999999999999998E-4</v>
      </c>
      <c r="AC14" s="38">
        <f>AB14*L14</f>
        <v>3.4909133999999997</v>
      </c>
      <c r="AD14" s="29">
        <v>0.2228</v>
      </c>
      <c r="AE14" s="42">
        <f>AH14*(1-AI14)*AD14</f>
        <v>44.130441599999997</v>
      </c>
      <c r="AF14" s="29">
        <f t="shared" si="16"/>
        <v>0.9246083982258313</v>
      </c>
      <c r="AG14" s="30">
        <f t="shared" si="21"/>
        <v>0.91856456974316403</v>
      </c>
      <c r="AH14" s="44">
        <v>216</v>
      </c>
      <c r="AI14" s="40">
        <v>8.3000000000000004E-2</v>
      </c>
      <c r="AJ14" s="29">
        <v>0.2147</v>
      </c>
      <c r="AK14" s="42">
        <f t="shared" si="8"/>
        <v>42.526058400000004</v>
      </c>
      <c r="AL14" s="18">
        <v>1.6</v>
      </c>
      <c r="AM14" s="18"/>
      <c r="AN14" s="134">
        <f>AN13+AH14-AM14</f>
        <v>1720.3599999999997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40557</v>
      </c>
      <c r="E15" s="52"/>
      <c r="F15" s="52">
        <f t="shared" ref="F15:J15" si="22">SUM(F12:F14)</f>
        <v>38944</v>
      </c>
      <c r="G15" s="53"/>
      <c r="H15" s="53"/>
      <c r="I15" s="52">
        <f t="shared" si="22"/>
        <v>41250</v>
      </c>
      <c r="J15" s="52">
        <f t="shared" si="22"/>
        <v>43547</v>
      </c>
      <c r="K15" s="21">
        <f>IF(J15&gt;0,(J12*K12+J13*K13+J14*K14)/J15,0)</f>
        <v>7.7662410728638026E-2</v>
      </c>
      <c r="L15" s="53">
        <f>L12+L13+L14</f>
        <v>40165.035000000003</v>
      </c>
      <c r="M15" s="54">
        <f>IF(L15&gt;0,N15/L15,0)</f>
        <v>0.67431752610199391</v>
      </c>
      <c r="N15" s="55">
        <f>N12+N13+N14</f>
        <v>27083.987037000003</v>
      </c>
      <c r="O15" s="21">
        <f>IF(L15&gt;0,P15/L15,0)</f>
        <v>0.21421196757328853</v>
      </c>
      <c r="P15" s="55">
        <f>P12+P13+P14</f>
        <v>8603.8311749999993</v>
      </c>
      <c r="Q15" s="21">
        <f>IF(L15&gt;0,R15/L15,0)</f>
        <v>0.11147050632471749</v>
      </c>
      <c r="R15" s="55">
        <f>R12+R13+R14</f>
        <v>4477.2167879999997</v>
      </c>
      <c r="S15" s="21">
        <f>IF(L15&gt;0,T15/L15,0)</f>
        <v>0.17556286643345387</v>
      </c>
      <c r="T15" s="55">
        <f>T12+T13+T14</f>
        <v>7051.4886750000005</v>
      </c>
      <c r="U15" s="21">
        <f>IF(L15&gt;0,V15/L15,0)</f>
        <v>0.51483586634494405</v>
      </c>
      <c r="V15" s="55">
        <f>V12+V13+V14</f>
        <v>20678.400591000001</v>
      </c>
      <c r="W15" s="21">
        <f>IF(L15&gt;0,X15/L15,0)</f>
        <v>0.39334285529690188</v>
      </c>
      <c r="X15" s="55">
        <f>X12+X13+X14</f>
        <v>15798.629550000001</v>
      </c>
      <c r="Y15" s="56">
        <f>IF(L15&gt;0,Z15/L15,0)</f>
        <v>3.3966354302940351E-3</v>
      </c>
      <c r="Z15" s="57">
        <f>SUM(Z12:Z14)</f>
        <v>136.42598093999999</v>
      </c>
      <c r="AA15" s="63">
        <f>IF(L15&gt;0,(AA12*L12+AA13*L13+AA14*L14)/L15,0)</f>
        <v>3.1540131356504486E-3</v>
      </c>
      <c r="AB15" s="56">
        <f>IF(J15&gt;0,(J12*AB12+J13*AB13+J14*AB14)/J15,0)</f>
        <v>2.6994236112705812E-4</v>
      </c>
      <c r="AC15" s="53">
        <f>SUM(AC12:AC14)</f>
        <v>10.84253994</v>
      </c>
      <c r="AD15" s="54">
        <f>IF(J15&gt;0,(J12*AD12+J13*AD13+J14*AD14)/J15,0)</f>
        <v>0.22015306220864814</v>
      </c>
      <c r="AE15" s="59">
        <f>SUM(AE12:AE14)</f>
        <v>129.87377459999999</v>
      </c>
      <c r="AF15" s="54">
        <f>IF(AND(Z15&gt;0),((Z12*AF12+Z13*AF13+Z14*AF14)/Z15),0)</f>
        <v>0.9216549366762613</v>
      </c>
      <c r="AG15" s="58">
        <f>IF(AND(AA15&gt;0,AJ15&gt;0,AB15&gt;0),((AJ15*(AA15-AB15))/(AA15*(AJ15-AB15))),0)</f>
        <v>0.91556557824426343</v>
      </c>
      <c r="AH15" s="52">
        <f t="shared" ref="AH15" si="23">SUM(AH12:AH14)</f>
        <v>647</v>
      </c>
      <c r="AI15" s="21">
        <f>IF(AH15&gt;0,(AI12*AH12+AI13*AH13+AI14*AH14)/AH15,0)</f>
        <v>8.7986089644513127E-2</v>
      </c>
      <c r="AJ15" s="54">
        <f>IF(J15&gt;0,(AJ12*J12+AJ13*J13+AJ14*J14)/J15,0)</f>
        <v>0.21444174340367878</v>
      </c>
      <c r="AK15" s="59">
        <f>SUM(AK12:AK14)</f>
        <v>126.51381420000001</v>
      </c>
      <c r="AL15" s="57"/>
      <c r="AM15" s="57">
        <f>SUM(AM12:AM14)</f>
        <v>1015.38</v>
      </c>
      <c r="AN15" s="124"/>
      <c r="AO15" s="125">
        <f>AN14</f>
        <v>1720.3599999999997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53</v>
      </c>
      <c r="D16" s="12">
        <v>12100</v>
      </c>
      <c r="E16" s="12">
        <v>0</v>
      </c>
      <c r="F16" s="12">
        <v>15583</v>
      </c>
      <c r="G16" s="13">
        <v>2.1</v>
      </c>
      <c r="H16" s="13">
        <v>5.0999999999999996</v>
      </c>
      <c r="I16" s="12">
        <v>16027</v>
      </c>
      <c r="J16" s="12">
        <v>14518</v>
      </c>
      <c r="K16" s="14">
        <v>0.08</v>
      </c>
      <c r="L16" s="25">
        <f>J16*(1-K16)</f>
        <v>13356.560000000001</v>
      </c>
      <c r="M16" s="15">
        <v>0.69299999999999995</v>
      </c>
      <c r="N16" s="26">
        <f>L16*M16</f>
        <v>9256.0960799999993</v>
      </c>
      <c r="O16" s="14">
        <v>0.20200000000000001</v>
      </c>
      <c r="P16" s="26">
        <f>L16*O16</f>
        <v>2698.0251200000002</v>
      </c>
      <c r="Q16" s="16">
        <v>0.105</v>
      </c>
      <c r="R16" s="26">
        <f>L16*Q16</f>
        <v>1402.4388000000001</v>
      </c>
      <c r="S16" s="16">
        <v>0.19400000000000001</v>
      </c>
      <c r="T16" s="26">
        <f>L16*S16</f>
        <v>2591.1726400000002</v>
      </c>
      <c r="U16" s="16">
        <v>0.52400000000000002</v>
      </c>
      <c r="V16" s="26">
        <f>L16*U16</f>
        <v>6998.8374400000012</v>
      </c>
      <c r="W16" s="16">
        <v>0.4</v>
      </c>
      <c r="X16" s="26">
        <f>W16*L16</f>
        <v>5342.6240000000007</v>
      </c>
      <c r="Y16" s="17">
        <v>3.46E-3</v>
      </c>
      <c r="Z16" s="61">
        <f>L16*Y16</f>
        <v>46.213697600000003</v>
      </c>
      <c r="AA16" s="28">
        <f>IF(J16&gt;0,(AC16+AK16)/J16,0)</f>
        <v>3.3146402810304452E-3</v>
      </c>
      <c r="AB16" s="17">
        <v>2.7E-4</v>
      </c>
      <c r="AC16" s="25">
        <f>AB16*L16</f>
        <v>3.6062712000000006</v>
      </c>
      <c r="AD16" s="141">
        <v>0.2157</v>
      </c>
      <c r="AE16" s="31">
        <f>AH16*(1-AI16)*AD16</f>
        <v>43.665445200000001</v>
      </c>
      <c r="AF16" s="29">
        <f t="shared" ref="AF16:AF18" si="24">IF(AND(AD16&gt;0,AB16&gt;0,Y16&gt;0),((Y16-AB16)*AD16)/((AD16-AB16)*Y16),0)</f>
        <v>0.92312082381815208</v>
      </c>
      <c r="AG16" s="62">
        <f>IF(AND(AA16&gt;0,AJ16&gt;0,AB16&gt;0),((AJ16*(AA16-AB16))/(AA16*(AJ16-AB16))),0)</f>
        <v>0.91967239924429667</v>
      </c>
      <c r="AH16" s="12">
        <v>221</v>
      </c>
      <c r="AI16" s="14">
        <v>8.4000000000000005E-2</v>
      </c>
      <c r="AJ16" s="135">
        <v>0.21990000000000001</v>
      </c>
      <c r="AK16" s="31">
        <f t="shared" si="8"/>
        <v>44.515676400000004</v>
      </c>
      <c r="AL16" s="19">
        <v>1.7</v>
      </c>
      <c r="AM16" s="19"/>
      <c r="AN16" s="119">
        <f>AN14+AH16-AM16</f>
        <v>1941.3599999999997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47" t="s">
        <v>50</v>
      </c>
      <c r="D17" s="35">
        <v>21205</v>
      </c>
      <c r="E17" s="44">
        <v>2</v>
      </c>
      <c r="F17" s="35">
        <v>13244</v>
      </c>
      <c r="G17" s="36">
        <v>2.1</v>
      </c>
      <c r="H17" s="38">
        <v>4.3</v>
      </c>
      <c r="I17" s="35">
        <v>13966</v>
      </c>
      <c r="J17" s="35">
        <v>14843</v>
      </c>
      <c r="K17" s="40">
        <v>8.5000000000000006E-2</v>
      </c>
      <c r="L17" s="38">
        <f t="shared" ref="L17:L18" si="25">J17*(1-K17)</f>
        <v>13581.345000000001</v>
      </c>
      <c r="M17" s="39">
        <v>0.56100000000000005</v>
      </c>
      <c r="N17" s="26">
        <f t="shared" ref="N17:N18" si="26">L17*M17</f>
        <v>7619.1345450000017</v>
      </c>
      <c r="O17" s="37">
        <v>0.23400000000000001</v>
      </c>
      <c r="P17" s="26">
        <f t="shared" ref="P17:P18" si="27">L17*O17</f>
        <v>3178.0347300000003</v>
      </c>
      <c r="Q17" s="40">
        <v>0.20499999999999999</v>
      </c>
      <c r="R17" s="26">
        <f t="shared" ref="R17:R18" si="28">L17*Q17</f>
        <v>2784.1757250000001</v>
      </c>
      <c r="S17" s="40">
        <v>0.19500000000000001</v>
      </c>
      <c r="T17" s="26">
        <f>L17*S17</f>
        <v>2648.3622750000004</v>
      </c>
      <c r="U17" s="40">
        <v>0.51600000000000001</v>
      </c>
      <c r="V17" s="26">
        <f>L17*U17</f>
        <v>7007.9740200000006</v>
      </c>
      <c r="W17" s="40">
        <v>0.4</v>
      </c>
      <c r="X17" s="26">
        <f>W17*L17</f>
        <v>5432.5380000000005</v>
      </c>
      <c r="Y17" s="41">
        <v>3.3700000000000002E-3</v>
      </c>
      <c r="Z17" s="18">
        <f>L17*Y17</f>
        <v>45.769132650000003</v>
      </c>
      <c r="AA17" s="28">
        <f>IF(J17&gt;0,(AC17+AK17)/J17,0)</f>
        <v>3.1976872532506907E-3</v>
      </c>
      <c r="AB17" s="41">
        <v>2.7999999999999998E-4</v>
      </c>
      <c r="AC17" s="38">
        <f>AB17*L17</f>
        <v>3.8027766000000001</v>
      </c>
      <c r="AD17" s="29">
        <v>0.2074</v>
      </c>
      <c r="AE17" s="42">
        <f>AH17*(1-AI17)*AD17</f>
        <v>44.409939800000004</v>
      </c>
      <c r="AF17" s="29">
        <f t="shared" si="24"/>
        <v>0.91815349807964086</v>
      </c>
      <c r="AG17" s="30">
        <f t="shared" ref="AG17:AG18" si="29">IF(AND(AA17&gt;0,AJ17&gt;0,AB17&gt;0),((AJ17*(AA17-AB17))/(AA17*(AJ17-AB17))),0)</f>
        <v>0.91369141640042517</v>
      </c>
      <c r="AH17" s="35">
        <v>233</v>
      </c>
      <c r="AI17" s="40">
        <v>8.1000000000000003E-2</v>
      </c>
      <c r="AJ17" s="136">
        <v>0.2039</v>
      </c>
      <c r="AK17" s="42">
        <f t="shared" si="8"/>
        <v>43.660495300000001</v>
      </c>
      <c r="AL17" s="18">
        <v>1.65</v>
      </c>
      <c r="AM17" s="18"/>
      <c r="AN17" s="134">
        <f>AN16+AH17-AM17</f>
        <v>2174.3599999999997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52</v>
      </c>
      <c r="D18" s="44">
        <v>16517</v>
      </c>
      <c r="E18" s="44">
        <v>2</v>
      </c>
      <c r="F18" s="44">
        <v>14659</v>
      </c>
      <c r="G18" s="38">
        <v>1.8</v>
      </c>
      <c r="H18" s="38">
        <v>5.5</v>
      </c>
      <c r="I18" s="44">
        <v>14564</v>
      </c>
      <c r="J18" s="44">
        <v>14774</v>
      </c>
      <c r="K18" s="40">
        <v>0.08</v>
      </c>
      <c r="L18" s="38">
        <f t="shared" si="25"/>
        <v>13592.08</v>
      </c>
      <c r="M18" s="29">
        <v>0.624</v>
      </c>
      <c r="N18" s="26">
        <f t="shared" si="26"/>
        <v>8481.4579200000007</v>
      </c>
      <c r="O18" s="40">
        <v>0.192</v>
      </c>
      <c r="P18" s="26">
        <f t="shared" si="27"/>
        <v>2609.6793600000001</v>
      </c>
      <c r="Q18" s="40">
        <v>0.184</v>
      </c>
      <c r="R18" s="26">
        <f t="shared" si="28"/>
        <v>2500.94272</v>
      </c>
      <c r="S18" s="40">
        <v>0.19900000000000001</v>
      </c>
      <c r="T18" s="26">
        <f>L18*S18</f>
        <v>2704.8239200000003</v>
      </c>
      <c r="U18" s="40">
        <v>0.50800000000000001</v>
      </c>
      <c r="V18" s="26">
        <f>L18*U18</f>
        <v>6904.77664</v>
      </c>
      <c r="W18" s="40">
        <v>0.4</v>
      </c>
      <c r="X18" s="26">
        <f>W18*L18</f>
        <v>5436.8320000000003</v>
      </c>
      <c r="Y18" s="48">
        <v>3.2799999999999999E-3</v>
      </c>
      <c r="Z18" s="18">
        <f>L18*Y18</f>
        <v>44.5820224</v>
      </c>
      <c r="AA18" s="28">
        <f>IF(J18&gt;0,(AC18+AK18)/J18,0)</f>
        <v>3.1507365913090567E-3</v>
      </c>
      <c r="AB18" s="48">
        <v>2.7999999999999998E-4</v>
      </c>
      <c r="AC18" s="38">
        <f>AB18*L18</f>
        <v>3.8057823999999996</v>
      </c>
      <c r="AD18" s="29">
        <v>0.2104</v>
      </c>
      <c r="AE18" s="42">
        <f>AH18*(1-AI18)*AD18</f>
        <v>44.520640000000007</v>
      </c>
      <c r="AF18" s="29">
        <f t="shared" si="24"/>
        <v>0.91585296207045452</v>
      </c>
      <c r="AG18" s="30">
        <f t="shared" si="29"/>
        <v>0.91239660005566159</v>
      </c>
      <c r="AH18" s="44">
        <v>230</v>
      </c>
      <c r="AI18" s="40">
        <v>0.08</v>
      </c>
      <c r="AJ18" s="137">
        <v>0.20200000000000001</v>
      </c>
      <c r="AK18" s="42">
        <f t="shared" si="8"/>
        <v>42.743200000000009</v>
      </c>
      <c r="AL18" s="18">
        <v>1.7</v>
      </c>
      <c r="AM18" s="18"/>
      <c r="AN18" s="134">
        <f>AN17+AH18-AM18</f>
        <v>2404.3599999999997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49822</v>
      </c>
      <c r="E19" s="52"/>
      <c r="F19" s="52">
        <f t="shared" ref="F19:J19" si="30">SUM(F16:F18)</f>
        <v>43486</v>
      </c>
      <c r="G19" s="53"/>
      <c r="H19" s="53"/>
      <c r="I19" s="52">
        <f t="shared" si="30"/>
        <v>44557</v>
      </c>
      <c r="J19" s="52">
        <f t="shared" si="30"/>
        <v>44135</v>
      </c>
      <c r="K19" s="21">
        <f>IF(J19&gt;0,(J16*K16+J17*K17+J18*K18)/J19,0)</f>
        <v>8.1681545258864854E-2</v>
      </c>
      <c r="L19" s="53">
        <f>L16+L17+L18</f>
        <v>40529.985000000001</v>
      </c>
      <c r="M19" s="54">
        <f>IF(L19&gt;0,N19/L19,0)</f>
        <v>0.62562787884081383</v>
      </c>
      <c r="N19" s="55">
        <f>N16+N17+N18</f>
        <v>25356.688545000001</v>
      </c>
      <c r="O19" s="21">
        <f>IF(L19&gt;0,P19/L19,0)</f>
        <v>0.20936941402766371</v>
      </c>
      <c r="P19" s="55">
        <f>P16+P17+P18</f>
        <v>8485.7392099999997</v>
      </c>
      <c r="Q19" s="21">
        <f>IF(L19&gt;0,R19/L19,0)</f>
        <v>0.16500270713152249</v>
      </c>
      <c r="R19" s="55">
        <f>R16+R17+R18</f>
        <v>6687.557245</v>
      </c>
      <c r="S19" s="21">
        <f>IF(L19&gt;0,T19/L19,0)</f>
        <v>0.19601188687831986</v>
      </c>
      <c r="T19" s="55">
        <f>T16+T17+T18</f>
        <v>7944.3588350000009</v>
      </c>
      <c r="U19" s="21">
        <f>IF(L19&gt;0,V19/L19,0)</f>
        <v>0.51595351194923955</v>
      </c>
      <c r="V19" s="55">
        <f>V16+V17+V18</f>
        <v>20911.588100000001</v>
      </c>
      <c r="W19" s="21">
        <f>IF(L19&gt;0,X19/L19,0)</f>
        <v>0.4</v>
      </c>
      <c r="X19" s="55">
        <f>X16+X17+X18</f>
        <v>16211.994000000001</v>
      </c>
      <c r="Y19" s="56">
        <f>IF(L19&gt;0,Z19/L19,0)</f>
        <v>3.3694770094289451E-3</v>
      </c>
      <c r="Z19" s="57">
        <f>SUM(Z16:Z18)</f>
        <v>136.56485265000001</v>
      </c>
      <c r="AA19" s="63">
        <f>IF(L19&gt;0,(AA16*L16+AA17*L17+AA18*L18)/L19,0)</f>
        <v>3.2204835355478176E-3</v>
      </c>
      <c r="AB19" s="56">
        <f>IF(J19&gt;0,(J16*AB16+J17*AB17+J18*AB18)/J19,0)</f>
        <v>2.76710547184774E-4</v>
      </c>
      <c r="AC19" s="53">
        <f>SUM(AC16:AC18)</f>
        <v>11.2148302</v>
      </c>
      <c r="AD19" s="54">
        <f>IF(J19&gt;0,(J16*AD16+J17*AD17+J18*AD18)/J19,0)</f>
        <v>0.21113448283675085</v>
      </c>
      <c r="AE19" s="59">
        <f>SUM(AE16:AE18)</f>
        <v>132.59602500000003</v>
      </c>
      <c r="AF19" s="54">
        <f>IF(AND(Z19&gt;0),((Z16*AF16+Z17*AF17+Z18*AF18)/Z19),0)</f>
        <v>0.91908342945804733</v>
      </c>
      <c r="AG19" s="58">
        <f>IF(AND(AA19&gt;0,AJ19&gt;0,AB19&gt;0),((AJ19*(AA19-AB19))/(AA19*(AJ19-AB19))),0)</f>
        <v>0.91529252161585062</v>
      </c>
      <c r="AH19" s="52">
        <f t="shared" ref="AH19" si="31">SUM(AH16:AH18)</f>
        <v>684</v>
      </c>
      <c r="AI19" s="21">
        <f>IF(AH19&gt;0,(AI16*AH16+AI17*AH17+AI18*AH18)/AH19,0)</f>
        <v>8.1633040935672516E-2</v>
      </c>
      <c r="AJ19" s="54">
        <f>IF(J19&gt;0,(AJ16*J16+AJ17*J17+AJ18*J18)/J19,0)</f>
        <v>0.2085271077376232</v>
      </c>
      <c r="AK19" s="59">
        <f>SUM(AK16:AK18)</f>
        <v>130.9193717</v>
      </c>
      <c r="AL19" s="57"/>
      <c r="AM19" s="57">
        <f>SUM(AM16:AM18)</f>
        <v>0</v>
      </c>
      <c r="AN19" s="124"/>
      <c r="AO19" s="125">
        <f>AN18</f>
        <v>2404.3599999999997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53</v>
      </c>
      <c r="D20" s="12">
        <v>12200</v>
      </c>
      <c r="E20" s="12">
        <v>1</v>
      </c>
      <c r="F20" s="12">
        <v>16298</v>
      </c>
      <c r="G20" s="13">
        <v>2.4</v>
      </c>
      <c r="H20" s="13">
        <v>6.6</v>
      </c>
      <c r="I20" s="12">
        <v>16128</v>
      </c>
      <c r="J20" s="12">
        <v>14761</v>
      </c>
      <c r="K20" s="14">
        <v>8.4000000000000005E-2</v>
      </c>
      <c r="L20" s="25">
        <f>J20*(1-K20)</f>
        <v>13521.076000000001</v>
      </c>
      <c r="M20" s="15">
        <v>0.64600000000000002</v>
      </c>
      <c r="N20" s="26">
        <f>L20*M20</f>
        <v>8734.6150960000014</v>
      </c>
      <c r="O20" s="14">
        <v>0.191</v>
      </c>
      <c r="P20" s="26">
        <f>L20*O20</f>
        <v>2582.5255160000002</v>
      </c>
      <c r="Q20" s="16">
        <v>0.16300000000000001</v>
      </c>
      <c r="R20" s="26">
        <f>L20*Q20</f>
        <v>2203.9353880000003</v>
      </c>
      <c r="S20" s="16">
        <v>0.214</v>
      </c>
      <c r="T20" s="26">
        <f>L20*S20</f>
        <v>2893.510264</v>
      </c>
      <c r="U20" s="16">
        <v>0.48199999999999998</v>
      </c>
      <c r="V20" s="26">
        <f>L20*U20</f>
        <v>6517.1586320000006</v>
      </c>
      <c r="W20" s="16">
        <v>0.39</v>
      </c>
      <c r="X20" s="26">
        <f>W20*L20</f>
        <v>5273.2196400000003</v>
      </c>
      <c r="Y20" s="17">
        <v>3.32E-3</v>
      </c>
      <c r="Z20" s="61">
        <f>L20*Y20</f>
        <v>44.889972320000005</v>
      </c>
      <c r="AA20" s="28">
        <f>IF(J20&gt;0,(AC20+AK20)/J20,0)</f>
        <v>3.055550527742023E-3</v>
      </c>
      <c r="AB20" s="17">
        <v>2.9E-4</v>
      </c>
      <c r="AC20" s="25">
        <f>AB20*L20</f>
        <v>3.9211120400000001</v>
      </c>
      <c r="AD20" s="141">
        <v>0.21490000000000001</v>
      </c>
      <c r="AE20" s="31">
        <f>AH20*(1-AI20)*AD20</f>
        <v>43.361017699999998</v>
      </c>
      <c r="AF20" s="29">
        <f t="shared" ref="AF20:AF22" si="32">IF(AND(AD20&gt;0,AB20&gt;0,Y20&gt;0),((Y20-AB20)*AD20)/((AD20-AB20)*Y20),0)</f>
        <v>0.9138838565669416</v>
      </c>
      <c r="AG20" s="62">
        <f>IF(AND(AA20&gt;0,AJ20&gt;0,AB20&gt;0),((AJ20*(AA20-AB20))/(AA20*(AJ20-AB20))),0)</f>
        <v>0.90637860100664924</v>
      </c>
      <c r="AH20" s="12">
        <v>221</v>
      </c>
      <c r="AI20" s="14">
        <v>8.6999999999999994E-2</v>
      </c>
      <c r="AJ20" s="135">
        <v>0.2041</v>
      </c>
      <c r="AK20" s="31">
        <f t="shared" si="8"/>
        <v>41.181869300000002</v>
      </c>
      <c r="AL20" s="19">
        <v>1.6</v>
      </c>
      <c r="AM20" s="19"/>
      <c r="AN20" s="119">
        <f>AN18+AH20-AM20</f>
        <v>2625.3599999999997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47" t="s">
        <v>50</v>
      </c>
      <c r="D21" s="35">
        <v>19118</v>
      </c>
      <c r="E21" s="44">
        <v>3</v>
      </c>
      <c r="F21" s="35">
        <v>14089</v>
      </c>
      <c r="G21" s="36">
        <v>1.8</v>
      </c>
      <c r="H21" s="38">
        <v>3.7</v>
      </c>
      <c r="I21" s="35">
        <v>14252</v>
      </c>
      <c r="J21" s="35">
        <v>14850</v>
      </c>
      <c r="K21" s="40">
        <v>7.8E-2</v>
      </c>
      <c r="L21" s="38">
        <f t="shared" ref="L21:L22" si="33">J21*(1-K21)</f>
        <v>13691.7</v>
      </c>
      <c r="M21" s="39">
        <v>0.70699999999999996</v>
      </c>
      <c r="N21" s="26">
        <f t="shared" ref="N21:N22" si="34">L21*M21</f>
        <v>9680.0319</v>
      </c>
      <c r="O21" s="37">
        <v>0.13400000000000001</v>
      </c>
      <c r="P21" s="26">
        <f t="shared" ref="P21:P22" si="35">L21*O21</f>
        <v>1834.6878000000002</v>
      </c>
      <c r="Q21" s="40">
        <v>0.159</v>
      </c>
      <c r="R21" s="26">
        <f t="shared" ref="R21:R22" si="36">L21*Q21</f>
        <v>2176.9803000000002</v>
      </c>
      <c r="S21" s="40">
        <v>0.19800000000000001</v>
      </c>
      <c r="T21" s="26">
        <f>L21*S21</f>
        <v>2710.9566000000004</v>
      </c>
      <c r="U21" s="40">
        <v>0.51700000000000002</v>
      </c>
      <c r="V21" s="26">
        <f>L21*U21</f>
        <v>7078.6089000000002</v>
      </c>
      <c r="W21" s="40">
        <v>0.4</v>
      </c>
      <c r="X21" s="26">
        <f>W21*L21</f>
        <v>5476.68</v>
      </c>
      <c r="Y21" s="41">
        <v>3.3E-3</v>
      </c>
      <c r="Z21" s="18">
        <f>L21*Y21</f>
        <v>45.182610000000004</v>
      </c>
      <c r="AA21" s="28">
        <f>IF(J21&gt;0,(AC21+AK21)/J21,0)</f>
        <v>3.1012631784511787E-3</v>
      </c>
      <c r="AB21" s="41">
        <v>3.1E-4</v>
      </c>
      <c r="AC21" s="38">
        <f>AB21*L21</f>
        <v>4.2444269999999999</v>
      </c>
      <c r="AD21" s="29">
        <v>0.22359999999999999</v>
      </c>
      <c r="AE21" s="42">
        <f>AH21*(1-AI21)*AD21</f>
        <v>42.648569600000002</v>
      </c>
      <c r="AF21" s="29">
        <f t="shared" si="32"/>
        <v>0.9073185163471339</v>
      </c>
      <c r="AG21" s="30">
        <f t="shared" ref="AG21:AG22" si="37">IF(AND(AA21&gt;0,AJ21&gt;0,AB21&gt;0),((AJ21*(AA21-AB21))/(AA21*(AJ21-AB21))),0)</f>
        <v>0.90131540159907864</v>
      </c>
      <c r="AH21" s="35">
        <v>208</v>
      </c>
      <c r="AI21" s="40">
        <v>8.3000000000000004E-2</v>
      </c>
      <c r="AJ21" s="39">
        <v>0.21920000000000001</v>
      </c>
      <c r="AK21" s="42">
        <f t="shared" si="8"/>
        <v>41.809331200000003</v>
      </c>
      <c r="AL21" s="18">
        <v>1.6</v>
      </c>
      <c r="AM21" s="18"/>
      <c r="AN21" s="122">
        <f>AN20+AH21-AM21</f>
        <v>2833.3599999999997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56</v>
      </c>
      <c r="D22" s="44">
        <v>15445</v>
      </c>
      <c r="E22" s="44">
        <v>2</v>
      </c>
      <c r="F22" s="44">
        <v>15122</v>
      </c>
      <c r="G22" s="38">
        <v>1.7</v>
      </c>
      <c r="H22" s="38">
        <v>3.5</v>
      </c>
      <c r="I22" s="44">
        <v>15247</v>
      </c>
      <c r="J22" s="44">
        <v>14837</v>
      </c>
      <c r="K22" s="40">
        <v>7.5999999999999998E-2</v>
      </c>
      <c r="L22" s="38">
        <f t="shared" si="33"/>
        <v>13709.388000000001</v>
      </c>
      <c r="M22" s="29">
        <v>0.65200000000000002</v>
      </c>
      <c r="N22" s="26">
        <f t="shared" si="34"/>
        <v>8938.5209760000016</v>
      </c>
      <c r="O22" s="40">
        <v>0.17599999999999999</v>
      </c>
      <c r="P22" s="26">
        <f t="shared" si="35"/>
        <v>2412.852288</v>
      </c>
      <c r="Q22" s="40">
        <v>0.17199999999999999</v>
      </c>
      <c r="R22" s="26">
        <f t="shared" si="36"/>
        <v>2358.0147360000001</v>
      </c>
      <c r="S22" s="40">
        <v>0.188</v>
      </c>
      <c r="T22" s="26">
        <f>L22*S22</f>
        <v>2577.3649440000004</v>
      </c>
      <c r="U22" s="40">
        <v>0.53900000000000003</v>
      </c>
      <c r="V22" s="26">
        <f>L22*U22</f>
        <v>7389.3601320000007</v>
      </c>
      <c r="W22" s="40">
        <v>0.39</v>
      </c>
      <c r="X22" s="26">
        <f>W22*L22</f>
        <v>5346.6613200000002</v>
      </c>
      <c r="Y22" s="48">
        <v>3.29E-3</v>
      </c>
      <c r="Z22" s="18">
        <f>L22*Y22</f>
        <v>45.103886520000003</v>
      </c>
      <c r="AA22" s="28">
        <f>IF(J22&gt;0,(AC22+AK22)/J22,0)</f>
        <v>2.9587474826447396E-3</v>
      </c>
      <c r="AB22" s="48">
        <v>2.9999999999999997E-4</v>
      </c>
      <c r="AC22" s="38">
        <f>AB22*L22</f>
        <v>4.1128163999999998</v>
      </c>
      <c r="AD22" s="29">
        <v>0.22040000000000001</v>
      </c>
      <c r="AE22" s="42">
        <f>AH22*(1-AI22)*AD22</f>
        <v>39.858458400000004</v>
      </c>
      <c r="AF22" s="29">
        <f t="shared" si="32"/>
        <v>0.91005331922903243</v>
      </c>
      <c r="AG22" s="30">
        <f t="shared" si="37"/>
        <v>0.89983278860853166</v>
      </c>
      <c r="AH22" s="44">
        <v>197</v>
      </c>
      <c r="AI22" s="40">
        <v>8.2000000000000003E-2</v>
      </c>
      <c r="AJ22" s="29">
        <v>0.22</v>
      </c>
      <c r="AK22" s="42">
        <f t="shared" si="8"/>
        <v>39.786120000000004</v>
      </c>
      <c r="AL22" s="18">
        <v>1.55</v>
      </c>
      <c r="AM22" s="18"/>
      <c r="AN22" s="122">
        <f>AN21+AH22-AM22</f>
        <v>3030.3599999999997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46763</v>
      </c>
      <c r="E23" s="52"/>
      <c r="F23" s="52">
        <f>SUM(F20:F22)</f>
        <v>45509</v>
      </c>
      <c r="G23" s="53"/>
      <c r="H23" s="53"/>
      <c r="I23" s="52">
        <f>SUM(I20:I22)</f>
        <v>45627</v>
      </c>
      <c r="J23" s="52">
        <f>SUM(J20:J22)</f>
        <v>44448</v>
      </c>
      <c r="K23" s="21">
        <f>IF(J23&gt;0,(J20*K20+J21*K21+J22*K22)/J23,0)</f>
        <v>7.9324964002879778E-2</v>
      </c>
      <c r="L23" s="53">
        <f>L20+L21+L22</f>
        <v>40922.164000000004</v>
      </c>
      <c r="M23" s="54">
        <f>IF(L23&gt;0,N23/L23,0)</f>
        <v>0.66841939179951482</v>
      </c>
      <c r="N23" s="55">
        <f>N20+N21+N22</f>
        <v>27353.167972000003</v>
      </c>
      <c r="O23" s="21">
        <f>IF(L23&gt;0,P23/L23,0)</f>
        <v>0.16690382268151802</v>
      </c>
      <c r="P23" s="55">
        <f>P20+P21+P22</f>
        <v>6830.0656040000003</v>
      </c>
      <c r="Q23" s="21">
        <f>IF(L23&gt;0,R23/L23,0)</f>
        <v>0.16467678551896719</v>
      </c>
      <c r="R23" s="55">
        <f>R20+R21+R22</f>
        <v>6738.930424000001</v>
      </c>
      <c r="S23" s="21">
        <f>IF(L23&gt;0,T23/L23,0)</f>
        <v>0.19993644050690965</v>
      </c>
      <c r="T23" s="55">
        <f>T20+T21+T22</f>
        <v>8181.8318080000008</v>
      </c>
      <c r="U23" s="21">
        <f>IF(L23&gt;0,V23/L23,0)</f>
        <v>0.51280591280558874</v>
      </c>
      <c r="V23" s="55">
        <f>V20+V21+V22</f>
        <v>20985.127664000003</v>
      </c>
      <c r="W23" s="21">
        <f>IF(L23&gt;0,X23/L23,0)</f>
        <v>0.39334579080422033</v>
      </c>
      <c r="X23" s="55">
        <f>X20+X21+X22</f>
        <v>16096.560959999999</v>
      </c>
      <c r="Y23" s="56">
        <f>IF(L23&gt;0,Z23/L23,0)</f>
        <v>3.3032580789227081E-3</v>
      </c>
      <c r="Z23" s="57">
        <f>SUM(Z20:Z22)</f>
        <v>135.17646884000001</v>
      </c>
      <c r="AA23" s="63">
        <f>IF(L23&gt;0,(AA20*L20+AA21*L21+AA22*L22)/L23,0)</f>
        <v>3.0384149088850724E-3</v>
      </c>
      <c r="AB23" s="56">
        <f>IF(J23&gt;0,(J20*AB20+J21*AB21+J22*AB22)/J23,0)</f>
        <v>3.0002002339812818E-4</v>
      </c>
      <c r="AC23" s="53">
        <f>SUM(AC20:AC22)</f>
        <v>12.27835544</v>
      </c>
      <c r="AD23" s="54">
        <f>IF(J23&gt;0,(J20*AD20+J21*AD21+J22*AD22)/J23,0)</f>
        <v>0.21964258684305255</v>
      </c>
      <c r="AE23" s="59">
        <f>SUM(AE20:AE22)</f>
        <v>125.8680457</v>
      </c>
      <c r="AF23" s="54">
        <f>IF(AND(Z23&gt;0),((Z20*AF20+Z21*AF21+Z22*AF22)/Z23),0)</f>
        <v>0.9104112748957619</v>
      </c>
      <c r="AG23" s="58">
        <f>IF(AND(AA23&gt;0,AJ23&gt;0,AB23&gt;0),((AJ23*(AA23-AB23))/(AA23*(AJ23-AB23))),0)</f>
        <v>0.90252034814897075</v>
      </c>
      <c r="AH23" s="52">
        <f>SUM(AH20:AH22)</f>
        <v>626</v>
      </c>
      <c r="AI23" s="21">
        <f>IF(AH23&gt;0,(AI20*AH20+AI21*AH21+AI22*AH22)/AH23,0)</f>
        <v>8.4097444089456866E-2</v>
      </c>
      <c r="AJ23" s="54">
        <f>IF(J23&gt;0,(AJ20*J20+AJ21*J21+AJ22*J22)/J23,0)</f>
        <v>0.21445239605831531</v>
      </c>
      <c r="AK23" s="59">
        <f>SUM(AK20:AK22)</f>
        <v>122.7773205</v>
      </c>
      <c r="AL23" s="57"/>
      <c r="AM23" s="57">
        <f>SUM(AM20:AM22)</f>
        <v>0</v>
      </c>
      <c r="AN23" s="124"/>
      <c r="AO23" s="125">
        <f>AN22</f>
        <v>3030.3599999999997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55</v>
      </c>
      <c r="D24" s="12">
        <v>13744</v>
      </c>
      <c r="E24" s="12">
        <v>0</v>
      </c>
      <c r="F24" s="12">
        <v>8633</v>
      </c>
      <c r="G24" s="13">
        <v>1.4</v>
      </c>
      <c r="H24" s="13">
        <v>3.5</v>
      </c>
      <c r="I24" s="12">
        <v>8947</v>
      </c>
      <c r="J24" s="12">
        <v>14955</v>
      </c>
      <c r="K24" s="14">
        <v>8.1000000000000003E-2</v>
      </c>
      <c r="L24" s="25">
        <f>J24*(1-K24)</f>
        <v>13743.645</v>
      </c>
      <c r="M24" s="15">
        <v>0.69799999999999995</v>
      </c>
      <c r="N24" s="26">
        <f>L24*M24</f>
        <v>9593.0642100000005</v>
      </c>
      <c r="O24" s="14">
        <v>0.21299999999999999</v>
      </c>
      <c r="P24" s="26">
        <f>L24*O24</f>
        <v>2927.396385</v>
      </c>
      <c r="Q24" s="16">
        <v>8.8999999999999996E-2</v>
      </c>
      <c r="R24" s="26">
        <f>L24*Q24</f>
        <v>1223.184405</v>
      </c>
      <c r="S24" s="16">
        <v>0.17399999999999999</v>
      </c>
      <c r="T24" s="26">
        <f>L24*S24</f>
        <v>2391.3942299999999</v>
      </c>
      <c r="U24" s="16">
        <v>0.54700000000000004</v>
      </c>
      <c r="V24" s="26">
        <f>L24*U24</f>
        <v>7517.7738150000005</v>
      </c>
      <c r="W24" s="16">
        <v>0.39</v>
      </c>
      <c r="X24" s="26">
        <f>W24*L24</f>
        <v>5360.0215500000004</v>
      </c>
      <c r="Y24" s="17">
        <v>3.31E-3</v>
      </c>
      <c r="Z24" s="61">
        <f>L24*Y24</f>
        <v>45.491464950000001</v>
      </c>
      <c r="AA24" s="28">
        <f>IF(J24&gt;0,(AC24+AK24)/J24,0)</f>
        <v>3.0748096957539284E-3</v>
      </c>
      <c r="AB24" s="17">
        <v>2.7999999999999998E-4</v>
      </c>
      <c r="AC24" s="25">
        <f>AB24*L24</f>
        <v>3.8482205999999999</v>
      </c>
      <c r="AD24" s="141">
        <v>0.21640000000000001</v>
      </c>
      <c r="AE24" s="31">
        <f>AH24*(1-AI24)*AD24</f>
        <v>40.870169600000004</v>
      </c>
      <c r="AF24" s="29">
        <f t="shared" ref="AF24:AF26" si="38">IF(AND(AD24&gt;0,AB24&gt;0,Y24&gt;0),((Y24-AB24)*AD24)/((AD24-AB24)*Y24),0)</f>
        <v>0.91659383591861532</v>
      </c>
      <c r="AG24" s="62">
        <f>IF(AND(AA24&gt;0,AJ24&gt;0,AB24&gt;0),((AJ24*(AA24-AB24))/(AA24*(AJ24-AB24))),0)</f>
        <v>0.91007964249629358</v>
      </c>
      <c r="AH24" s="12">
        <v>208</v>
      </c>
      <c r="AI24" s="14">
        <v>9.1999999999999998E-2</v>
      </c>
      <c r="AJ24" s="15">
        <v>0.22309999999999999</v>
      </c>
      <c r="AK24" s="31">
        <f t="shared" si="8"/>
        <v>42.135558400000001</v>
      </c>
      <c r="AL24" s="19">
        <v>1.74</v>
      </c>
      <c r="AM24" s="19"/>
      <c r="AN24" s="119">
        <f>AN22+AH24-AM24</f>
        <v>3238.3599999999997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47" t="s">
        <v>50</v>
      </c>
      <c r="D25" s="35">
        <v>14811</v>
      </c>
      <c r="E25" s="44">
        <v>1</v>
      </c>
      <c r="F25" s="35">
        <v>13718</v>
      </c>
      <c r="G25" s="36">
        <v>2.4</v>
      </c>
      <c r="H25" s="38">
        <v>5.9</v>
      </c>
      <c r="I25" s="35">
        <v>14457</v>
      </c>
      <c r="J25" s="35">
        <v>14991</v>
      </c>
      <c r="K25" s="40">
        <v>8.1000000000000003E-2</v>
      </c>
      <c r="L25" s="38">
        <f t="shared" ref="L25:L26" si="39">J25*(1-K25)</f>
        <v>13776.729000000001</v>
      </c>
      <c r="M25" s="39">
        <v>0.78700000000000003</v>
      </c>
      <c r="N25" s="26">
        <f t="shared" ref="N25:N26" si="40">L25*M25</f>
        <v>10842.285723000001</v>
      </c>
      <c r="O25" s="37">
        <v>0.124</v>
      </c>
      <c r="P25" s="26">
        <f t="shared" ref="P25:P26" si="41">L25*O25</f>
        <v>1708.3143960000002</v>
      </c>
      <c r="Q25" s="40">
        <v>8.8999999999999996E-2</v>
      </c>
      <c r="R25" s="26">
        <f t="shared" ref="R25:R26" si="42">L25*Q25</f>
        <v>1226.1288810000001</v>
      </c>
      <c r="S25" s="40">
        <v>0.182</v>
      </c>
      <c r="T25" s="26">
        <f>L25*S25</f>
        <v>2507.3646780000004</v>
      </c>
      <c r="U25" s="40">
        <v>0.53400000000000003</v>
      </c>
      <c r="V25" s="26">
        <f>L25*U25</f>
        <v>7356.7732860000015</v>
      </c>
      <c r="W25" s="40">
        <v>0.4</v>
      </c>
      <c r="X25" s="26">
        <f>W25*L25</f>
        <v>5510.691600000001</v>
      </c>
      <c r="Y25" s="41">
        <v>3.3500000000000001E-3</v>
      </c>
      <c r="Z25" s="18">
        <f>L25*Y25</f>
        <v>46.152042150000007</v>
      </c>
      <c r="AA25" s="28">
        <f>IF(J25&gt;0,(AC25+AK25)/J25,0)</f>
        <v>3.1542726996197723E-3</v>
      </c>
      <c r="AB25" s="41">
        <v>2.5999999999999998E-4</v>
      </c>
      <c r="AC25" s="38">
        <f>AB25*L25</f>
        <v>3.5819495400000001</v>
      </c>
      <c r="AD25" s="29">
        <v>0.2203</v>
      </c>
      <c r="AE25" s="42">
        <f>AH25*(1-AI25)*AD25</f>
        <v>45.651667500000002</v>
      </c>
      <c r="AF25" s="29">
        <f t="shared" si="38"/>
        <v>0.92347795651808229</v>
      </c>
      <c r="AG25" s="30">
        <f t="shared" ref="AG25:AG26" si="43">IF(AND(AA25&gt;0,AJ25&gt;0,AB25&gt;0),((AJ25*(AA25-AB25))/(AA25*(AJ25-AB25))),0)</f>
        <v>0.91870471364267181</v>
      </c>
      <c r="AH25" s="35">
        <v>225</v>
      </c>
      <c r="AI25" s="40">
        <v>7.9000000000000001E-2</v>
      </c>
      <c r="AJ25" s="39">
        <v>0.2109</v>
      </c>
      <c r="AK25" s="42">
        <f t="shared" si="8"/>
        <v>43.703752500000007</v>
      </c>
      <c r="AL25" s="18">
        <v>1.75</v>
      </c>
      <c r="AM25" s="18"/>
      <c r="AN25" s="122">
        <f>AN24+AH25-AM25</f>
        <v>3463.3599999999997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56</v>
      </c>
      <c r="D26" s="44">
        <v>14160</v>
      </c>
      <c r="E26" s="44">
        <v>3</v>
      </c>
      <c r="F26" s="44">
        <v>16938</v>
      </c>
      <c r="G26" s="38">
        <v>3.2</v>
      </c>
      <c r="H26" s="38">
        <v>5.2</v>
      </c>
      <c r="I26" s="44">
        <v>16378</v>
      </c>
      <c r="J26" s="44">
        <v>15033</v>
      </c>
      <c r="K26" s="40">
        <v>7.9000000000000001E-2</v>
      </c>
      <c r="L26" s="38">
        <f t="shared" si="39"/>
        <v>13845.393</v>
      </c>
      <c r="M26" s="29">
        <v>0.71299999999999997</v>
      </c>
      <c r="N26" s="26">
        <f t="shared" si="40"/>
        <v>9871.7652089999992</v>
      </c>
      <c r="O26" s="40">
        <v>0.17499999999999999</v>
      </c>
      <c r="P26" s="26">
        <f t="shared" si="41"/>
        <v>2422.9437749999997</v>
      </c>
      <c r="Q26" s="40">
        <v>0.112</v>
      </c>
      <c r="R26" s="26">
        <f t="shared" si="42"/>
        <v>1550.6840159999999</v>
      </c>
      <c r="S26" s="40">
        <v>0.2</v>
      </c>
      <c r="T26" s="26">
        <f>L26*S26</f>
        <v>2769.0786000000003</v>
      </c>
      <c r="U26" s="40">
        <v>0.50900000000000001</v>
      </c>
      <c r="V26" s="26">
        <f>L26*U26</f>
        <v>7047.3050370000001</v>
      </c>
      <c r="W26" s="40">
        <v>0.39</v>
      </c>
      <c r="X26" s="26">
        <f>W26*L26</f>
        <v>5399.70327</v>
      </c>
      <c r="Y26" s="48">
        <v>3.4499999999999999E-3</v>
      </c>
      <c r="Z26" s="18">
        <f>L26*Y26</f>
        <v>47.766605849999998</v>
      </c>
      <c r="AA26" s="28">
        <f>IF(J26&gt;0,(AC26+AK26)/J26,0)</f>
        <v>3.2117762329541676E-3</v>
      </c>
      <c r="AB26" s="48">
        <v>2.7E-4</v>
      </c>
      <c r="AC26" s="38">
        <f>AB26*L26</f>
        <v>3.73825611</v>
      </c>
      <c r="AD26" s="29">
        <v>0.2268</v>
      </c>
      <c r="AE26" s="42">
        <f>AH26*(1-AI26)*AD26</f>
        <v>45.487008000000003</v>
      </c>
      <c r="AF26" s="29">
        <f t="shared" si="38"/>
        <v>0.92283774680002073</v>
      </c>
      <c r="AG26" s="30">
        <f t="shared" si="43"/>
        <v>0.91704919557486808</v>
      </c>
      <c r="AH26" s="44">
        <v>218</v>
      </c>
      <c r="AI26" s="40">
        <v>0.08</v>
      </c>
      <c r="AJ26" s="29">
        <v>0.22209999999999999</v>
      </c>
      <c r="AK26" s="42">
        <f t="shared" si="8"/>
        <v>44.544376</v>
      </c>
      <c r="AL26" s="18">
        <v>1.6</v>
      </c>
      <c r="AM26" s="18"/>
      <c r="AN26" s="122">
        <f>AN25+AH26-AM26</f>
        <v>3681.3599999999997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42715</v>
      </c>
      <c r="E27" s="52"/>
      <c r="F27" s="52">
        <f>SUM(F24:F26)</f>
        <v>39289</v>
      </c>
      <c r="G27" s="53"/>
      <c r="H27" s="53"/>
      <c r="I27" s="52">
        <f>SUM(I24:I26)</f>
        <v>39782</v>
      </c>
      <c r="J27" s="52">
        <f>SUM(J24:J26)</f>
        <v>44979</v>
      </c>
      <c r="K27" s="21">
        <f>IF(J27&gt;0,(J24*K24+J25*K25+J26*K26)/J27,0)</f>
        <v>8.0331554725538587E-2</v>
      </c>
      <c r="L27" s="53">
        <f>L24+L25+L26</f>
        <v>41365.767000000007</v>
      </c>
      <c r="M27" s="54">
        <f>IF(L27&gt;0,N27/L27,0)</f>
        <v>0.73266174762334269</v>
      </c>
      <c r="N27" s="55">
        <f>N24+N25+N26</f>
        <v>30307.115142000002</v>
      </c>
      <c r="O27" s="21">
        <f>IF(L27&gt;0,P27/L27,0)</f>
        <v>0.17064000181599434</v>
      </c>
      <c r="P27" s="55">
        <f>P24+P25+P26</f>
        <v>7058.6545559999995</v>
      </c>
      <c r="Q27" s="21">
        <f>IF(L27&gt;0,R27/L27,0)</f>
        <v>9.6698250560662863E-2</v>
      </c>
      <c r="R27" s="55">
        <f>R24+R25+R26</f>
        <v>3999.9973019999998</v>
      </c>
      <c r="S27" s="21">
        <f>IF(L27&gt;0,T27/L27,0)</f>
        <v>0.18536674318162646</v>
      </c>
      <c r="T27" s="55">
        <f>T24+T25+T26</f>
        <v>7667.8375080000005</v>
      </c>
      <c r="U27" s="21">
        <f>IF(L27&gt;0,V27/L27,0)</f>
        <v>0.52995154515084897</v>
      </c>
      <c r="V27" s="55">
        <f>V24+V25+V26</f>
        <v>21921.852138000002</v>
      </c>
      <c r="W27" s="21">
        <f>IF(L27&gt;0,X27/L27,0)</f>
        <v>0.39333046622827034</v>
      </c>
      <c r="X27" s="55">
        <f>X24+X25+X26</f>
        <v>16270.416420000001</v>
      </c>
      <c r="Y27" s="56">
        <f>IF(L27&gt;0,Z27/L27,0)</f>
        <v>3.37018078136929E-3</v>
      </c>
      <c r="Z27" s="57">
        <f>SUM(Z24:Z26)</f>
        <v>139.41011295000001</v>
      </c>
      <c r="AA27" s="63">
        <f>IF(L27&gt;0,(AA24*L24+AA25*L25+AA26*L26)/L27,0)</f>
        <v>3.147118177430869E-3</v>
      </c>
      <c r="AB27" s="56">
        <f>IF(J27&gt;0,(J24*AB24+J25*AB25+J26*AB26)/J27,0)</f>
        <v>2.6999199626492361E-4</v>
      </c>
      <c r="AC27" s="53">
        <f>SUM(AC24:AC26)</f>
        <v>11.16842625</v>
      </c>
      <c r="AD27" s="54">
        <f>IF(J27&gt;0,(J24*AD24+J25*AD25+J26*AD26)/J27,0)</f>
        <v>0.22117574201293935</v>
      </c>
      <c r="AE27" s="59">
        <f>SUM(AE24:AE26)</f>
        <v>132.0088451</v>
      </c>
      <c r="AF27" s="54">
        <f>IF(AND(Z27&gt;0),((Z24*AF24+Z25*AF25+Z26*AF26)/Z27),0)</f>
        <v>0.92101221447862558</v>
      </c>
      <c r="AG27" s="58">
        <f>IF(AND(AA27&gt;0,AJ27&gt;0,AB27&gt;0),((AJ27*(AA27-AB27))/(AA27*(AJ27-AB27))),0)</f>
        <v>0.91533978614564371</v>
      </c>
      <c r="AH27" s="52">
        <f>SUM(AH24:AH26)</f>
        <v>651</v>
      </c>
      <c r="AI27" s="21">
        <f>IF(AH27&gt;0,(AI24*AH24+AI25*AH25+AI26*AH26)/AH27,0)</f>
        <v>8.3488479262672805E-2</v>
      </c>
      <c r="AJ27" s="54">
        <f>IF(J27&gt;0,(AJ24*J24+AJ25*J25+AJ26*J26)/J27,0)</f>
        <v>0.21869965317148002</v>
      </c>
      <c r="AK27" s="59">
        <f>SUM(AK24:AK26)</f>
        <v>130.38368690000001</v>
      </c>
      <c r="AL27" s="57"/>
      <c r="AM27" s="57">
        <f>SUM(AM24:AM26)</f>
        <v>0</v>
      </c>
      <c r="AN27" s="124"/>
      <c r="AO27" s="125">
        <f>AN26</f>
        <v>3681.3599999999997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11" t="s">
        <v>55</v>
      </c>
      <c r="D28" s="12">
        <v>4596</v>
      </c>
      <c r="E28" s="12">
        <v>0</v>
      </c>
      <c r="F28" s="12">
        <v>10522</v>
      </c>
      <c r="G28" s="13">
        <v>4.0999999999999996</v>
      </c>
      <c r="H28" s="13">
        <v>4.4000000000000004</v>
      </c>
      <c r="I28" s="12">
        <v>11757</v>
      </c>
      <c r="J28" s="12">
        <v>14639</v>
      </c>
      <c r="K28" s="14">
        <v>8.1000000000000003E-2</v>
      </c>
      <c r="L28" s="25">
        <f>J28*(1-K28)</f>
        <v>13453.241</v>
      </c>
      <c r="M28" s="15">
        <v>0.69499999999999995</v>
      </c>
      <c r="N28" s="26">
        <f>L28*M28</f>
        <v>9350.0024949999988</v>
      </c>
      <c r="O28" s="14">
        <v>0.22500000000000001</v>
      </c>
      <c r="P28" s="26">
        <f>L28*O28</f>
        <v>3026.979225</v>
      </c>
      <c r="Q28" s="16">
        <v>0.08</v>
      </c>
      <c r="R28" s="26">
        <f>L28*Q28</f>
        <v>1076.25928</v>
      </c>
      <c r="S28" s="16">
        <v>0.188</v>
      </c>
      <c r="T28" s="26">
        <f>L28*S28</f>
        <v>2529.209308</v>
      </c>
      <c r="U28" s="16">
        <v>0.52700000000000002</v>
      </c>
      <c r="V28" s="26">
        <f>L28*U28</f>
        <v>7089.8580070000007</v>
      </c>
      <c r="W28" s="16">
        <v>0.39</v>
      </c>
      <c r="X28" s="26">
        <f>W28*L28</f>
        <v>5246.7639900000004</v>
      </c>
      <c r="Y28" s="17">
        <v>3.4399999999999999E-3</v>
      </c>
      <c r="Z28" s="61">
        <f>L28*Y28</f>
        <v>46.27914904</v>
      </c>
      <c r="AA28" s="28">
        <f>IF(J28&gt;0,(AC28+AK28)/J28,0)</f>
        <v>3.2718967600245921E-3</v>
      </c>
      <c r="AB28" s="17">
        <v>2.7E-4</v>
      </c>
      <c r="AC28" s="25">
        <f>AB28*L28</f>
        <v>3.6323750700000002</v>
      </c>
      <c r="AD28" s="141">
        <v>0.2195</v>
      </c>
      <c r="AE28" s="31">
        <f>AH28*(1-AI28)*AD28</f>
        <v>42.764746000000002</v>
      </c>
      <c r="AF28" s="29">
        <f t="shared" ref="AF28:AF30" si="44">IF(AND(AD28&gt;0,AB28&gt;0,Y28&gt;0),((Y28-AB28)*AD28)/((AD28-AB28)*Y28),0)</f>
        <v>0.92264654620983177</v>
      </c>
      <c r="AG28" s="62">
        <f>IF(AND(AA28&gt;0,AJ28&gt;0,AB28&gt;0),((AJ28*(AA28-AB28))/(AA28*(AJ28-AB28))),0)</f>
        <v>0.91857067011646831</v>
      </c>
      <c r="AH28" s="12">
        <v>212</v>
      </c>
      <c r="AI28" s="14">
        <v>8.1000000000000003E-2</v>
      </c>
      <c r="AJ28" s="15">
        <v>0.22720000000000001</v>
      </c>
      <c r="AK28" s="31">
        <f t="shared" si="8"/>
        <v>44.264921600000001</v>
      </c>
      <c r="AL28" s="19">
        <v>1.64</v>
      </c>
      <c r="AM28" s="19">
        <v>1015.34</v>
      </c>
      <c r="AN28" s="119">
        <f>AN26+AH28-AM28</f>
        <v>2878.0199999999995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47" t="s">
        <v>52</v>
      </c>
      <c r="D29" s="35">
        <v>19226</v>
      </c>
      <c r="E29" s="44">
        <v>4</v>
      </c>
      <c r="F29" s="35">
        <v>15239</v>
      </c>
      <c r="G29" s="38">
        <v>5.3</v>
      </c>
      <c r="H29" s="38">
        <v>6.6</v>
      </c>
      <c r="I29" s="35">
        <v>14799</v>
      </c>
      <c r="J29" s="35">
        <v>15000</v>
      </c>
      <c r="K29" s="40">
        <v>7.8E-2</v>
      </c>
      <c r="L29" s="38">
        <f t="shared" ref="L29:L30" si="45">J29*(1-K29)</f>
        <v>13830</v>
      </c>
      <c r="M29" s="39">
        <v>0.79500000000000004</v>
      </c>
      <c r="N29" s="26">
        <f t="shared" ref="N29:N30" si="46">L29*M29</f>
        <v>10994.85</v>
      </c>
      <c r="O29" s="37">
        <v>9.1999999999999998E-2</v>
      </c>
      <c r="P29" s="26">
        <f t="shared" ref="P29:P30" si="47">L29*O29</f>
        <v>1272.3599999999999</v>
      </c>
      <c r="Q29" s="40">
        <v>0.113</v>
      </c>
      <c r="R29" s="26">
        <f t="shared" ref="R29:R30" si="48">L29*Q29</f>
        <v>1562.79</v>
      </c>
      <c r="S29" s="40">
        <v>0.17599999999999999</v>
      </c>
      <c r="T29" s="26">
        <f>L29*S29</f>
        <v>2434.08</v>
      </c>
      <c r="U29" s="40">
        <v>0.53600000000000003</v>
      </c>
      <c r="V29" s="26">
        <f>L29*U29</f>
        <v>7412.88</v>
      </c>
      <c r="W29" s="40">
        <v>0.4</v>
      </c>
      <c r="X29" s="26">
        <f>W29*L29</f>
        <v>5532</v>
      </c>
      <c r="Y29" s="41">
        <v>3.4199999999999999E-3</v>
      </c>
      <c r="Z29" s="18">
        <f>L29*Y29</f>
        <v>47.2986</v>
      </c>
      <c r="AA29" s="28">
        <f>IF(J29&gt;0,(AC29+AK29)/J29,0)</f>
        <v>3.2152640000000002E-3</v>
      </c>
      <c r="AB29" s="41">
        <v>2.5999999999999998E-4</v>
      </c>
      <c r="AC29" s="38">
        <f>AB29*L29</f>
        <v>3.5957999999999997</v>
      </c>
      <c r="AD29" s="29">
        <v>0.22220000000000001</v>
      </c>
      <c r="AE29" s="42">
        <f>AH29*(1-AI29)*AD29</f>
        <v>45.079491600000004</v>
      </c>
      <c r="AF29" s="29">
        <f t="shared" si="44"/>
        <v>0.92505903550140267</v>
      </c>
      <c r="AG29" s="30">
        <f t="shared" ref="AG29:AG30" si="49">IF(AND(AA29&gt;0,AJ29&gt;0,AB29&gt;0),((AJ29*(AA29-AB29))/(AA29*(AJ29-AB29))),0)</f>
        <v>0.92022325918221648</v>
      </c>
      <c r="AH29" s="35">
        <v>221</v>
      </c>
      <c r="AI29" s="40">
        <v>8.2000000000000003E-2</v>
      </c>
      <c r="AJ29" s="39">
        <v>0.22</v>
      </c>
      <c r="AK29" s="42">
        <f t="shared" si="8"/>
        <v>44.633160000000004</v>
      </c>
      <c r="AL29" s="18">
        <v>1.65</v>
      </c>
      <c r="AM29" s="18"/>
      <c r="AN29" s="122">
        <f>AN28+AH29-AM29</f>
        <v>3099.0199999999995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56</v>
      </c>
      <c r="D30" s="44">
        <v>20478</v>
      </c>
      <c r="E30" s="44">
        <v>0</v>
      </c>
      <c r="F30" s="44">
        <v>15169</v>
      </c>
      <c r="G30" s="38">
        <v>2</v>
      </c>
      <c r="H30" s="38">
        <v>4.8</v>
      </c>
      <c r="I30" s="44">
        <v>15247</v>
      </c>
      <c r="J30" s="44">
        <v>14822</v>
      </c>
      <c r="K30" s="40">
        <v>8.2000000000000003E-2</v>
      </c>
      <c r="L30" s="38">
        <f t="shared" si="45"/>
        <v>13606.596000000001</v>
      </c>
      <c r="M30" s="29">
        <v>0.71799999999999997</v>
      </c>
      <c r="N30" s="26">
        <f t="shared" si="46"/>
        <v>9769.5359280000011</v>
      </c>
      <c r="O30" s="40">
        <v>0.20799999999999999</v>
      </c>
      <c r="P30" s="26">
        <f t="shared" si="47"/>
        <v>2830.1719680000001</v>
      </c>
      <c r="Q30" s="40">
        <v>7.3999999999999996E-2</v>
      </c>
      <c r="R30" s="26">
        <f t="shared" si="48"/>
        <v>1006.888104</v>
      </c>
      <c r="S30" s="40">
        <v>0.19700000000000001</v>
      </c>
      <c r="T30" s="26">
        <f>L30*S30</f>
        <v>2680.4994120000006</v>
      </c>
      <c r="U30" s="40">
        <v>0.52</v>
      </c>
      <c r="V30" s="26">
        <f>L30*U30</f>
        <v>7075.4299200000014</v>
      </c>
      <c r="W30" s="40">
        <v>0.39</v>
      </c>
      <c r="X30" s="26">
        <f>W30*L30</f>
        <v>5306.5724400000008</v>
      </c>
      <c r="Y30" s="48">
        <v>3.32E-3</v>
      </c>
      <c r="Z30" s="18">
        <f>L30*Y30</f>
        <v>45.173898720000004</v>
      </c>
      <c r="AA30" s="28">
        <f>IF(J30&gt;0,(AC30+AK30)/J30,0)</f>
        <v>3.1345137606260966E-3</v>
      </c>
      <c r="AB30" s="48">
        <v>2.5999999999999998E-4</v>
      </c>
      <c r="AC30" s="38">
        <f>AB30*L30</f>
        <v>3.5377149600000002</v>
      </c>
      <c r="AD30" s="29">
        <v>0.22289999999999999</v>
      </c>
      <c r="AE30" s="42">
        <f>AH30*(1-AI30)*AD30</f>
        <v>42.654144000000002</v>
      </c>
      <c r="AF30" s="29">
        <f t="shared" si="44"/>
        <v>0.92276309694401037</v>
      </c>
      <c r="AG30" s="30">
        <f t="shared" si="49"/>
        <v>0.91811677149646398</v>
      </c>
      <c r="AH30" s="44">
        <v>208</v>
      </c>
      <c r="AI30" s="40">
        <v>0.08</v>
      </c>
      <c r="AJ30" s="29">
        <v>0.2243</v>
      </c>
      <c r="AK30" s="42">
        <f t="shared" si="8"/>
        <v>42.922048000000004</v>
      </c>
      <c r="AL30" s="18">
        <v>1.65</v>
      </c>
      <c r="AM30" s="18"/>
      <c r="AN30" s="122">
        <f>AN29+AH30-AM30</f>
        <v>3307.0199999999995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44300</v>
      </c>
      <c r="E31" s="52"/>
      <c r="F31" s="52">
        <f>SUM(F28:F30)</f>
        <v>40930</v>
      </c>
      <c r="G31" s="53"/>
      <c r="H31" s="53"/>
      <c r="I31" s="52">
        <f>SUM(I28:I30)</f>
        <v>41803</v>
      </c>
      <c r="J31" s="52">
        <f>SUM(J28:J30)</f>
        <v>44461</v>
      </c>
      <c r="K31" s="21">
        <f>IF(J31&gt;0,(J28*K28+J29*K29+J30*K30)/J31,0)</f>
        <v>8.0321247835181395E-2</v>
      </c>
      <c r="L31" s="53">
        <f>L28+L29+L30</f>
        <v>40889.837</v>
      </c>
      <c r="M31" s="54">
        <f>IF(L31&gt;0,N31/L31,0)</f>
        <v>0.73647611808772928</v>
      </c>
      <c r="N31" s="55">
        <f>N28+N29+N30</f>
        <v>30114.388423</v>
      </c>
      <c r="O31" s="21">
        <f>IF(L31&gt;0,P31/L31,0)</f>
        <v>0.17435900253160708</v>
      </c>
      <c r="P31" s="55">
        <f>P28+P29+P30</f>
        <v>7129.5111930000003</v>
      </c>
      <c r="Q31" s="21">
        <f>IF(L31&gt;0,R31/L31,0)</f>
        <v>8.9164879380663711E-2</v>
      </c>
      <c r="R31" s="55">
        <f>R28+R29+R30</f>
        <v>3645.9373840000003</v>
      </c>
      <c r="S31" s="21">
        <f>IF(L31&gt;0,T31/L31,0)</f>
        <v>0.1869361504180122</v>
      </c>
      <c r="T31" s="55">
        <f>T28+T29+T30</f>
        <v>7643.7887200000005</v>
      </c>
      <c r="U31" s="21">
        <f>IF(L31&gt;0,V31/L31,0)</f>
        <v>0.52771469661275494</v>
      </c>
      <c r="V31" s="55">
        <f>V28+V29+V30</f>
        <v>21578.167927000002</v>
      </c>
      <c r="W31" s="21">
        <f>IF(L31&gt;0,X31/L31,0)</f>
        <v>0.39338225853040204</v>
      </c>
      <c r="X31" s="55">
        <f>X28+X29+X30</f>
        <v>16085.336429999999</v>
      </c>
      <c r="Y31" s="56">
        <f>IF(L31&gt;0,Z31/L31,0)</f>
        <v>3.3933040075459337E-3</v>
      </c>
      <c r="Z31" s="57">
        <f>SUM(Z28:Z30)</f>
        <v>138.75164776</v>
      </c>
      <c r="AA31" s="63">
        <f>IF(L31&gt;0,(AA28*L28+AA29*L29+AA30*L30)/L31,0)</f>
        <v>3.2070262142891407E-3</v>
      </c>
      <c r="AB31" s="56">
        <f>IF(J31&gt;0,(J28*AB28+J29*AB29+J30*AB30)/J31,0)</f>
        <v>2.6329254852567414E-4</v>
      </c>
      <c r="AC31" s="53">
        <f>SUM(AC28:AC30)</f>
        <v>10.76589003</v>
      </c>
      <c r="AD31" s="54">
        <f>IF(J31&gt;0,(J28*AD28+J29*AD29+J30*AD30)/J31,0)</f>
        <v>0.22154437147162684</v>
      </c>
      <c r="AE31" s="59">
        <f>SUM(AE28:AE30)</f>
        <v>130.49838160000002</v>
      </c>
      <c r="AF31" s="54">
        <f>IF(AND(Z31&gt;0),((Z28*AF28+Z29*AF29+Z30*AF30)/Z31),0)</f>
        <v>0.9235068777373846</v>
      </c>
      <c r="AG31" s="58">
        <f>IF(AND(AA31&gt;0,AJ31&gt;0,AB31&gt;0),((AJ31*(AA31-AB31))/(AA31*(AJ31-AB31))),0)</f>
        <v>0.91898247140651967</v>
      </c>
      <c r="AH31" s="52">
        <f>SUM(AH28:AH30)</f>
        <v>641</v>
      </c>
      <c r="AI31" s="21">
        <f>IF(AH31&gt;0,(AI28*AH28+AI29*AH29+AI30*AH30)/AH31,0)</f>
        <v>8.1020280811232442E-2</v>
      </c>
      <c r="AJ31" s="54">
        <f>IF(J31&gt;0,(AJ28*J28+AJ29*J29+AJ30*J30)/J31,0)</f>
        <v>0.22380412946177553</v>
      </c>
      <c r="AK31" s="59">
        <f>SUM(AK28:AK30)</f>
        <v>131.82012960000003</v>
      </c>
      <c r="AL31" s="57"/>
      <c r="AM31" s="57">
        <f>SUM(AM28:AM30)</f>
        <v>1015.34</v>
      </c>
      <c r="AN31" s="124"/>
      <c r="AO31" s="125">
        <f>AN30</f>
        <v>3307.0199999999995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11" t="s">
        <v>55</v>
      </c>
      <c r="D32" s="12">
        <v>3940</v>
      </c>
      <c r="E32" s="12">
        <v>1</v>
      </c>
      <c r="F32" s="12">
        <v>11366</v>
      </c>
      <c r="G32" s="13">
        <v>4</v>
      </c>
      <c r="H32" s="13">
        <v>5</v>
      </c>
      <c r="I32" s="12">
        <v>12190</v>
      </c>
      <c r="J32" s="12">
        <v>13841</v>
      </c>
      <c r="K32" s="14">
        <v>7.9000000000000001E-2</v>
      </c>
      <c r="L32" s="25">
        <f>J32*(1-K32)</f>
        <v>12747.561</v>
      </c>
      <c r="M32" s="15">
        <v>0.76400000000000001</v>
      </c>
      <c r="N32" s="26">
        <f>L32*M32</f>
        <v>9739.1366039999994</v>
      </c>
      <c r="O32" s="14">
        <v>9.8000000000000004E-2</v>
      </c>
      <c r="P32" s="26">
        <f>L32*O32</f>
        <v>1249.260978</v>
      </c>
      <c r="Q32" s="16">
        <v>0.13800000000000001</v>
      </c>
      <c r="R32" s="26">
        <f>L32*Q32</f>
        <v>1759.1634180000001</v>
      </c>
      <c r="S32" s="16">
        <v>0.19600000000000001</v>
      </c>
      <c r="T32" s="26">
        <f>L32*S32</f>
        <v>2498.521956</v>
      </c>
      <c r="U32" s="16">
        <v>0.48199999999999998</v>
      </c>
      <c r="V32" s="26">
        <f>L32*U32</f>
        <v>6144.3244019999993</v>
      </c>
      <c r="W32" s="16">
        <v>0.4</v>
      </c>
      <c r="X32" s="26">
        <f>W32*L32</f>
        <v>5099.0244000000002</v>
      </c>
      <c r="Y32" s="17">
        <v>3.3500000000000001E-3</v>
      </c>
      <c r="Z32" s="61">
        <f>L32*Y32</f>
        <v>42.704329350000002</v>
      </c>
      <c r="AA32" s="28">
        <f>IF(J32&gt;0,(AC32+AK32)/J32,0)</f>
        <v>2.8863161520121384E-3</v>
      </c>
      <c r="AB32" s="17">
        <v>2.5999999999999998E-4</v>
      </c>
      <c r="AC32" s="25">
        <f>AB32*L32</f>
        <v>3.3143658599999997</v>
      </c>
      <c r="AD32" s="141">
        <v>0.20369999999999999</v>
      </c>
      <c r="AE32" s="31">
        <f>AH32*(1-AI32)*AD32</f>
        <v>34.294932000000003</v>
      </c>
      <c r="AF32" s="29">
        <f t="shared" ref="AF32:AF34" si="50">IF(AND(AD32&gt;0,AB32&gt;0,Y32&gt;0),((Y32-AB32)*AD32)/((AD32-AB32)*Y32),0)</f>
        <v>0.92356688832675005</v>
      </c>
      <c r="AG32" s="62">
        <f>IF(AND(AA32&gt;0,AJ32&gt;0,AB32&gt;0),((AJ32*(AA32-AB32))/(AA32*(AJ32-AB32))),0)</f>
        <v>0.9110082988536613</v>
      </c>
      <c r="AH32" s="12">
        <v>184</v>
      </c>
      <c r="AI32" s="14">
        <v>8.5000000000000006E-2</v>
      </c>
      <c r="AJ32" s="15">
        <v>0.21759999999999999</v>
      </c>
      <c r="AK32" s="31">
        <f t="shared" si="8"/>
        <v>36.635136000000003</v>
      </c>
      <c r="AL32" s="19">
        <v>1.64</v>
      </c>
      <c r="AM32" s="19">
        <v>1000.8</v>
      </c>
      <c r="AN32" s="119">
        <f>AN30+AH32-AM32</f>
        <v>2490.2199999999993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47" t="s">
        <v>52</v>
      </c>
      <c r="D33" s="35">
        <v>23253</v>
      </c>
      <c r="E33" s="44">
        <v>3</v>
      </c>
      <c r="F33" s="35">
        <v>15595</v>
      </c>
      <c r="G33" s="36">
        <v>4.3</v>
      </c>
      <c r="H33" s="38">
        <v>5.8</v>
      </c>
      <c r="I33" s="35">
        <v>15034</v>
      </c>
      <c r="J33" s="35">
        <v>13658</v>
      </c>
      <c r="K33" s="40">
        <v>8.2000000000000003E-2</v>
      </c>
      <c r="L33" s="38">
        <f t="shared" ref="L33:L34" si="51">J33*(1-K33)</f>
        <v>12538.044</v>
      </c>
      <c r="M33" s="39">
        <v>0.76800000000000002</v>
      </c>
      <c r="N33" s="26">
        <f t="shared" ref="N33:N34" si="52">L33*M33</f>
        <v>9629.2177919999995</v>
      </c>
      <c r="O33" s="37">
        <v>0.128</v>
      </c>
      <c r="P33" s="26">
        <f t="shared" ref="P33:P34" si="53">L33*O33</f>
        <v>1604.8696319999999</v>
      </c>
      <c r="Q33" s="40">
        <v>7.9000000000000001E-2</v>
      </c>
      <c r="R33" s="26">
        <f t="shared" ref="R33:R34" si="54">L33*Q33</f>
        <v>990.50547600000004</v>
      </c>
      <c r="S33" s="40">
        <v>0.223</v>
      </c>
      <c r="T33" s="26">
        <f>L33*S33</f>
        <v>2795.9838119999999</v>
      </c>
      <c r="U33" s="40">
        <v>0.47</v>
      </c>
      <c r="V33" s="26">
        <f>L33*U33</f>
        <v>5892.8806799999993</v>
      </c>
      <c r="W33" s="40">
        <v>0.4</v>
      </c>
      <c r="X33" s="26">
        <f>W33*L33</f>
        <v>5015.2175999999999</v>
      </c>
      <c r="Y33" s="41">
        <v>3.31E-3</v>
      </c>
      <c r="Z33" s="18">
        <f>L33*Y33</f>
        <v>41.500925639999998</v>
      </c>
      <c r="AA33" s="28">
        <f>IF(J33&gt;0,(AC33+AK33)/J33,0)</f>
        <v>3.4145414086981991E-3</v>
      </c>
      <c r="AB33" s="41">
        <v>2.4000000000000001E-4</v>
      </c>
      <c r="AC33" s="38">
        <f>AB33*L33</f>
        <v>3.00913056</v>
      </c>
      <c r="AD33" s="29">
        <v>0.2195</v>
      </c>
      <c r="AE33" s="42">
        <f>AH33*(1-AI33)*AD33</f>
        <v>45.840380000000003</v>
      </c>
      <c r="AF33" s="29">
        <f t="shared" si="50"/>
        <v>0.92850767191925143</v>
      </c>
      <c r="AG33" s="30">
        <f t="shared" ref="AG33:AG34" si="55">IF(AND(AA33&gt;0,AJ33&gt;0,AB33&gt;0),((AJ33*(AA33-AB33))/(AA33*(AJ33-AB33))),0)</f>
        <v>0.93078172869532416</v>
      </c>
      <c r="AH33" s="35">
        <v>230</v>
      </c>
      <c r="AI33" s="40">
        <v>9.1999999999999998E-2</v>
      </c>
      <c r="AJ33" s="39">
        <v>0.2089</v>
      </c>
      <c r="AK33" s="42">
        <f t="shared" si="8"/>
        <v>43.626676000000003</v>
      </c>
      <c r="AL33" s="18">
        <v>1.85</v>
      </c>
      <c r="AM33" s="18"/>
      <c r="AN33" s="122">
        <f>AN32+AH33-AM33</f>
        <v>2720.2199999999993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53</v>
      </c>
      <c r="D34" s="44">
        <v>18507</v>
      </c>
      <c r="E34" s="44">
        <v>3</v>
      </c>
      <c r="F34" s="44">
        <v>16044</v>
      </c>
      <c r="G34" s="38">
        <v>4.7</v>
      </c>
      <c r="H34" s="38">
        <v>5.8</v>
      </c>
      <c r="I34" s="44">
        <v>15933</v>
      </c>
      <c r="J34" s="44">
        <v>13535</v>
      </c>
      <c r="K34" s="40">
        <v>8.1000000000000003E-2</v>
      </c>
      <c r="L34" s="38">
        <f t="shared" si="51"/>
        <v>12438.665000000001</v>
      </c>
      <c r="M34" s="29">
        <v>0.76</v>
      </c>
      <c r="N34" s="26">
        <f t="shared" si="52"/>
        <v>9453.385400000001</v>
      </c>
      <c r="O34" s="40">
        <v>0.13400000000000001</v>
      </c>
      <c r="P34" s="26">
        <f t="shared" si="53"/>
        <v>1666.7811100000001</v>
      </c>
      <c r="Q34" s="40">
        <v>0.106</v>
      </c>
      <c r="R34" s="26">
        <f t="shared" si="54"/>
        <v>1318.4984899999999</v>
      </c>
      <c r="S34" s="40">
        <v>0.21</v>
      </c>
      <c r="T34" s="26">
        <f>L34*S34</f>
        <v>2612.1196500000001</v>
      </c>
      <c r="U34" s="40">
        <v>0.49</v>
      </c>
      <c r="V34" s="26">
        <f>L34*U34</f>
        <v>6094.9458500000001</v>
      </c>
      <c r="W34" s="40">
        <v>0.4</v>
      </c>
      <c r="X34" s="26">
        <f>W34*L34</f>
        <v>4975.4660000000003</v>
      </c>
      <c r="Y34" s="48">
        <v>3.2399999999999998E-3</v>
      </c>
      <c r="Z34" s="18">
        <f>L34*Y34</f>
        <v>40.301274599999999</v>
      </c>
      <c r="AA34" s="28">
        <f>IF(J34&gt;0,(AC34+AK34)/J34,0)</f>
        <v>3.0988141300332477E-3</v>
      </c>
      <c r="AB34" s="48">
        <v>2.5000000000000001E-4</v>
      </c>
      <c r="AC34" s="38">
        <f>AB34*L34</f>
        <v>3.1096662500000001</v>
      </c>
      <c r="AD34" s="29">
        <v>0.2167</v>
      </c>
      <c r="AE34" s="42">
        <f>AH34*(1-AI34)*AD34</f>
        <v>37.871575500000006</v>
      </c>
      <c r="AF34" s="29">
        <f t="shared" si="50"/>
        <v>0.92390538686834989</v>
      </c>
      <c r="AG34" s="30">
        <f t="shared" si="55"/>
        <v>0.92035948498020559</v>
      </c>
      <c r="AH34" s="44">
        <v>191</v>
      </c>
      <c r="AI34" s="40">
        <v>8.5000000000000006E-2</v>
      </c>
      <c r="AJ34" s="29">
        <v>0.22220000000000001</v>
      </c>
      <c r="AK34" s="42">
        <f t="shared" si="8"/>
        <v>38.832783000000006</v>
      </c>
      <c r="AL34" s="18">
        <v>1.6</v>
      </c>
      <c r="AM34" s="18"/>
      <c r="AN34" s="122">
        <f>AN33+AH34-AM34</f>
        <v>2911.2199999999993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45700</v>
      </c>
      <c r="E35" s="52"/>
      <c r="F35" s="52">
        <f t="shared" ref="F35:J35" si="56">SUM(F32:F34)</f>
        <v>43005</v>
      </c>
      <c r="G35" s="53"/>
      <c r="H35" s="53"/>
      <c r="I35" s="52">
        <f t="shared" si="56"/>
        <v>43157</v>
      </c>
      <c r="J35" s="52">
        <f t="shared" si="56"/>
        <v>41034</v>
      </c>
      <c r="K35" s="21">
        <f>IF(J35&gt;0,(J32*K32+J33*K33+J34*K34)/J35,0)</f>
        <v>8.0658234634693196E-2</v>
      </c>
      <c r="L35" s="53">
        <f>L32+L33+L34</f>
        <v>37724.270000000004</v>
      </c>
      <c r="M35" s="54">
        <f>IF(L35&gt;0,N35/L35,0)</f>
        <v>0.7640105374073507</v>
      </c>
      <c r="N35" s="55">
        <f>N32+N33+N34</f>
        <v>28821.739796000002</v>
      </c>
      <c r="O35" s="21">
        <f>IF(L35&gt;0,P35/L35,0)</f>
        <v>0.11984093317113889</v>
      </c>
      <c r="P35" s="55">
        <f>P32+P33+P34</f>
        <v>4520.9117200000001</v>
      </c>
      <c r="Q35" s="21">
        <f>IF(L35&gt;0,R35/L35,0)</f>
        <v>0.10783952569526196</v>
      </c>
      <c r="R35" s="55">
        <f>R32+R33+R34</f>
        <v>4068.1673840000003</v>
      </c>
      <c r="S35" s="21">
        <f>IF(L35&gt;0,T35/L35,0)</f>
        <v>0.20958988518531965</v>
      </c>
      <c r="T35" s="55">
        <f>T32+T33+T34</f>
        <v>7906.6254179999996</v>
      </c>
      <c r="U35" s="21">
        <f>IF(L35&gt;0,V35/L35,0)</f>
        <v>0.48064948458909862</v>
      </c>
      <c r="V35" s="55">
        <f>V32+V33+V34</f>
        <v>18132.150931999997</v>
      </c>
      <c r="W35" s="21">
        <f>IF(L35&gt;0,X35/L35,0)</f>
        <v>0.39999999999999997</v>
      </c>
      <c r="X35" s="55">
        <f>X32+X33+X34</f>
        <v>15089.708000000001</v>
      </c>
      <c r="Y35" s="56">
        <f>IF(L35&gt;0,Z35/L35,0)</f>
        <v>3.3004357563446553E-3</v>
      </c>
      <c r="Z35" s="57">
        <f>SUM(Z32:Z34)</f>
        <v>124.50652959</v>
      </c>
      <c r="AA35" s="63">
        <f>IF(L35&gt;0,(AA32*L32+AA33*L33+AA34*L34)/L35,0)</f>
        <v>3.1319432422652581E-3</v>
      </c>
      <c r="AB35" s="56">
        <f>IF(J35&gt;0,(J32*AB32+J33*AB33+J34*AB34)/J35,0)</f>
        <v>2.5004459716332795E-4</v>
      </c>
      <c r="AC35" s="53">
        <f>SUM(AC32:AC34)</f>
        <v>9.4331626699999997</v>
      </c>
      <c r="AD35" s="54">
        <f>IF(J35&gt;0,(J32*AD32+J33*AD33+J34*AD34)/J35,0)</f>
        <v>0.21324699517473317</v>
      </c>
      <c r="AE35" s="59">
        <f>SUM(AE32:AE34)</f>
        <v>118.0068875</v>
      </c>
      <c r="AF35" s="54">
        <f>IF(AND(Z35&gt;0),((Z32*AF32+Z33*AF33+Z34*AF34)/Z35),0)</f>
        <v>0.92532333448160309</v>
      </c>
      <c r="AG35" s="58">
        <f>IF(AND(AA35&gt;0,AJ35&gt;0,AB35&gt;0),((AJ35*(AA35-AB35))/(AA35*(AJ35-AB35))),0)</f>
        <v>0.92122844765843515</v>
      </c>
      <c r="AH35" s="52">
        <f t="shared" ref="AH35" si="57">SUM(AH32:AH34)</f>
        <v>605</v>
      </c>
      <c r="AI35" s="21">
        <f>IF(AH35&gt;0,(AI32*AH32+AI33*AH33+AI34*AH34)/AH35,0)</f>
        <v>8.7661157024793379E-2</v>
      </c>
      <c r="AJ35" s="54">
        <f>IF(J35&gt;0,(AJ32*J32+AJ33*J33+AJ34*J34)/J35,0)</f>
        <v>0.21622154311059125</v>
      </c>
      <c r="AK35" s="59">
        <f>SUM(AK32:AK34)</f>
        <v>119.09459500000001</v>
      </c>
      <c r="AL35" s="57"/>
      <c r="AM35" s="57">
        <f>SUM(AM32:AM34)</f>
        <v>1000.8</v>
      </c>
      <c r="AN35" s="124"/>
      <c r="AO35" s="125">
        <f>AN34</f>
        <v>2911.2199999999993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47" t="s">
        <v>50</v>
      </c>
      <c r="D36" s="12">
        <v>2928</v>
      </c>
      <c r="E36" s="12">
        <v>0</v>
      </c>
      <c r="F36" s="12">
        <v>13975</v>
      </c>
      <c r="G36" s="13">
        <v>3.3</v>
      </c>
      <c r="H36" s="13">
        <v>5.2</v>
      </c>
      <c r="I36" s="12">
        <v>14586</v>
      </c>
      <c r="J36" s="12">
        <v>14307</v>
      </c>
      <c r="K36" s="14">
        <v>6.7000000000000004E-2</v>
      </c>
      <c r="L36" s="25">
        <f>J36*(1-K36)</f>
        <v>13348.431</v>
      </c>
      <c r="M36" s="15">
        <v>0.67</v>
      </c>
      <c r="N36" s="26">
        <f>L36*M36</f>
        <v>8943.4487700000009</v>
      </c>
      <c r="O36" s="14">
        <v>0.13100000000000001</v>
      </c>
      <c r="P36" s="26">
        <f>L36*O36</f>
        <v>1748.6444610000001</v>
      </c>
      <c r="Q36" s="16">
        <v>0.19900000000000001</v>
      </c>
      <c r="R36" s="26">
        <f>L36*Q36</f>
        <v>2656.3377690000002</v>
      </c>
      <c r="S36" s="16">
        <v>0.185</v>
      </c>
      <c r="T36" s="26">
        <f>L36*S36</f>
        <v>2469.4597349999999</v>
      </c>
      <c r="U36" s="16">
        <v>0.51600000000000001</v>
      </c>
      <c r="V36" s="26">
        <f>L36*U36</f>
        <v>6887.7903960000003</v>
      </c>
      <c r="W36" s="16">
        <v>0.4</v>
      </c>
      <c r="X36" s="26">
        <f>W36*L36</f>
        <v>5339.3724000000002</v>
      </c>
      <c r="Y36" s="17">
        <v>3.2299999999999998E-3</v>
      </c>
      <c r="Z36" s="61">
        <f>L36*Y36</f>
        <v>43.115432130000002</v>
      </c>
      <c r="AA36" s="28">
        <f>IF(J36&gt;0,(AC36+AK36)/J36,0)</f>
        <v>2.9084548584608935E-3</v>
      </c>
      <c r="AB36" s="17">
        <v>2.5999999999999998E-4</v>
      </c>
      <c r="AC36" s="25">
        <f>AB36*L36</f>
        <v>3.47059206</v>
      </c>
      <c r="AD36" s="141">
        <v>0.21260000000000001</v>
      </c>
      <c r="AE36" s="31">
        <f>AH36*(1-AI36)*AD36</f>
        <v>37.6973816</v>
      </c>
      <c r="AF36" s="29">
        <f t="shared" ref="AF36:AF38" si="58">IF(AND(AD36&gt;0,AB36&gt;0,Y36&gt;0),((Y36-AB36)*AD36)/((AD36-AB36)*Y36),0)</f>
        <v>0.92063053266695671</v>
      </c>
      <c r="AG36" s="62">
        <f>IF(AND(AA36&gt;0,AJ36&gt;0,AB36&gt;0),((AJ36*(AA36-AB36))/(AA36*(AJ36-AB36))),0)</f>
        <v>0.91170747196153545</v>
      </c>
      <c r="AH36" s="12">
        <v>194</v>
      </c>
      <c r="AI36" s="14">
        <v>8.5999999999999993E-2</v>
      </c>
      <c r="AJ36" s="15">
        <v>0.21510000000000001</v>
      </c>
      <c r="AK36" s="31">
        <f t="shared" si="8"/>
        <v>38.140671600000005</v>
      </c>
      <c r="AL36" s="19">
        <v>1.63</v>
      </c>
      <c r="AM36" s="19">
        <v>1265.8</v>
      </c>
      <c r="AN36" s="119">
        <f>AN34+AH36-AM36</f>
        <v>1839.4199999999994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47" t="s">
        <v>52</v>
      </c>
      <c r="D37" s="35">
        <v>22122</v>
      </c>
      <c r="E37" s="44">
        <v>4</v>
      </c>
      <c r="F37" s="35">
        <v>15774</v>
      </c>
      <c r="G37" s="36">
        <v>3.4</v>
      </c>
      <c r="H37" s="38">
        <v>6.4</v>
      </c>
      <c r="I37" s="35">
        <v>15808</v>
      </c>
      <c r="J37" s="35">
        <v>14950</v>
      </c>
      <c r="K37" s="40">
        <v>8.1000000000000003E-2</v>
      </c>
      <c r="L37" s="38">
        <f t="shared" ref="L37:L38" si="59">J37*(1-K37)</f>
        <v>13739.050000000001</v>
      </c>
      <c r="M37" s="39">
        <v>0.71</v>
      </c>
      <c r="N37" s="26">
        <f t="shared" ref="N37:N38" si="60">L37*M37</f>
        <v>9754.7255000000005</v>
      </c>
      <c r="O37" s="37">
        <v>0.107</v>
      </c>
      <c r="P37" s="26">
        <f t="shared" ref="P37:P38" si="61">L37*O37</f>
        <v>1470.07835</v>
      </c>
      <c r="Q37" s="40">
        <v>0.183</v>
      </c>
      <c r="R37" s="26">
        <f t="shared" ref="R37:R38" si="62">L37*Q37</f>
        <v>2514.2461499999999</v>
      </c>
      <c r="S37" s="40">
        <v>0.191</v>
      </c>
      <c r="T37" s="26">
        <f>L37*S37</f>
        <v>2624.1585500000001</v>
      </c>
      <c r="U37" s="40">
        <v>0.50800000000000001</v>
      </c>
      <c r="V37" s="26">
        <f>L37*U37</f>
        <v>6979.4374000000007</v>
      </c>
      <c r="W37" s="40">
        <v>0.4</v>
      </c>
      <c r="X37" s="26">
        <f>W37*L37</f>
        <v>5495.6200000000008</v>
      </c>
      <c r="Y37" s="41">
        <v>3.32E-3</v>
      </c>
      <c r="Z37" s="18">
        <f>L37*Y37</f>
        <v>45.613646000000003</v>
      </c>
      <c r="AA37" s="28">
        <f>IF(J37&gt;0,(AC37+AK37)/J37,0)</f>
        <v>3.0534879063545154E-3</v>
      </c>
      <c r="AB37" s="41">
        <v>2.5999999999999998E-4</v>
      </c>
      <c r="AC37" s="38">
        <f>AB37*L37</f>
        <v>3.5721530000000001</v>
      </c>
      <c r="AD37" s="29">
        <v>0.21759999999999999</v>
      </c>
      <c r="AE37" s="42">
        <f>AH37*(1-AI37)*AD37</f>
        <v>42.865459200000004</v>
      </c>
      <c r="AF37" s="29">
        <f t="shared" si="58"/>
        <v>0.9227893445503742</v>
      </c>
      <c r="AG37" s="30">
        <f t="shared" ref="AG37:AG38" si="63">IF(AND(AA37&gt;0,AJ37&gt;0,AB37&gt;0),((AJ37*(AA37-AB37))/(AA37*(AJ37-AB37))),0)</f>
        <v>0.91596641255090006</v>
      </c>
      <c r="AH37" s="35">
        <v>216</v>
      </c>
      <c r="AI37" s="40">
        <v>8.7999999999999995E-2</v>
      </c>
      <c r="AJ37" s="39">
        <v>0.21360000000000001</v>
      </c>
      <c r="AK37" s="42">
        <f t="shared" si="8"/>
        <v>42.077491200000004</v>
      </c>
      <c r="AL37" s="18">
        <v>1.72</v>
      </c>
      <c r="AM37" s="18"/>
      <c r="AN37" s="122">
        <f>AN36+AH37-AM37</f>
        <v>2055.4199999999992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53</v>
      </c>
      <c r="D38" s="44">
        <v>21150</v>
      </c>
      <c r="E38" s="44">
        <v>3</v>
      </c>
      <c r="F38" s="44">
        <v>18537</v>
      </c>
      <c r="G38" s="38">
        <v>4.4000000000000004</v>
      </c>
      <c r="H38" s="38">
        <v>3.9</v>
      </c>
      <c r="I38" s="44">
        <v>18061</v>
      </c>
      <c r="J38" s="44">
        <v>14916</v>
      </c>
      <c r="K38" s="40">
        <v>8.1000000000000003E-2</v>
      </c>
      <c r="L38" s="38">
        <f t="shared" si="59"/>
        <v>13707.804</v>
      </c>
      <c r="M38" s="29">
        <v>0.65300000000000002</v>
      </c>
      <c r="N38" s="26">
        <f t="shared" si="60"/>
        <v>8951.1960120000003</v>
      </c>
      <c r="O38" s="40">
        <v>0.13700000000000001</v>
      </c>
      <c r="P38" s="26">
        <f t="shared" si="61"/>
        <v>1877.9691480000001</v>
      </c>
      <c r="Q38" s="40">
        <v>0.21</v>
      </c>
      <c r="R38" s="26">
        <f t="shared" si="62"/>
        <v>2878.6388400000001</v>
      </c>
      <c r="S38" s="40">
        <v>0.19400000000000001</v>
      </c>
      <c r="T38" s="26">
        <f>L38*S38</f>
        <v>2659.3139759999999</v>
      </c>
      <c r="U38" s="40">
        <v>0.49399999999999999</v>
      </c>
      <c r="V38" s="26">
        <f>L38*U38</f>
        <v>6771.6551760000002</v>
      </c>
      <c r="W38" s="40">
        <v>0.4</v>
      </c>
      <c r="X38" s="26">
        <f>W38*L38</f>
        <v>5483.1216000000004</v>
      </c>
      <c r="Y38" s="48">
        <v>3.4099999999999998E-3</v>
      </c>
      <c r="Z38" s="18">
        <f>L38*Y38</f>
        <v>46.743611639999997</v>
      </c>
      <c r="AA38" s="28">
        <f>IF(J38&gt;0,(AC38+AK38)/J38,0)</f>
        <v>3.3093681335478681E-3</v>
      </c>
      <c r="AB38" s="48">
        <v>2.7E-4</v>
      </c>
      <c r="AC38" s="38">
        <f>AB38*L38</f>
        <v>3.7011070799999999</v>
      </c>
      <c r="AD38" s="29">
        <v>0.21360000000000001</v>
      </c>
      <c r="AE38" s="42">
        <f>AH38*(1-AI38)*AD38</f>
        <v>45.343008000000005</v>
      </c>
      <c r="AF38" s="29">
        <f t="shared" si="58"/>
        <v>0.92198654680225722</v>
      </c>
      <c r="AG38" s="30">
        <f t="shared" si="63"/>
        <v>0.91956769753032397</v>
      </c>
      <c r="AH38" s="44">
        <v>232</v>
      </c>
      <c r="AI38" s="40">
        <v>8.5000000000000006E-2</v>
      </c>
      <c r="AJ38" s="29">
        <v>0.21510000000000001</v>
      </c>
      <c r="AK38" s="42">
        <f t="shared" si="8"/>
        <v>45.661428000000001</v>
      </c>
      <c r="AL38" s="18">
        <v>1.72</v>
      </c>
      <c r="AM38" s="18"/>
      <c r="AN38" s="122">
        <f>AN37+AH38-AM38</f>
        <v>2287.4199999999992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46200</v>
      </c>
      <c r="E39" s="52"/>
      <c r="F39" s="52">
        <f t="shared" ref="F39:J39" si="64">SUM(F36:F38)</f>
        <v>48286</v>
      </c>
      <c r="G39" s="53"/>
      <c r="H39" s="53"/>
      <c r="I39" s="52">
        <f t="shared" si="64"/>
        <v>48455</v>
      </c>
      <c r="J39" s="52">
        <f t="shared" si="64"/>
        <v>44173</v>
      </c>
      <c r="K39" s="21">
        <f>IF(J39&gt;0,(J36*K36+J37*K37+J38*K38)/J39,0)</f>
        <v>7.6465601159079077E-2</v>
      </c>
      <c r="L39" s="53">
        <f>L36+L37+L38</f>
        <v>40795.285000000003</v>
      </c>
      <c r="M39" s="54">
        <f>IF(L39&gt;0,N39/L39,0)</f>
        <v>0.67775896851805306</v>
      </c>
      <c r="N39" s="55">
        <f>N36+N37+N38</f>
        <v>27649.370282000003</v>
      </c>
      <c r="O39" s="21">
        <f>IF(L39&gt;0,P39/L39,0)</f>
        <v>0.12493335832805187</v>
      </c>
      <c r="P39" s="55">
        <f>P36+P37+P38</f>
        <v>5096.6919589999998</v>
      </c>
      <c r="Q39" s="21">
        <f>IF(L39&gt;0,R39/L39,0)</f>
        <v>0.19730767315389511</v>
      </c>
      <c r="R39" s="55">
        <f>R36+R37+R38</f>
        <v>8049.2227590000002</v>
      </c>
      <c r="S39" s="21">
        <f>IF(L39&gt;0,T39/L39,0)</f>
        <v>0.19004481182077779</v>
      </c>
      <c r="T39" s="55">
        <f>T36+T37+T38</f>
        <v>7752.9322609999999</v>
      </c>
      <c r="U39" s="21">
        <f>IF(L39&gt;0,V39/L39,0)</f>
        <v>0.50591344004582872</v>
      </c>
      <c r="V39" s="55">
        <f>V36+V37+V38</f>
        <v>20638.882971999999</v>
      </c>
      <c r="W39" s="21">
        <f>IF(L39&gt;0,X39/L39,0)</f>
        <v>0.4</v>
      </c>
      <c r="X39" s="55">
        <f>X36+X37+X38</f>
        <v>16318.114000000001</v>
      </c>
      <c r="Y39" s="56">
        <f>IF(L39&gt;0,Z39/L39,0)</f>
        <v>3.32079282618077E-3</v>
      </c>
      <c r="Z39" s="57">
        <f>SUM(Z36:Z38)</f>
        <v>135.47268976999999</v>
      </c>
      <c r="AA39" s="63">
        <f>IF(L39&gt;0,(AA36*L36+AA37*L37+AA38*L38)/L39,0)</f>
        <v>3.0920117791332991E-3</v>
      </c>
      <c r="AB39" s="56">
        <f>IF(J39&gt;0,(J36*AB36+J37*AB37+J38*AB38)/J39,0)</f>
        <v>2.6337672333778551E-4</v>
      </c>
      <c r="AC39" s="53">
        <f>SUM(AC36:AC38)</f>
        <v>10.74385214</v>
      </c>
      <c r="AD39" s="54">
        <f>IF(J39&gt;0,(J36*AD36+J37*AD37+J38*AD38)/J39,0)</f>
        <v>0.21462988250741402</v>
      </c>
      <c r="AE39" s="59">
        <f>SUM(AE36:AE38)</f>
        <v>125.9058488</v>
      </c>
      <c r="AF39" s="54">
        <f>IF(AND(Z39&gt;0),((Z36*AF36+Z37*AF37+Z38*AF38)/Z39),0)</f>
        <v>0.92182528475628511</v>
      </c>
      <c r="AG39" s="58">
        <f>IF(AND(AA39&gt;0,AJ39&gt;0,AB39&gt;0),((AJ39*(AA39-AB39))/(AA39*(AJ39-AB39))),0)</f>
        <v>0.91594444250290208</v>
      </c>
      <c r="AH39" s="52">
        <f t="shared" ref="AH39" si="65">SUM(AH36:AH38)</f>
        <v>642</v>
      </c>
      <c r="AI39" s="21">
        <f>IF(AH39&gt;0,(AI36*AH36+AI37*AH37+AI38*AH38)/AH39,0)</f>
        <v>8.6311526479750766E-2</v>
      </c>
      <c r="AJ39" s="54">
        <f>IF(J39&gt;0,(AJ36*J36+AJ37*J37+AJ38*J38)/J39,0)</f>
        <v>0.21459233694790936</v>
      </c>
      <c r="AK39" s="59">
        <f>SUM(AK36:AK38)</f>
        <v>125.87959080000002</v>
      </c>
      <c r="AL39" s="57"/>
      <c r="AM39" s="57">
        <f>SUM(AM36:AM38)</f>
        <v>1265.8</v>
      </c>
      <c r="AN39" s="124"/>
      <c r="AO39" s="125">
        <f>AN38</f>
        <v>2287.4199999999992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47" t="s">
        <v>50</v>
      </c>
      <c r="D40" s="12">
        <v>4987</v>
      </c>
      <c r="E40" s="12">
        <v>2</v>
      </c>
      <c r="F40" s="12">
        <v>10358</v>
      </c>
      <c r="G40" s="13">
        <v>2.5</v>
      </c>
      <c r="H40" s="13">
        <v>6.3</v>
      </c>
      <c r="I40" s="12">
        <v>10562</v>
      </c>
      <c r="J40" s="12">
        <v>14673</v>
      </c>
      <c r="K40" s="14">
        <v>5.7000000000000002E-2</v>
      </c>
      <c r="L40" s="25">
        <f>J40*(1-K40)</f>
        <v>13836.638999999999</v>
      </c>
      <c r="M40" s="15">
        <v>0.76400000000000001</v>
      </c>
      <c r="N40" s="26">
        <f>L40*M40</f>
        <v>10571.192196</v>
      </c>
      <c r="O40" s="14">
        <v>0.13400000000000001</v>
      </c>
      <c r="P40" s="26">
        <f>L40*O40</f>
        <v>1854.1096259999999</v>
      </c>
      <c r="Q40" s="16">
        <v>0.10199999999999999</v>
      </c>
      <c r="R40" s="26">
        <f>L40*Q40</f>
        <v>1411.3371779999998</v>
      </c>
      <c r="S40" s="16">
        <v>0.192</v>
      </c>
      <c r="T40" s="26">
        <f>L40*S40</f>
        <v>2656.6346880000001</v>
      </c>
      <c r="U40" s="16">
        <v>0.498</v>
      </c>
      <c r="V40" s="26">
        <f>L40*U40</f>
        <v>6890.6462219999994</v>
      </c>
      <c r="W40" s="16">
        <v>0.4</v>
      </c>
      <c r="X40" s="26">
        <f>W40*L40</f>
        <v>5534.6556</v>
      </c>
      <c r="Y40" s="17">
        <v>3.3899999999999998E-3</v>
      </c>
      <c r="Z40" s="61">
        <f>L40*Y40</f>
        <v>46.906206209999993</v>
      </c>
      <c r="AA40" s="28">
        <f>IF(J40&gt;0,(AC40+AK40)/J40,0)</f>
        <v>3.1862015968104678E-3</v>
      </c>
      <c r="AB40" s="17">
        <v>2.7E-4</v>
      </c>
      <c r="AC40" s="25">
        <f>AB40*L40</f>
        <v>3.7358925299999997</v>
      </c>
      <c r="AD40" s="141">
        <v>0.21909999999999999</v>
      </c>
      <c r="AE40" s="31">
        <f>AH40*(1-AI40)*AD40</f>
        <v>42.819808500000001</v>
      </c>
      <c r="AF40" s="29">
        <f t="shared" ref="AF40:AF42" si="66">IF(AND(AD40&gt;0,AB40&gt;0,Y40&gt;0),((Y40-AB40)*AD40)/((AD40-AB40)*Y40),0)</f>
        <v>0.92148954678117212</v>
      </c>
      <c r="AG40" s="62">
        <f>IF(AND(AA40&gt;0,AJ40&gt;0,AB40&gt;0),((AJ40*(AA40-AB40))/(AA40*(AJ40-AB40))),0)</f>
        <v>0.91638374110738385</v>
      </c>
      <c r="AH40" s="12">
        <v>215</v>
      </c>
      <c r="AI40" s="14">
        <v>9.0999999999999998E-2</v>
      </c>
      <c r="AJ40" s="15">
        <v>0.22009999999999999</v>
      </c>
      <c r="AK40" s="31">
        <f t="shared" si="8"/>
        <v>43.015243499999997</v>
      </c>
      <c r="AL40" s="19">
        <v>1.65</v>
      </c>
      <c r="AM40" s="19">
        <v>1012.36</v>
      </c>
      <c r="AN40" s="119">
        <f>AN38+AH40-AM40</f>
        <v>1490.059999999999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49</v>
      </c>
      <c r="D41" s="35">
        <v>21831</v>
      </c>
      <c r="E41" s="44">
        <v>5</v>
      </c>
      <c r="F41" s="35">
        <v>16322</v>
      </c>
      <c r="G41" s="36">
        <v>3.2</v>
      </c>
      <c r="H41" s="38">
        <v>6.3</v>
      </c>
      <c r="I41" s="35">
        <v>16233</v>
      </c>
      <c r="J41" s="35">
        <v>14776</v>
      </c>
      <c r="K41" s="40">
        <v>7.8E-2</v>
      </c>
      <c r="L41" s="38">
        <f t="shared" ref="L41:L42" si="67">J41*(1-K41)</f>
        <v>13623.472</v>
      </c>
      <c r="M41" s="39">
        <v>0.71899999999999997</v>
      </c>
      <c r="N41" s="26">
        <f t="shared" ref="N41:N42" si="68">L41*M41</f>
        <v>9795.2763679999989</v>
      </c>
      <c r="O41" s="37">
        <v>0.17399999999999999</v>
      </c>
      <c r="P41" s="26">
        <f t="shared" ref="P41:P42" si="69">L41*O41</f>
        <v>2370.4841279999996</v>
      </c>
      <c r="Q41" s="40">
        <v>0.107</v>
      </c>
      <c r="R41" s="26">
        <f t="shared" ref="R41:R42" si="70">L41*Q41</f>
        <v>1457.7115039999999</v>
      </c>
      <c r="S41" s="40">
        <v>0.19700000000000001</v>
      </c>
      <c r="T41" s="26">
        <f>L41*S41</f>
        <v>2683.8239840000001</v>
      </c>
      <c r="U41" s="40">
        <v>0.501</v>
      </c>
      <c r="V41" s="26">
        <f>L41*U41</f>
        <v>6825.3594720000001</v>
      </c>
      <c r="W41" s="40">
        <v>0.4</v>
      </c>
      <c r="X41" s="26">
        <f>W41*L41</f>
        <v>5449.3888000000006</v>
      </c>
      <c r="Y41" s="41">
        <v>3.3899999999999998E-3</v>
      </c>
      <c r="Z41" s="18">
        <f>L41*Y41</f>
        <v>46.183570079999996</v>
      </c>
      <c r="AA41" s="28">
        <f>IF(J41&gt;0,(AC41+AK41)/J41,0)</f>
        <v>3.1123047319978345E-3</v>
      </c>
      <c r="AB41" s="41">
        <v>2.5999999999999998E-4</v>
      </c>
      <c r="AC41" s="38">
        <f>AB41*L41</f>
        <v>3.5421027199999995</v>
      </c>
      <c r="AD41" s="29">
        <v>0.2248</v>
      </c>
      <c r="AE41" s="42">
        <f>AH41*(1-AI41)*AD41</f>
        <v>42.596902399999998</v>
      </c>
      <c r="AF41" s="29">
        <f t="shared" si="66"/>
        <v>0.924372949429486</v>
      </c>
      <c r="AG41" s="30">
        <f t="shared" ref="AG41:AG42" si="71">IF(AND(AA41&gt;0,AJ41&gt;0,AB41&gt;0),((AJ41*(AA41-AB41))/(AA41*(AJ41-AB41))),0)</f>
        <v>0.91752560754851065</v>
      </c>
      <c r="AH41" s="35">
        <v>208</v>
      </c>
      <c r="AI41" s="40">
        <v>8.8999999999999996E-2</v>
      </c>
      <c r="AJ41" s="39">
        <v>0.224</v>
      </c>
      <c r="AK41" s="42">
        <f t="shared" si="8"/>
        <v>42.445312000000001</v>
      </c>
      <c r="AL41" s="18">
        <v>1.65</v>
      </c>
      <c r="AM41" s="18"/>
      <c r="AN41" s="122">
        <f>AN40+AH41-AM41</f>
        <v>1698.059999999999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53</v>
      </c>
      <c r="D42" s="44">
        <v>14665</v>
      </c>
      <c r="E42" s="44">
        <v>5</v>
      </c>
      <c r="F42" s="44">
        <v>19110</v>
      </c>
      <c r="G42" s="38">
        <v>4.7</v>
      </c>
      <c r="H42" s="38">
        <v>5.9</v>
      </c>
      <c r="I42" s="44">
        <v>18538</v>
      </c>
      <c r="J42" s="44">
        <v>14808</v>
      </c>
      <c r="K42" s="40">
        <v>7.0000000000000007E-2</v>
      </c>
      <c r="L42" s="38">
        <f t="shared" si="67"/>
        <v>13771.439999999999</v>
      </c>
      <c r="M42" s="29">
        <v>0.70899999999999996</v>
      </c>
      <c r="N42" s="26">
        <f t="shared" si="68"/>
        <v>9763.9509599999983</v>
      </c>
      <c r="O42" s="40">
        <v>0.187</v>
      </c>
      <c r="P42" s="26">
        <f t="shared" si="69"/>
        <v>2575.2592799999998</v>
      </c>
      <c r="Q42" s="40">
        <v>0.104</v>
      </c>
      <c r="R42" s="26">
        <f t="shared" si="70"/>
        <v>1432.2297599999997</v>
      </c>
      <c r="S42" s="40">
        <v>0.17199999999999999</v>
      </c>
      <c r="T42" s="26">
        <f>L42*S42</f>
        <v>2368.6876799999995</v>
      </c>
      <c r="U42" s="40">
        <v>0.5</v>
      </c>
      <c r="V42" s="26">
        <f>L42*U42</f>
        <v>6885.7199999999993</v>
      </c>
      <c r="W42" s="40">
        <v>0.39</v>
      </c>
      <c r="X42" s="26">
        <f>W42*L42</f>
        <v>5370.8615999999993</v>
      </c>
      <c r="Y42" s="48">
        <v>3.5200000000000001E-3</v>
      </c>
      <c r="Z42" s="18">
        <f>L42*Y42</f>
        <v>48.475468799999994</v>
      </c>
      <c r="AA42" s="28">
        <f>IF(J42&gt;0,(AC42+AK42)/J42,0)</f>
        <v>3.4384651404646138E-3</v>
      </c>
      <c r="AB42" s="48">
        <v>2.7E-4</v>
      </c>
      <c r="AC42" s="38">
        <f>AB42*L42</f>
        <v>3.7182887999999998</v>
      </c>
      <c r="AD42" s="29">
        <v>0.22270000000000001</v>
      </c>
      <c r="AE42" s="42">
        <f>AH42*(1-AI42)*AD42</f>
        <v>46.612446200000008</v>
      </c>
      <c r="AF42" s="29">
        <f t="shared" si="66"/>
        <v>0.92441621061580148</v>
      </c>
      <c r="AG42" s="30">
        <f t="shared" si="71"/>
        <v>0.92258123504573863</v>
      </c>
      <c r="AH42" s="44">
        <v>229</v>
      </c>
      <c r="AI42" s="40">
        <v>8.5999999999999993E-2</v>
      </c>
      <c r="AJ42" s="29">
        <v>0.22550000000000001</v>
      </c>
      <c r="AK42" s="42">
        <f t="shared" si="8"/>
        <v>47.198503000000002</v>
      </c>
      <c r="AL42" s="18">
        <v>1.73</v>
      </c>
      <c r="AM42" s="18"/>
      <c r="AN42" s="122">
        <f>AN41+AH42-AM42</f>
        <v>1927.059999999999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41483</v>
      </c>
      <c r="E43" s="52"/>
      <c r="F43" s="52">
        <f t="shared" ref="F43:J43" si="72">SUM(F40:F42)</f>
        <v>45790</v>
      </c>
      <c r="G43" s="53"/>
      <c r="H43" s="53"/>
      <c r="I43" s="52">
        <f t="shared" si="72"/>
        <v>45333</v>
      </c>
      <c r="J43" s="52">
        <f t="shared" si="72"/>
        <v>44257</v>
      </c>
      <c r="K43" s="21">
        <f>IF(J43&gt;0,(J40*K40+J41*K41+J42*K42)/J43,0)</f>
        <v>6.83609146575683E-2</v>
      </c>
      <c r="L43" s="53">
        <f>L40+L41+L42</f>
        <v>41231.550999999992</v>
      </c>
      <c r="M43" s="54">
        <f>IF(L43&gt;0,N43/L43,0)</f>
        <v>0.73076124456244695</v>
      </c>
      <c r="N43" s="55">
        <f>N40+N41+N42</f>
        <v>30130.419523999997</v>
      </c>
      <c r="O43" s="21">
        <f>IF(L43&gt;0,P43/L43,0)</f>
        <v>0.16491868166686238</v>
      </c>
      <c r="P43" s="55">
        <f>P40+P41+P42</f>
        <v>6799.8530339999998</v>
      </c>
      <c r="Q43" s="21">
        <f>IF(L43&gt;0,R43/L43,0)</f>
        <v>0.10432007377069079</v>
      </c>
      <c r="R43" s="55">
        <f>R40+R41+R42</f>
        <v>4301.2784419999989</v>
      </c>
      <c r="S43" s="21">
        <f>IF(L43&gt;0,T43/L43,0)</f>
        <v>0.18697201936449107</v>
      </c>
      <c r="T43" s="55">
        <f>T40+T41+T42</f>
        <v>7709.1463519999998</v>
      </c>
      <c r="U43" s="21">
        <f>IF(L43&gt;0,V43/L43,0)</f>
        <v>0.49965924624082186</v>
      </c>
      <c r="V43" s="55">
        <f>V40+V41+V42</f>
        <v>20601.725694000001</v>
      </c>
      <c r="W43" s="21">
        <f>IF(L43&gt;0,X43/L43,0)</f>
        <v>0.39665997526990926</v>
      </c>
      <c r="X43" s="55">
        <f>X40+X41+X42</f>
        <v>16354.905999999999</v>
      </c>
      <c r="Y43" s="56">
        <f>IF(L43&gt;0,Z43/L43,0)</f>
        <v>3.4334203214911809E-3</v>
      </c>
      <c r="Z43" s="57">
        <f>SUM(Z40:Z42)</f>
        <v>141.56524508999999</v>
      </c>
      <c r="AA43" s="63">
        <f>IF(L43&gt;0,(AA40*L40+AA41*L41+AA42*L42)/L43,0)</f>
        <v>3.2460417029213872E-3</v>
      </c>
      <c r="AB43" s="56">
        <f>IF(J43&gt;0,(J40*AB40+J41*AB41+J42*AB42)/J43,0)</f>
        <v>2.6666131911336059E-4</v>
      </c>
      <c r="AC43" s="53">
        <f>SUM(AC40:AC42)</f>
        <v>10.99628405</v>
      </c>
      <c r="AD43" s="54">
        <f>IF(J43&gt;0,(J40*AD40+J41*AD41+J42*AD42)/J43,0)</f>
        <v>0.22220757620263462</v>
      </c>
      <c r="AE43" s="59">
        <f>SUM(AE40:AE42)</f>
        <v>132.02915710000002</v>
      </c>
      <c r="AF43" s="54">
        <f>IF(AND(Z43&gt;0),((Z40*AF40+Z41*AF41+Z42*AF42)/Z43),0)</f>
        <v>0.92343237695468039</v>
      </c>
      <c r="AG43" s="58">
        <f>IF(AND(AA43&gt;0,AJ43&gt;0,AB43&gt;0),((AJ43*(AA43-AB43))/(AA43*(AJ43-AB43))),0)</f>
        <v>0.91894815146482312</v>
      </c>
      <c r="AH43" s="52">
        <f t="shared" ref="AH43" si="73">SUM(AH40:AH42)</f>
        <v>652</v>
      </c>
      <c r="AI43" s="21">
        <f>IF(AH43&gt;0,(AI40*AH40+AI41*AH41+AI42*AH42)/AH43,0)</f>
        <v>8.8605828220858898E-2</v>
      </c>
      <c r="AJ43" s="54">
        <f>IF(J43&gt;0,(AJ40*J40+AJ41*J41+AJ42*J42)/J43,0)</f>
        <v>0.22320887769166459</v>
      </c>
      <c r="AK43" s="59">
        <f>SUM(AK40:AK42)</f>
        <v>132.65905850000001</v>
      </c>
      <c r="AL43" s="57"/>
      <c r="AM43" s="57">
        <f>SUM(AM40:AM42)</f>
        <v>1012.36</v>
      </c>
      <c r="AN43" s="124"/>
      <c r="AO43" s="125">
        <f>AN42</f>
        <v>1927.059999999999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47" t="s">
        <v>50</v>
      </c>
      <c r="D44" s="12">
        <v>20797</v>
      </c>
      <c r="E44" s="12">
        <v>3</v>
      </c>
      <c r="F44" s="12">
        <v>18071</v>
      </c>
      <c r="G44" s="13">
        <v>2.2999999999999998</v>
      </c>
      <c r="H44" s="13">
        <v>4.4000000000000004</v>
      </c>
      <c r="I44" s="12">
        <v>18418</v>
      </c>
      <c r="J44" s="12">
        <v>14689</v>
      </c>
      <c r="K44" s="14">
        <v>6.7000000000000004E-2</v>
      </c>
      <c r="L44" s="25">
        <f>J44*(1-K44)</f>
        <v>13704.837000000001</v>
      </c>
      <c r="M44" s="15">
        <v>0.752</v>
      </c>
      <c r="N44" s="26">
        <f>L44*M44</f>
        <v>10306.037424000002</v>
      </c>
      <c r="O44" s="14">
        <v>0.113</v>
      </c>
      <c r="P44" s="26">
        <f>L44*O44</f>
        <v>1548.6465810000002</v>
      </c>
      <c r="Q44" s="16">
        <v>0.13500000000000001</v>
      </c>
      <c r="R44" s="26">
        <f>L44*Q44</f>
        <v>1850.1529950000004</v>
      </c>
      <c r="S44" s="16">
        <v>0.17</v>
      </c>
      <c r="T44" s="26">
        <f>L44*S44</f>
        <v>2329.8222900000005</v>
      </c>
      <c r="U44" s="16">
        <v>0.53500000000000003</v>
      </c>
      <c r="V44" s="26">
        <f>L44*U44</f>
        <v>7332.0877950000013</v>
      </c>
      <c r="W44" s="16">
        <v>0.4</v>
      </c>
      <c r="X44" s="26">
        <f>W44*L44</f>
        <v>5481.9348000000009</v>
      </c>
      <c r="Y44" s="17">
        <v>3.5899999999999999E-3</v>
      </c>
      <c r="Z44" s="61">
        <f>L44*Y44</f>
        <v>49.200364830000005</v>
      </c>
      <c r="AA44" s="28">
        <f>IF(J44&gt;0,(AC44+AK44)/J44,0)</f>
        <v>3.5626026271359523E-3</v>
      </c>
      <c r="AB44" s="17">
        <v>2.7E-4</v>
      </c>
      <c r="AC44" s="25">
        <f>AB44*L44</f>
        <v>3.7003059900000004</v>
      </c>
      <c r="AD44" s="141">
        <v>0.2213</v>
      </c>
      <c r="AE44" s="31">
        <f>AH44*(1-AI44)*AD44</f>
        <v>48.130537000000004</v>
      </c>
      <c r="AF44" s="29">
        <f t="shared" ref="AF44:AF46" si="74">IF(AND(AD44&gt;0,AB44&gt;0,Y44&gt;0),((Y44-AB44)*AD44)/((AD44-AB44)*Y44),0)</f>
        <v>0.92592076826435654</v>
      </c>
      <c r="AG44" s="62">
        <f>IF(AND(AA44&gt;0,AJ44&gt;0,AB44&gt;0),((AJ44*(AA44-AB44))/(AA44*(AJ44-AB44))),0)</f>
        <v>0.92533005802708457</v>
      </c>
      <c r="AH44" s="12">
        <v>239</v>
      </c>
      <c r="AI44" s="14">
        <v>0.09</v>
      </c>
      <c r="AJ44" s="15">
        <v>0.22359999999999999</v>
      </c>
      <c r="AK44" s="31">
        <f t="shared" si="8"/>
        <v>48.630763999999999</v>
      </c>
      <c r="AL44" s="19">
        <v>1.75</v>
      </c>
      <c r="AM44" s="19"/>
      <c r="AN44" s="119">
        <f>AN42+AH44-AM44</f>
        <v>2166.059999999999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49</v>
      </c>
      <c r="D45" s="35">
        <v>20400</v>
      </c>
      <c r="E45" s="44">
        <v>4</v>
      </c>
      <c r="F45" s="35">
        <v>18662</v>
      </c>
      <c r="G45" s="36">
        <v>2</v>
      </c>
      <c r="H45" s="38">
        <v>3.6</v>
      </c>
      <c r="I45" s="65">
        <v>19059</v>
      </c>
      <c r="J45" s="35">
        <v>14779</v>
      </c>
      <c r="K45" s="40">
        <v>7.5999999999999998E-2</v>
      </c>
      <c r="L45" s="38">
        <f>J45*(1-K45)</f>
        <v>13655.796</v>
      </c>
      <c r="M45" s="39">
        <v>0.68899999999999995</v>
      </c>
      <c r="N45" s="26">
        <f t="shared" ref="N45:N46" si="75">L45*M45</f>
        <v>9408.8434440000001</v>
      </c>
      <c r="O45" s="37">
        <v>0.20799999999999999</v>
      </c>
      <c r="P45" s="26">
        <f t="shared" ref="P45:P46" si="76">L45*O45</f>
        <v>2840.4055680000001</v>
      </c>
      <c r="Q45" s="40">
        <v>0.10299999999999999</v>
      </c>
      <c r="R45" s="26">
        <f t="shared" ref="R45:R46" si="77">L45*Q45</f>
        <v>1406.5469880000001</v>
      </c>
      <c r="S45" s="40">
        <v>0.17799999999999999</v>
      </c>
      <c r="T45" s="26">
        <f>L45*S45</f>
        <v>2430.7316879999998</v>
      </c>
      <c r="U45" s="40">
        <v>0.53900000000000003</v>
      </c>
      <c r="V45" s="26">
        <f>L45*U45</f>
        <v>7360.4740440000005</v>
      </c>
      <c r="W45" s="40">
        <v>0.4</v>
      </c>
      <c r="X45" s="26">
        <f>W45*L45</f>
        <v>5462.3184000000001</v>
      </c>
      <c r="Y45" s="41">
        <v>3.63E-3</v>
      </c>
      <c r="Z45" s="18">
        <f>L45*Y45</f>
        <v>49.570539480000001</v>
      </c>
      <c r="AA45" s="28">
        <f>IF(J45&gt;0,(AC45+AK45)/J45,0)</f>
        <v>3.5016893281006839E-3</v>
      </c>
      <c r="AB45" s="41">
        <v>2.7999999999999998E-4</v>
      </c>
      <c r="AC45" s="38">
        <f>AB45*L45</f>
        <v>3.8236228799999998</v>
      </c>
      <c r="AD45" s="29">
        <v>0.224</v>
      </c>
      <c r="AE45" s="42">
        <f>AH45*(1-AI45)*AD45</f>
        <v>47.651296000000002</v>
      </c>
      <c r="AF45" s="29">
        <f t="shared" si="74"/>
        <v>0.92402003882263306</v>
      </c>
      <c r="AG45" s="30">
        <f t="shared" ref="AG45:AG46" si="78">IF(AND(AA45&gt;0,AJ45&gt;0,AB45&gt;0),((AJ45*(AA45-AB45))/(AA45*(AJ45-AB45))),0)</f>
        <v>0.9211834297400493</v>
      </c>
      <c r="AH45" s="35">
        <v>233</v>
      </c>
      <c r="AI45" s="40">
        <v>8.6999999999999994E-2</v>
      </c>
      <c r="AJ45" s="29">
        <v>0.2253</v>
      </c>
      <c r="AK45" s="42">
        <f t="shared" si="8"/>
        <v>47.927843700000004</v>
      </c>
      <c r="AL45" s="18">
        <v>1.8</v>
      </c>
      <c r="AM45" s="18"/>
      <c r="AN45" s="122">
        <f>AN44+AH45-AM45</f>
        <v>2399.059999999999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55</v>
      </c>
      <c r="D46" s="44">
        <v>16060</v>
      </c>
      <c r="E46" s="44">
        <v>5</v>
      </c>
      <c r="F46" s="44">
        <v>19071</v>
      </c>
      <c r="G46" s="38">
        <v>3.3</v>
      </c>
      <c r="H46" s="38">
        <v>4</v>
      </c>
      <c r="I46" s="44">
        <v>19197</v>
      </c>
      <c r="J46" s="44">
        <v>14798</v>
      </c>
      <c r="K46" s="40">
        <v>7.6999999999999999E-2</v>
      </c>
      <c r="L46" s="38">
        <f t="shared" ref="L46" si="79">J46*(1-K46)</f>
        <v>13658.554</v>
      </c>
      <c r="M46" s="29">
        <v>0.66</v>
      </c>
      <c r="N46" s="26">
        <f t="shared" si="75"/>
        <v>9014.6456400000006</v>
      </c>
      <c r="O46" s="40">
        <v>0.25800000000000001</v>
      </c>
      <c r="P46" s="26">
        <f t="shared" si="76"/>
        <v>3523.9069320000003</v>
      </c>
      <c r="Q46" s="40">
        <v>8.2000000000000003E-2</v>
      </c>
      <c r="R46" s="26">
        <f t="shared" si="77"/>
        <v>1120.001428</v>
      </c>
      <c r="S46" s="40">
        <v>0.185</v>
      </c>
      <c r="T46" s="26">
        <f>L46*S46</f>
        <v>2526.8324899999998</v>
      </c>
      <c r="U46" s="40">
        <v>0.53100000000000003</v>
      </c>
      <c r="V46" s="26">
        <f>L46*U46</f>
        <v>7252.6921740000007</v>
      </c>
      <c r="W46" s="40">
        <v>0.4</v>
      </c>
      <c r="X46" s="26">
        <f>W46*L46</f>
        <v>5463.4216000000006</v>
      </c>
      <c r="Y46" s="48">
        <v>3.47E-3</v>
      </c>
      <c r="Z46" s="18">
        <f>L46*Y46</f>
        <v>47.395182380000001</v>
      </c>
      <c r="AA46" s="28">
        <f>IF(J46&gt;0,(AC46+AK46)/J46,0)</f>
        <v>3.339740283822138E-3</v>
      </c>
      <c r="AB46" s="48">
        <v>2.7999999999999998E-4</v>
      </c>
      <c r="AC46" s="38">
        <f>AB46*L46</f>
        <v>3.8243951199999997</v>
      </c>
      <c r="AD46" s="29">
        <v>0.21990000000000001</v>
      </c>
      <c r="AE46" s="42">
        <f>AH46*(1-AI46)*AD46</f>
        <v>44.922931200000008</v>
      </c>
      <c r="AF46" s="29">
        <f t="shared" si="74"/>
        <v>0.92048041062280239</v>
      </c>
      <c r="AG46" s="30">
        <f t="shared" si="78"/>
        <v>0.91731189510630662</v>
      </c>
      <c r="AH46" s="44">
        <v>224</v>
      </c>
      <c r="AI46" s="40">
        <v>8.7999999999999995E-2</v>
      </c>
      <c r="AJ46" s="29">
        <v>0.22320000000000001</v>
      </c>
      <c r="AK46" s="42">
        <f t="shared" si="8"/>
        <v>45.597081600000003</v>
      </c>
      <c r="AL46" s="18">
        <v>1.75</v>
      </c>
      <c r="AM46" s="18"/>
      <c r="AN46" s="122">
        <f>AN45+AH46-AM46</f>
        <v>2623.059999999999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57257</v>
      </c>
      <c r="E47" s="52"/>
      <c r="F47" s="52">
        <f>SUM(F44:F46)</f>
        <v>55804</v>
      </c>
      <c r="G47" s="53"/>
      <c r="H47" s="53"/>
      <c r="I47" s="52">
        <f>SUM(I44:I46)</f>
        <v>56674</v>
      </c>
      <c r="J47" s="52">
        <f>SUM(J44:J46)</f>
        <v>44266</v>
      </c>
      <c r="K47" s="21">
        <f>IF(J47&gt;0,(J44*K44+J45*K45+J46*K46)/J47,0)</f>
        <v>7.3347783852166448E-2</v>
      </c>
      <c r="L47" s="53">
        <f>L44+L45+L46</f>
        <v>41019.187000000005</v>
      </c>
      <c r="M47" s="54">
        <f>IF(L47&gt;0,N47/L47,0)</f>
        <v>0.70039239217491067</v>
      </c>
      <c r="N47" s="55">
        <f>N44+N45+N46</f>
        <v>28729.526508000003</v>
      </c>
      <c r="O47" s="21">
        <f>IF(L47&gt;0,P47/L47,0)</f>
        <v>0.19290872539721471</v>
      </c>
      <c r="P47" s="55">
        <f>P44+P45+P46</f>
        <v>7912.9590810000009</v>
      </c>
      <c r="Q47" s="21">
        <f>IF(L47&gt;0,R47/L47,0)</f>
        <v>0.10669888242787454</v>
      </c>
      <c r="R47" s="55">
        <f>R44+R45+R46</f>
        <v>4376.701411</v>
      </c>
      <c r="S47" s="21">
        <f>IF(L47&gt;0,T47/L47,0)</f>
        <v>0.17765799375789673</v>
      </c>
      <c r="T47" s="55">
        <f>T44+T45+T46</f>
        <v>7287.3864679999997</v>
      </c>
      <c r="U47" s="21">
        <f>IF(L47&gt;0,V47/L47,0)</f>
        <v>0.53499973105269005</v>
      </c>
      <c r="V47" s="55">
        <f>V44+V45+V46</f>
        <v>21945.254013000002</v>
      </c>
      <c r="W47" s="21">
        <f>IF(L47&gt;0,X47/L47,0)</f>
        <v>0.39999999999999997</v>
      </c>
      <c r="X47" s="55">
        <f>X44+X45+X46</f>
        <v>16407.674800000001</v>
      </c>
      <c r="Y47" s="56">
        <f>IF(L47&gt;0,Z47/L47,0)</f>
        <v>3.5633589395616251E-3</v>
      </c>
      <c r="Z47" s="57">
        <f>SUM(Z44:Z46)</f>
        <v>146.16608669000001</v>
      </c>
      <c r="AA47" s="63">
        <f>IF(L47&gt;0,(AA44*L44+AA45*L45+AA46*L46)/L47,0)</f>
        <v>3.4681152123553784E-3</v>
      </c>
      <c r="AB47" s="56">
        <f>IF(J47&gt;0,(J44*AB44+J45*AB45+J46*AB46)/J47,0)</f>
        <v>2.766816518321059E-4</v>
      </c>
      <c r="AC47" s="53">
        <f>SUM(AC44:AC46)</f>
        <v>11.348323990000001</v>
      </c>
      <c r="AD47" s="54">
        <f>IF(J47&gt;0,(J44*AD44+J45*AD45+J46*AD46)/J47,0)</f>
        <v>0.22173342746125693</v>
      </c>
      <c r="AE47" s="59">
        <f>SUM(AE44:AE46)</f>
        <v>140.7047642</v>
      </c>
      <c r="AF47" s="54">
        <f>IF(AND(Z47&gt;0),((Z44*AF44+Z45*AF45+Z46*AF46)/Z47),0)</f>
        <v>0.92351209102301834</v>
      </c>
      <c r="AG47" s="58">
        <f>IF(AND(AA47&gt;0,AJ47&gt;0,AB47&gt;0),((AJ47*(AA47-AB47))/(AA47*(AJ47-AB47))),0)</f>
        <v>0.92135919849443537</v>
      </c>
      <c r="AH47" s="52">
        <f>SUM(AH44:AH46)</f>
        <v>696</v>
      </c>
      <c r="AI47" s="21">
        <f>IF(AH47&gt;0,(AI44*AH44+AI45*AH45+AI46*AH46)/AH47,0)</f>
        <v>8.8352011494252869E-2</v>
      </c>
      <c r="AJ47" s="54">
        <f>IF(J47&gt;0,(AJ44*J44+AJ45*J45+AJ46*J46)/J47,0)</f>
        <v>0.22403385668458864</v>
      </c>
      <c r="AK47" s="59">
        <f>SUM(AK44:AK46)</f>
        <v>142.15568930000001</v>
      </c>
      <c r="AL47" s="57"/>
      <c r="AM47" s="57">
        <f>SUM(AM44:AM46)</f>
        <v>0</v>
      </c>
      <c r="AN47" s="124"/>
      <c r="AO47" s="125">
        <f>AN46</f>
        <v>2623.059999999999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47" t="s">
        <v>52</v>
      </c>
      <c r="D48" s="12">
        <v>16604</v>
      </c>
      <c r="E48" s="12">
        <v>4</v>
      </c>
      <c r="F48" s="12">
        <v>13704</v>
      </c>
      <c r="G48" s="13">
        <v>3.4</v>
      </c>
      <c r="H48" s="13">
        <v>4</v>
      </c>
      <c r="I48" s="12">
        <v>14136</v>
      </c>
      <c r="J48" s="12">
        <v>14880</v>
      </c>
      <c r="K48" s="14">
        <v>8.4000000000000005E-2</v>
      </c>
      <c r="L48" s="25">
        <f>J48*(1-K48)</f>
        <v>13630.08</v>
      </c>
      <c r="M48" s="15">
        <v>0.84899999999999998</v>
      </c>
      <c r="N48" s="26">
        <f>L48*M48</f>
        <v>11571.93792</v>
      </c>
      <c r="O48" s="14">
        <v>0.08</v>
      </c>
      <c r="P48" s="26">
        <f>L48*O48</f>
        <v>1090.4064000000001</v>
      </c>
      <c r="Q48" s="16">
        <v>7.0999999999999994E-2</v>
      </c>
      <c r="R48" s="26">
        <f>L48*Q48</f>
        <v>967.73567999999989</v>
      </c>
      <c r="S48" s="16">
        <v>0.184</v>
      </c>
      <c r="T48" s="26">
        <f>L48*S48</f>
        <v>2507.9347199999997</v>
      </c>
      <c r="U48" s="16">
        <v>0.53600000000000003</v>
      </c>
      <c r="V48" s="26">
        <f>L48*U48</f>
        <v>7305.7228800000003</v>
      </c>
      <c r="W48" s="16">
        <v>0.4</v>
      </c>
      <c r="X48" s="26">
        <f>W48*L48</f>
        <v>5452.0320000000002</v>
      </c>
      <c r="Y48" s="17">
        <v>3.48E-3</v>
      </c>
      <c r="Z48" s="61">
        <f>L48*Y48</f>
        <v>47.4326784</v>
      </c>
      <c r="AA48" s="28">
        <f>IF(J48&gt;0,(AC48+AK48)/J48,0)</f>
        <v>3.1256545564516134E-3</v>
      </c>
      <c r="AB48" s="17">
        <v>2.9E-4</v>
      </c>
      <c r="AC48" s="25">
        <f>AB48*L48</f>
        <v>3.9527231999999999</v>
      </c>
      <c r="AD48" s="141">
        <v>0.21709999999999999</v>
      </c>
      <c r="AE48" s="31">
        <f>AH48*(1-AI48)*AD48</f>
        <v>42.034250700000001</v>
      </c>
      <c r="AF48" s="29">
        <f t="shared" ref="AF48:AF50" si="80">IF(AND(AD48&gt;0,AB48&gt;0,Y48&gt;0),((Y48-AB48)*AD48)/((AD48-AB48)*Y48),0)</f>
        <v>0.91789277862337237</v>
      </c>
      <c r="AG48" s="62">
        <f>IF(AND(AA48&gt;0,AJ48&gt;0,AB48&gt;0),((AJ48*(AA48-AB48))/(AA48*(AJ48-AB48))),0)</f>
        <v>0.90841798329734647</v>
      </c>
      <c r="AH48" s="12">
        <v>213</v>
      </c>
      <c r="AI48" s="14">
        <v>9.0999999999999998E-2</v>
      </c>
      <c r="AJ48" s="15">
        <v>0.2198</v>
      </c>
      <c r="AK48" s="31">
        <f t="shared" si="8"/>
        <v>42.557016600000004</v>
      </c>
      <c r="AL48" s="19">
        <v>1.7</v>
      </c>
      <c r="AM48" s="19"/>
      <c r="AN48" s="119">
        <f>AN46+AH48-AM48</f>
        <v>2836.059999999999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49</v>
      </c>
      <c r="D49" s="35">
        <v>19256</v>
      </c>
      <c r="E49" s="44">
        <v>7</v>
      </c>
      <c r="F49" s="35">
        <v>17642</v>
      </c>
      <c r="G49" s="36">
        <v>2.1</v>
      </c>
      <c r="H49" s="38">
        <v>4.2</v>
      </c>
      <c r="I49" s="35">
        <v>17368</v>
      </c>
      <c r="J49" s="35">
        <v>14937</v>
      </c>
      <c r="K49" s="66">
        <v>6.0999999999999999E-2</v>
      </c>
      <c r="L49" s="38">
        <f t="shared" ref="L49:L50" si="81">J49*(1-K49)</f>
        <v>14025.843000000001</v>
      </c>
      <c r="M49" s="39">
        <v>0.72099999999999997</v>
      </c>
      <c r="N49" s="26">
        <f t="shared" ref="N49:N50" si="82">L49*M49</f>
        <v>10112.632803</v>
      </c>
      <c r="O49" s="37">
        <v>0.17299999999999999</v>
      </c>
      <c r="P49" s="26">
        <f t="shared" ref="P49:P50" si="83">L49*O49</f>
        <v>2426.4708390000001</v>
      </c>
      <c r="Q49" s="40">
        <v>0.106</v>
      </c>
      <c r="R49" s="26">
        <f t="shared" ref="R49:R50" si="84">L49*Q49</f>
        <v>1486.739358</v>
      </c>
      <c r="S49" s="40">
        <v>0.17100000000000001</v>
      </c>
      <c r="T49" s="26">
        <f>L49*S49</f>
        <v>2398.4191530000003</v>
      </c>
      <c r="U49" s="40">
        <v>0.55300000000000005</v>
      </c>
      <c r="V49" s="26">
        <f>L49*U49</f>
        <v>7756.2911790000007</v>
      </c>
      <c r="W49" s="40">
        <v>0.39</v>
      </c>
      <c r="X49" s="26">
        <f>W49*L49</f>
        <v>5470.0787700000001</v>
      </c>
      <c r="Y49" s="41">
        <v>3.47E-3</v>
      </c>
      <c r="Z49" s="18">
        <f>L49*Y49</f>
        <v>48.669675210000001</v>
      </c>
      <c r="AA49" s="28">
        <f>IF(J49&gt;0,(AC49+AK49)/J49,0)</f>
        <v>3.1222930508134164E-3</v>
      </c>
      <c r="AB49" s="41">
        <v>2.9999999999999997E-4</v>
      </c>
      <c r="AC49" s="38">
        <f>AB49*L49</f>
        <v>4.2077529</v>
      </c>
      <c r="AD49" s="29">
        <v>0.218</v>
      </c>
      <c r="AE49" s="42">
        <f>AH49*(1-AI49)*AD49</f>
        <v>42.802991999999996</v>
      </c>
      <c r="AF49" s="29">
        <f t="shared" si="80"/>
        <v>0.91480357258686906</v>
      </c>
      <c r="AG49" s="30">
        <f t="shared" ref="AG49:AG50" si="85">IF(AND(AA49&gt;0,AJ49&gt;0,AB49&gt;0),((AJ49*(AA49-AB49))/(AA49*(AJ49-AB49))),0)</f>
        <v>0.90517337390622055</v>
      </c>
      <c r="AH49" s="35">
        <v>216</v>
      </c>
      <c r="AI49" s="66">
        <v>9.0999999999999998E-2</v>
      </c>
      <c r="AJ49" s="67">
        <v>0.21609999999999999</v>
      </c>
      <c r="AK49" s="42">
        <f t="shared" si="8"/>
        <v>42.429938399999998</v>
      </c>
      <c r="AL49" s="18">
        <v>1.7</v>
      </c>
      <c r="AM49" s="18"/>
      <c r="AN49" s="122">
        <f>AN48+AH49-AM49</f>
        <v>3052.059999999999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11" t="s">
        <v>55</v>
      </c>
      <c r="D50" s="44">
        <v>16100</v>
      </c>
      <c r="E50" s="44">
        <v>7</v>
      </c>
      <c r="F50" s="44">
        <v>17136</v>
      </c>
      <c r="G50" s="38">
        <v>2.1</v>
      </c>
      <c r="H50" s="38">
        <v>3.9</v>
      </c>
      <c r="I50" s="44">
        <v>17671</v>
      </c>
      <c r="J50" s="44">
        <v>14976</v>
      </c>
      <c r="K50" s="66">
        <v>7.9000000000000001E-2</v>
      </c>
      <c r="L50" s="38">
        <f t="shared" si="81"/>
        <v>13792.896000000001</v>
      </c>
      <c r="M50" s="29">
        <v>0.68100000000000005</v>
      </c>
      <c r="N50" s="26">
        <f t="shared" si="82"/>
        <v>9392.9621760000009</v>
      </c>
      <c r="O50" s="40">
        <v>0.22600000000000001</v>
      </c>
      <c r="P50" s="26">
        <f t="shared" si="83"/>
        <v>3117.1944960000001</v>
      </c>
      <c r="Q50" s="40">
        <v>9.2999999999999999E-2</v>
      </c>
      <c r="R50" s="26">
        <f t="shared" si="84"/>
        <v>1282.7393280000001</v>
      </c>
      <c r="S50" s="40">
        <v>0.17399999999999999</v>
      </c>
      <c r="T50" s="26">
        <f>L50*S50</f>
        <v>2399.9639039999997</v>
      </c>
      <c r="U50" s="40">
        <v>0.51200000000000001</v>
      </c>
      <c r="V50" s="26">
        <f>L50*U50</f>
        <v>7061.9627520000004</v>
      </c>
      <c r="W50" s="40">
        <v>0.4</v>
      </c>
      <c r="X50" s="26">
        <f>W50*L50</f>
        <v>5517.1584000000003</v>
      </c>
      <c r="Y50" s="48">
        <v>3.3899999999999998E-3</v>
      </c>
      <c r="Z50" s="18">
        <f>L50*Y50</f>
        <v>46.75791744</v>
      </c>
      <c r="AA50" s="28">
        <f>IF(J50&gt;0,(AC50+AK50)/J50,0)</f>
        <v>3.1253279166666668E-3</v>
      </c>
      <c r="AB50" s="48">
        <v>2.7999999999999998E-4</v>
      </c>
      <c r="AC50" s="38">
        <f>AB50*L50</f>
        <v>3.8620108799999997</v>
      </c>
      <c r="AD50" s="29">
        <v>0.21820000000000001</v>
      </c>
      <c r="AE50" s="42">
        <f>AH50*(1-AI50)*AD50</f>
        <v>43.683640000000004</v>
      </c>
      <c r="AF50" s="29">
        <f t="shared" si="80"/>
        <v>0.91858287959317175</v>
      </c>
      <c r="AG50" s="30">
        <f t="shared" si="85"/>
        <v>0.91159936758061577</v>
      </c>
      <c r="AH50" s="44">
        <v>220</v>
      </c>
      <c r="AI50" s="66">
        <v>0.09</v>
      </c>
      <c r="AJ50" s="67">
        <v>0.2145</v>
      </c>
      <c r="AK50" s="42">
        <f t="shared" si="8"/>
        <v>42.942900000000002</v>
      </c>
      <c r="AL50" s="18">
        <v>1.8</v>
      </c>
      <c r="AM50" s="18"/>
      <c r="AN50" s="122">
        <f>AN49+AH50-AM50</f>
        <v>3272.059999999999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51960</v>
      </c>
      <c r="E51" s="68"/>
      <c r="F51" s="52">
        <f>SUM(F48:F50)</f>
        <v>48482</v>
      </c>
      <c r="G51" s="53"/>
      <c r="H51" s="69"/>
      <c r="I51" s="52">
        <f>SUM(I48:I50)</f>
        <v>49175</v>
      </c>
      <c r="J51" s="52">
        <f>SUM(J48:J50)</f>
        <v>44793</v>
      </c>
      <c r="K51" s="21">
        <f>IF(J51&gt;0,(J48*K48+J49*K49+J50*K50)/J51,0)</f>
        <v>7.4658562721853866E-2</v>
      </c>
      <c r="L51" s="53">
        <f>L48+L49+L50</f>
        <v>41448.819000000003</v>
      </c>
      <c r="M51" s="54">
        <f>IF(L51&gt;0,N51/L51,0)</f>
        <v>0.7497809020565821</v>
      </c>
      <c r="N51" s="55">
        <f>N48+N49+N50</f>
        <v>31077.532899000002</v>
      </c>
      <c r="O51" s="21">
        <f>IF(L51&gt;0,P51/L51,0)</f>
        <v>0.1600545418435203</v>
      </c>
      <c r="P51" s="55">
        <f>P48+P49+P50</f>
        <v>6634.0717350000004</v>
      </c>
      <c r="Q51" s="21">
        <f>IF(L51&gt;0,R51/L51,0)</f>
        <v>9.0164556099897555E-2</v>
      </c>
      <c r="R51" s="55">
        <f>R48+R49+R50</f>
        <v>3737.2143660000002</v>
      </c>
      <c r="S51" s="21">
        <f>IF(L51&gt;0,T51/L51,0)</f>
        <v>0.17627324380460635</v>
      </c>
      <c r="T51" s="55">
        <f>T48+T49+T50</f>
        <v>7306.3177770000002</v>
      </c>
      <c r="U51" s="21">
        <f>IF(L51&gt;0,V51/L51,0)</f>
        <v>0.53376615654598025</v>
      </c>
      <c r="V51" s="55">
        <f>V48+V49+V50</f>
        <v>22123.976811</v>
      </c>
      <c r="W51" s="21">
        <f>IF(L51&gt;0,X51/L51,0)</f>
        <v>0.39661610551557569</v>
      </c>
      <c r="X51" s="55">
        <f>X48+X49+X50</f>
        <v>16439.26917</v>
      </c>
      <c r="Y51" s="56">
        <f>IF(L51&gt;0,Z51/L51,0)</f>
        <v>3.4466668652247965E-3</v>
      </c>
      <c r="Z51" s="57">
        <f>SUM(Z48:Z50)</f>
        <v>142.86027104999999</v>
      </c>
      <c r="AA51" s="63">
        <f>IF(L51&gt;0,(AA48*L48+AA49*L49+AA50*L50)/L51,0)</f>
        <v>3.1244083627082354E-3</v>
      </c>
      <c r="AB51" s="56">
        <f>IF(J51&gt;0,(J48*AB48+J49*AB49+J50*AB50)/J51,0)</f>
        <v>2.8999129328243249E-4</v>
      </c>
      <c r="AC51" s="53">
        <f>SUM(AC48:AC50)</f>
        <v>12.02248698</v>
      </c>
      <c r="AD51" s="54">
        <f>IF(J51&gt;0,(J48*AD48+J49*AD49+J50*AD50)/J51,0)</f>
        <v>0.21776789230460114</v>
      </c>
      <c r="AE51" s="59">
        <f>SUM(AE48:AE50)</f>
        <v>128.52088269999999</v>
      </c>
      <c r="AF51" s="54">
        <f>IF(AND(Z51&gt;0),((Z48*AF48+Z49*AF49+Z50*AF50)/Z51),0)</f>
        <v>0.9170662159309293</v>
      </c>
      <c r="AG51" s="58">
        <f>IF(AND(AA51&gt;0,AJ51&gt;0,AB51&gt;0),((AJ51*(AA51-AB51))/(AA51*(AJ51-AB51))),0)</f>
        <v>0.908400321358937</v>
      </c>
      <c r="AH51" s="52">
        <f>SUM(AH48:AH50)</f>
        <v>649</v>
      </c>
      <c r="AI51" s="21">
        <f>IF(AH51&gt;0,(AI48*AH48+AI49*AH49+AI50*AH50)/AH51,0)</f>
        <v>9.0661016949152545E-2</v>
      </c>
      <c r="AJ51" s="54">
        <f>IF(J51&gt;0,(AJ48*J48+AJ49*J49+AJ50*J50)/J51,0)</f>
        <v>0.21679417989417987</v>
      </c>
      <c r="AK51" s="59">
        <f>SUM(AK48:AK50)</f>
        <v>127.929855</v>
      </c>
      <c r="AL51" s="70"/>
      <c r="AM51" s="57">
        <f>SUM(AM48:AM50)</f>
        <v>0</v>
      </c>
      <c r="AN51" s="124"/>
      <c r="AO51" s="125">
        <f>AN50</f>
        <v>3272.059999999999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47" t="s">
        <v>52</v>
      </c>
      <c r="D52" s="12">
        <v>7442</v>
      </c>
      <c r="E52" s="12">
        <v>5</v>
      </c>
      <c r="F52" s="12">
        <v>9421</v>
      </c>
      <c r="G52" s="13">
        <v>1.3</v>
      </c>
      <c r="H52" s="13">
        <v>4</v>
      </c>
      <c r="I52" s="12">
        <v>9759</v>
      </c>
      <c r="J52" s="12">
        <v>14722</v>
      </c>
      <c r="K52" s="14">
        <v>0.08</v>
      </c>
      <c r="L52" s="25">
        <f>J52*(1-K52)</f>
        <v>13544.24</v>
      </c>
      <c r="M52" s="15">
        <v>0.75900000000000001</v>
      </c>
      <c r="N52" s="26">
        <f>L52*M52</f>
        <v>10280.078159999999</v>
      </c>
      <c r="O52" s="14">
        <v>0.152</v>
      </c>
      <c r="P52" s="26">
        <f>L52*O52</f>
        <v>2058.7244799999999</v>
      </c>
      <c r="Q52" s="16">
        <v>8.8999999999999996E-2</v>
      </c>
      <c r="R52" s="26">
        <f>L52*Q52</f>
        <v>1205.4373599999999</v>
      </c>
      <c r="S52" s="16">
        <v>0.16300000000000001</v>
      </c>
      <c r="T52" s="26">
        <f>L52*S52</f>
        <v>2207.7111199999999</v>
      </c>
      <c r="U52" s="16">
        <v>0.54500000000000004</v>
      </c>
      <c r="V52" s="26">
        <f>L52*U52</f>
        <v>7381.6108000000004</v>
      </c>
      <c r="W52" s="16">
        <v>0.4</v>
      </c>
      <c r="X52" s="26">
        <f>W52*L52</f>
        <v>5417.6959999999999</v>
      </c>
      <c r="Y52" s="17">
        <v>3.3600000000000001E-3</v>
      </c>
      <c r="Z52" s="61">
        <f>L52*Y52</f>
        <v>45.508646400000003</v>
      </c>
      <c r="AA52" s="28">
        <f>IF(J52&gt;0,(AC52+AK52)/J52,0)</f>
        <v>3.2342573835076756E-3</v>
      </c>
      <c r="AB52" s="17">
        <v>2.7999999999999998E-4</v>
      </c>
      <c r="AC52" s="25">
        <f>AB52*L52</f>
        <v>3.7923871999999994</v>
      </c>
      <c r="AD52" s="141">
        <v>0.22170000000000001</v>
      </c>
      <c r="AE52" s="31">
        <f>AH52*(1-AI52)*AD52</f>
        <v>45.293310000000005</v>
      </c>
      <c r="AF52" s="29">
        <f t="shared" ref="AF52:AF54" si="86">IF(AND(AD52&gt;0,AB52&gt;0,Y52&gt;0),((Y52-AB52)*AD52)/((AD52-AB52)*Y52),0)</f>
        <v>0.9178258513232771</v>
      </c>
      <c r="AG52" s="62">
        <f>IF(AND(AA52&gt;0,AJ52&gt;0,AB52&gt;0),((AJ52*(AA52-AB52))/(AA52*(AJ52-AB52))),0)</f>
        <v>0.91462071398726152</v>
      </c>
      <c r="AH52" s="12">
        <v>225</v>
      </c>
      <c r="AI52" s="14">
        <v>9.1999999999999998E-2</v>
      </c>
      <c r="AJ52" s="15">
        <v>0.2145</v>
      </c>
      <c r="AK52" s="31">
        <f t="shared" si="8"/>
        <v>43.82235</v>
      </c>
      <c r="AL52" s="19">
        <v>1.9</v>
      </c>
      <c r="AM52" s="19">
        <v>1000.66</v>
      </c>
      <c r="AN52" s="119">
        <f>AN50+AH52-AM52</f>
        <v>2496.3999999999992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53</v>
      </c>
      <c r="D53" s="35">
        <v>21458</v>
      </c>
      <c r="E53" s="44">
        <v>7</v>
      </c>
      <c r="F53" s="35">
        <v>16795</v>
      </c>
      <c r="G53" s="36">
        <v>2.2000000000000002</v>
      </c>
      <c r="H53" s="38">
        <v>4.0999999999999996</v>
      </c>
      <c r="I53" s="35">
        <v>17157</v>
      </c>
      <c r="J53" s="35">
        <v>14860</v>
      </c>
      <c r="K53" s="66">
        <v>7.9000000000000001E-2</v>
      </c>
      <c r="L53" s="38">
        <f t="shared" ref="L53:L54" si="87">J53*(1-K53)</f>
        <v>13686.060000000001</v>
      </c>
      <c r="M53" s="39">
        <v>0.72799999999999998</v>
      </c>
      <c r="N53" s="26">
        <f t="shared" ref="N53:N54" si="88">L53*M53</f>
        <v>9963.4516800000001</v>
      </c>
      <c r="O53" s="37">
        <v>0.16600000000000001</v>
      </c>
      <c r="P53" s="26">
        <f t="shared" ref="P53:P54" si="89">L53*O53</f>
        <v>2271.8859600000005</v>
      </c>
      <c r="Q53" s="40">
        <v>0.106</v>
      </c>
      <c r="R53" s="26">
        <f t="shared" ref="R53:R54" si="90">L53*Q53</f>
        <v>1450.7223600000002</v>
      </c>
      <c r="S53" s="40">
        <v>0.18</v>
      </c>
      <c r="T53" s="26">
        <f>L53*S53</f>
        <v>2463.4908</v>
      </c>
      <c r="U53" s="40">
        <v>0.54400000000000004</v>
      </c>
      <c r="V53" s="26">
        <f>L53*U53</f>
        <v>7445.2166400000015</v>
      </c>
      <c r="W53" s="40">
        <v>0.39</v>
      </c>
      <c r="X53" s="26">
        <f>W53*L53</f>
        <v>5337.5634000000009</v>
      </c>
      <c r="Y53" s="41">
        <v>3.32E-3</v>
      </c>
      <c r="Z53" s="18">
        <f>L53*Y53</f>
        <v>45.437719200000004</v>
      </c>
      <c r="AA53" s="28">
        <f>IF(J53&gt;0,(AC53+AK53)/J53,0)</f>
        <v>4.3522612651413191E-3</v>
      </c>
      <c r="AB53" s="41">
        <v>2.9E-4</v>
      </c>
      <c r="AC53" s="38">
        <f>AB53*L53</f>
        <v>3.9689574000000003</v>
      </c>
      <c r="AD53" s="29">
        <v>0.22500000000000001</v>
      </c>
      <c r="AE53" s="42">
        <f>AH53*(1-AI53)*AD53</f>
        <v>63.677250000000001</v>
      </c>
      <c r="AF53" s="29">
        <f t="shared" si="86"/>
        <v>0.91382842571389211</v>
      </c>
      <c r="AG53" s="30">
        <f t="shared" ref="AG53:AG54" si="91">IF(AND(AA53&gt;0,AJ53&gt;0,AB53&gt;0),((AJ53*(AA53-AB53))/(AA53*(AJ53-AB53))),0)</f>
        <v>0.93463157519283557</v>
      </c>
      <c r="AH53" s="35">
        <v>311</v>
      </c>
      <c r="AI53" s="66">
        <v>0.09</v>
      </c>
      <c r="AJ53" s="67">
        <v>0.2145</v>
      </c>
      <c r="AK53" s="42">
        <f t="shared" si="8"/>
        <v>60.705644999999997</v>
      </c>
      <c r="AL53" s="18">
        <v>1.9</v>
      </c>
      <c r="AM53" s="18"/>
      <c r="AN53" s="122">
        <f>AN52+AH53-AM53</f>
        <v>2807.3999999999992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11" t="s">
        <v>55</v>
      </c>
      <c r="D54" s="44">
        <v>20500</v>
      </c>
      <c r="E54" s="44">
        <v>5</v>
      </c>
      <c r="F54" s="44">
        <v>16548</v>
      </c>
      <c r="G54" s="38">
        <v>1.8</v>
      </c>
      <c r="H54" s="38">
        <v>3.6</v>
      </c>
      <c r="I54" s="44">
        <v>16563</v>
      </c>
      <c r="J54" s="44">
        <v>14964</v>
      </c>
      <c r="K54" s="66">
        <v>8.3000000000000004E-2</v>
      </c>
      <c r="L54" s="38">
        <f t="shared" si="87"/>
        <v>13721.988000000001</v>
      </c>
      <c r="M54" s="29">
        <v>0.51100000000000001</v>
      </c>
      <c r="N54" s="26">
        <f t="shared" si="88"/>
        <v>7011.9358680000005</v>
      </c>
      <c r="O54" s="40">
        <v>0.36499999999999999</v>
      </c>
      <c r="P54" s="26">
        <f t="shared" si="89"/>
        <v>5008.5256200000003</v>
      </c>
      <c r="Q54" s="40">
        <v>0.124</v>
      </c>
      <c r="R54" s="26">
        <f t="shared" si="90"/>
        <v>1701.5265120000001</v>
      </c>
      <c r="S54" s="40">
        <v>0.18099999999999999</v>
      </c>
      <c r="T54" s="26">
        <f>L54*S54</f>
        <v>2483.6798280000003</v>
      </c>
      <c r="U54" s="40">
        <v>0.53100000000000003</v>
      </c>
      <c r="V54" s="26">
        <f>L54*U54</f>
        <v>7286.3756280000007</v>
      </c>
      <c r="W54" s="40">
        <v>0.4</v>
      </c>
      <c r="X54" s="26">
        <f>W54*L54</f>
        <v>5488.7952000000005</v>
      </c>
      <c r="Y54" s="48">
        <v>3.31E-3</v>
      </c>
      <c r="Z54" s="18">
        <f>L54*Y54</f>
        <v>45.419780280000005</v>
      </c>
      <c r="AA54" s="28">
        <f>IF(J54&gt;0,(AC54+AK54)/J54,0)</f>
        <v>3.6753620689655171E-3</v>
      </c>
      <c r="AB54" s="48">
        <v>2.9999999999999997E-4</v>
      </c>
      <c r="AC54" s="38">
        <f>AB54*L54</f>
        <v>4.1165963999999997</v>
      </c>
      <c r="AD54" s="29">
        <v>0.223</v>
      </c>
      <c r="AE54" s="42">
        <f>AH54*(1-AI54)*AD54</f>
        <v>50.744988000000006</v>
      </c>
      <c r="AF54" s="29">
        <f t="shared" si="86"/>
        <v>0.91059056864599108</v>
      </c>
      <c r="AG54" s="30">
        <f t="shared" si="91"/>
        <v>0.91960921150697394</v>
      </c>
      <c r="AH54" s="44">
        <v>252</v>
      </c>
      <c r="AI54" s="66">
        <v>9.7000000000000003E-2</v>
      </c>
      <c r="AJ54" s="67">
        <v>0.22359999999999999</v>
      </c>
      <c r="AK54" s="42">
        <f t="shared" si="8"/>
        <v>50.881521599999999</v>
      </c>
      <c r="AL54" s="18">
        <v>1.77</v>
      </c>
      <c r="AM54" s="18"/>
      <c r="AN54" s="122">
        <f>AN53+AH54-AM54</f>
        <v>3059.3999999999992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49400</v>
      </c>
      <c r="E55" s="68"/>
      <c r="F55" s="52">
        <f>SUM(F52:F54)</f>
        <v>42764</v>
      </c>
      <c r="G55" s="53"/>
      <c r="H55" s="69"/>
      <c r="I55" s="52">
        <f>SUM(I52:I54)</f>
        <v>43479</v>
      </c>
      <c r="J55" s="52">
        <f>SUM(J52:J54)</f>
        <v>44546</v>
      </c>
      <c r="K55" s="21">
        <f>IF(J55&gt;0,(J52*K52+J53*K53+J54*K54)/J55,0)</f>
        <v>8.067417949984286E-2</v>
      </c>
      <c r="L55" s="53">
        <f>L52+L53+L54</f>
        <v>40952.288</v>
      </c>
      <c r="M55" s="54">
        <f>IF(L55&gt;0,N55/L55,0)</f>
        <v>0.6655419523324313</v>
      </c>
      <c r="N55" s="55">
        <f>N52+N53+N54</f>
        <v>27255.465708</v>
      </c>
      <c r="O55" s="21">
        <f>IF(L55&gt;0,P55/L55,0)</f>
        <v>0.22804918885118214</v>
      </c>
      <c r="P55" s="55">
        <f>P52+P53+P54</f>
        <v>9339.1360600000007</v>
      </c>
      <c r="Q55" s="21">
        <f>IF(L55&gt;0,R55/L55,0)</f>
        <v>0.10640885881638652</v>
      </c>
      <c r="R55" s="55">
        <f>R52+R53+R54</f>
        <v>4357.686232</v>
      </c>
      <c r="S55" s="21">
        <f>IF(L55&gt;0,T55/L55,0)</f>
        <v>0.17471262528726111</v>
      </c>
      <c r="T55" s="55">
        <f>T52+T53+T54</f>
        <v>7154.8817479999998</v>
      </c>
      <c r="U55" s="21">
        <f>IF(L55&gt;0,V55/L55,0)</f>
        <v>0.53997478890556738</v>
      </c>
      <c r="V55" s="55">
        <f>V52+V53+V54</f>
        <v>22113.203068000003</v>
      </c>
      <c r="W55" s="21">
        <f>IF(L55&gt;0,X55/L55,0)</f>
        <v>0.39665804753082418</v>
      </c>
      <c r="X55" s="55">
        <f>X52+X53+X54</f>
        <v>16244.054600000001</v>
      </c>
      <c r="Y55" s="56">
        <f>IF(L55&gt;0,Z55/L55,0)</f>
        <v>3.3298785620964571E-3</v>
      </c>
      <c r="Z55" s="57">
        <f>SUM(Z52:Z54)</f>
        <v>136.36614588</v>
      </c>
      <c r="AA55" s="63">
        <f>IF(L55&gt;0,(AA52*L52+AA53*L53+AA54*L54)/L55,0)</f>
        <v>3.7556910432061819E-3</v>
      </c>
      <c r="AB55" s="56">
        <f>IF(J55&gt;0,(J52*AB52+J53*AB53+J54*AB54)/J55,0)</f>
        <v>2.9005432586539758E-4</v>
      </c>
      <c r="AC55" s="53">
        <f>SUM(AC52:AC54)</f>
        <v>11.877941</v>
      </c>
      <c r="AD55" s="54">
        <f>IF(J55&gt;0,(J52*AD52+J53*AD53+J54*AD54)/J55,0)</f>
        <v>0.22323753872401564</v>
      </c>
      <c r="AE55" s="59">
        <f>SUM(AE52:AE54)</f>
        <v>159.71554800000001</v>
      </c>
      <c r="AF55" s="54">
        <f>IF(AND(Z55&gt;0),((Z52*AF52+Z53*AF53+Z54*AF54)/Z55),0)</f>
        <v>0.91408402193787264</v>
      </c>
      <c r="AG55" s="58">
        <f>IF(AND(AA55&gt;0,AJ55&gt;0,AB55&gt;0),((AJ55*(AA55-AB55))/(AA55*(AJ55-AB55))),0)</f>
        <v>0.92400129611378368</v>
      </c>
      <c r="AH55" s="52">
        <f>SUM(AH52:AH54)</f>
        <v>788</v>
      </c>
      <c r="AI55" s="21">
        <f>IF(J55&gt;0,(AI52*J52+AI53*J53+AI54*J54)/J55,0)</f>
        <v>9.301243658240918E-2</v>
      </c>
      <c r="AJ55" s="54">
        <f>IF(J55&gt;0,(AJ52*J52+AJ53*J53+AJ54*J54)/J55,0)</f>
        <v>0.21755689399721637</v>
      </c>
      <c r="AK55" s="59">
        <f>SUM(AK52:AK54)</f>
        <v>155.40951660000002</v>
      </c>
      <c r="AL55" s="70"/>
      <c r="AM55" s="57">
        <f>SUM(AM52:AM54)</f>
        <v>1000.66</v>
      </c>
      <c r="AN55" s="124"/>
      <c r="AO55" s="125">
        <f>AN54</f>
        <v>3059.3999999999992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47" t="s">
        <v>52</v>
      </c>
      <c r="D56" s="12">
        <v>6240</v>
      </c>
      <c r="E56" s="12">
        <v>3</v>
      </c>
      <c r="F56" s="12">
        <v>7995</v>
      </c>
      <c r="G56" s="13">
        <v>0.8</v>
      </c>
      <c r="H56" s="13">
        <v>3.6</v>
      </c>
      <c r="I56" s="12">
        <v>8229</v>
      </c>
      <c r="J56" s="12">
        <v>13512</v>
      </c>
      <c r="K56" s="14">
        <v>7.6999999999999999E-2</v>
      </c>
      <c r="L56" s="25">
        <f>J56*(1-K56)</f>
        <v>12471.576000000001</v>
      </c>
      <c r="M56" s="15">
        <v>0.73099999999999998</v>
      </c>
      <c r="N56" s="26">
        <f>L56*M56</f>
        <v>9116.7220560000005</v>
      </c>
      <c r="O56" s="14">
        <v>0.155</v>
      </c>
      <c r="P56" s="26">
        <f>L56*O56</f>
        <v>1933.09428</v>
      </c>
      <c r="Q56" s="16">
        <v>0.114</v>
      </c>
      <c r="R56" s="26">
        <f>L56*Q56</f>
        <v>1421.7596640000002</v>
      </c>
      <c r="S56" s="16">
        <v>0.17299999999999999</v>
      </c>
      <c r="T56" s="26">
        <f>L56*S56</f>
        <v>2157.5826480000001</v>
      </c>
      <c r="U56" s="16">
        <v>0.54600000000000004</v>
      </c>
      <c r="V56" s="26">
        <f>L56*U56</f>
        <v>6809.480496000001</v>
      </c>
      <c r="W56" s="16">
        <v>0.4</v>
      </c>
      <c r="X56" s="26">
        <f>W56*L56</f>
        <v>4988.6304000000009</v>
      </c>
      <c r="Y56" s="17">
        <v>3.3700000000000002E-3</v>
      </c>
      <c r="Z56" s="61">
        <f>L56*Y56</f>
        <v>42.029211120000006</v>
      </c>
      <c r="AA56" s="28">
        <f>IF(J56&gt;0,(AC56+AK56)/J56,0)</f>
        <v>3.2694156483126114E-3</v>
      </c>
      <c r="AB56" s="17">
        <v>2.9E-4</v>
      </c>
      <c r="AC56" s="25">
        <f>AB56*L56</f>
        <v>3.6167570400000004</v>
      </c>
      <c r="AD56" s="141">
        <v>0.21729999999999999</v>
      </c>
      <c r="AE56" s="31">
        <f>AH56*(1-AI56)*AD56</f>
        <v>40.466475200000005</v>
      </c>
      <c r="AF56" s="29">
        <f t="shared" ref="AF56:AF58" si="92">IF(AND(AD56&gt;0,AB56&gt;0,Y56&gt;0),((Y56-AB56)*AD56)/((AD56-AB56)*Y56),0)</f>
        <v>0.91516793452748768</v>
      </c>
      <c r="AG56" s="62">
        <f>IF(AND(AA56&gt;0,AJ56&gt;0,AB56&gt;0),((AJ56*(AA56-AB56))/(AA56*(AJ56-AB56))),0)</f>
        <v>0.91251414344100146</v>
      </c>
      <c r="AH56" s="12">
        <v>206</v>
      </c>
      <c r="AI56" s="14">
        <v>9.6000000000000002E-2</v>
      </c>
      <c r="AJ56" s="15">
        <v>0.21779999999999999</v>
      </c>
      <c r="AK56" s="31">
        <f t="shared" si="8"/>
        <v>40.559587200000003</v>
      </c>
      <c r="AL56" s="19">
        <v>1.8</v>
      </c>
      <c r="AM56" s="19">
        <v>1013.52</v>
      </c>
      <c r="AN56" s="119">
        <f>AN54+AH56-AM56</f>
        <v>2251.8799999999992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53</v>
      </c>
      <c r="D57" s="35">
        <v>18960</v>
      </c>
      <c r="E57" s="44">
        <v>6</v>
      </c>
      <c r="F57" s="35">
        <v>10081</v>
      </c>
      <c r="G57" s="36">
        <v>1.6</v>
      </c>
      <c r="H57" s="38">
        <v>3.6</v>
      </c>
      <c r="I57" s="35">
        <v>10155</v>
      </c>
      <c r="J57" s="35">
        <v>13295</v>
      </c>
      <c r="K57" s="66">
        <v>8.1000000000000003E-2</v>
      </c>
      <c r="L57" s="38">
        <f t="shared" ref="L57:L58" si="93">J57*(1-K57)</f>
        <v>12218.105000000001</v>
      </c>
      <c r="M57" s="39">
        <v>0.67600000000000005</v>
      </c>
      <c r="N57" s="26">
        <f t="shared" ref="N57:N58" si="94">L57*M57</f>
        <v>8259.4389800000008</v>
      </c>
      <c r="O57" s="37">
        <v>0.19600000000000001</v>
      </c>
      <c r="P57" s="26">
        <f t="shared" ref="P57:P58" si="95">L57*O57</f>
        <v>2394.7485800000004</v>
      </c>
      <c r="Q57" s="40">
        <v>0.128</v>
      </c>
      <c r="R57" s="26">
        <f t="shared" ref="R57:R58" si="96">L57*Q57</f>
        <v>1563.9174400000002</v>
      </c>
      <c r="S57" s="40">
        <v>0.16900000000000001</v>
      </c>
      <c r="T57" s="26">
        <f>L57*S57</f>
        <v>2064.8597450000002</v>
      </c>
      <c r="U57" s="40">
        <v>0.54900000000000004</v>
      </c>
      <c r="V57" s="26">
        <f>L57*U57</f>
        <v>6707.7396450000015</v>
      </c>
      <c r="W57" s="40">
        <v>0.4</v>
      </c>
      <c r="X57" s="26">
        <f>W57*L57</f>
        <v>4887.2420000000011</v>
      </c>
      <c r="Y57" s="41">
        <v>3.3700000000000002E-3</v>
      </c>
      <c r="Z57" s="18">
        <f>L57*Y57</f>
        <v>41.175013850000006</v>
      </c>
      <c r="AA57" s="28">
        <f>IF(J57&gt;0,(AC57+AK57)/J57,0)</f>
        <v>3.3634271192177507E-3</v>
      </c>
      <c r="AB57" s="41">
        <v>2.7E-4</v>
      </c>
      <c r="AC57" s="38">
        <f>AB57*L57</f>
        <v>3.2988883500000004</v>
      </c>
      <c r="AD57" s="29">
        <v>0.21870000000000001</v>
      </c>
      <c r="AE57" s="42">
        <f>AH57*(1-AI57)*AD57</f>
        <v>41.3045568</v>
      </c>
      <c r="AF57" s="29">
        <f t="shared" si="92"/>
        <v>0.92101836534828863</v>
      </c>
      <c r="AG57" s="30">
        <f t="shared" ref="AG57:AG58" si="97">IF(AND(AA57&gt;0,AJ57&gt;0,AB57&gt;0),((AJ57*(AA57-AB57))/(AA57*(AJ57-AB57))),0)</f>
        <v>0.92085848788241609</v>
      </c>
      <c r="AH57" s="35">
        <v>208</v>
      </c>
      <c r="AI57" s="66">
        <v>9.1999999999999998E-2</v>
      </c>
      <c r="AJ57" s="67">
        <v>0.21929999999999999</v>
      </c>
      <c r="AK57" s="42">
        <f t="shared" si="8"/>
        <v>41.417875199999997</v>
      </c>
      <c r="AL57" s="18">
        <v>1.8</v>
      </c>
      <c r="AM57" s="18"/>
      <c r="AN57" s="122">
        <f>AN56+AH57-AM57</f>
        <v>2459.8799999999992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47" t="s">
        <v>50</v>
      </c>
      <c r="D58" s="44">
        <v>9626</v>
      </c>
      <c r="E58" s="44">
        <v>0</v>
      </c>
      <c r="F58" s="44">
        <v>0</v>
      </c>
      <c r="G58" s="38">
        <v>2.5</v>
      </c>
      <c r="H58" s="38">
        <v>6.1</v>
      </c>
      <c r="I58" s="44">
        <v>79</v>
      </c>
      <c r="J58" s="44">
        <v>11430</v>
      </c>
      <c r="K58" s="66">
        <v>5.6000000000000001E-2</v>
      </c>
      <c r="L58" s="38">
        <f t="shared" si="93"/>
        <v>10789.92</v>
      </c>
      <c r="M58" s="29">
        <v>0.58799999999999997</v>
      </c>
      <c r="N58" s="26">
        <f t="shared" si="94"/>
        <v>6344.4729600000001</v>
      </c>
      <c r="O58" s="40">
        <v>0.28899999999999998</v>
      </c>
      <c r="P58" s="26">
        <f t="shared" si="95"/>
        <v>3118.2868799999997</v>
      </c>
      <c r="Q58" s="40">
        <v>0.123</v>
      </c>
      <c r="R58" s="26">
        <f t="shared" si="96"/>
        <v>1327.1601599999999</v>
      </c>
      <c r="S58" s="40">
        <v>0.17199999999999999</v>
      </c>
      <c r="T58" s="26">
        <f>L58*S58</f>
        <v>1855.8662399999998</v>
      </c>
      <c r="U58" s="40">
        <v>0.54400000000000004</v>
      </c>
      <c r="V58" s="26">
        <f>L58*U58</f>
        <v>5869.71648</v>
      </c>
      <c r="W58" s="40">
        <v>0.39</v>
      </c>
      <c r="X58" s="26">
        <f>W58*L58</f>
        <v>4208.0688</v>
      </c>
      <c r="Y58" s="48">
        <v>3.3600000000000001E-3</v>
      </c>
      <c r="Z58" s="18">
        <f>L58*Y58</f>
        <v>36.254131200000003</v>
      </c>
      <c r="AA58" s="28">
        <f>IF(J58&gt;0,(AC58+AK58)/J58,0)</f>
        <v>4.0322420997375326E-3</v>
      </c>
      <c r="AB58" s="48">
        <v>2.7E-4</v>
      </c>
      <c r="AC58" s="38">
        <f>AB58*L58</f>
        <v>2.9132784000000003</v>
      </c>
      <c r="AD58" s="29">
        <v>0.2283</v>
      </c>
      <c r="AE58" s="42">
        <f>AH58*(1-AI58)*AD58</f>
        <v>45.091076400000006</v>
      </c>
      <c r="AF58" s="29">
        <f t="shared" si="92"/>
        <v>0.92073176461743766</v>
      </c>
      <c r="AG58" s="30">
        <f t="shared" si="97"/>
        <v>0.93419358789997697</v>
      </c>
      <c r="AH58" s="44">
        <v>218</v>
      </c>
      <c r="AI58" s="66">
        <v>9.4E-2</v>
      </c>
      <c r="AJ58" s="67">
        <v>0.21859999999999999</v>
      </c>
      <c r="AK58" s="42">
        <f t="shared" si="8"/>
        <v>43.175248799999999</v>
      </c>
      <c r="AL58" s="18">
        <v>1.85</v>
      </c>
      <c r="AM58" s="18"/>
      <c r="AN58" s="122">
        <f>AN57+AH58-AM58</f>
        <v>2677.8799999999992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34826</v>
      </c>
      <c r="E59" s="68"/>
      <c r="F59" s="52">
        <f t="shared" ref="F59:J59" si="98">SUM(F56:F58)</f>
        <v>18076</v>
      </c>
      <c r="G59" s="53"/>
      <c r="H59" s="69"/>
      <c r="I59" s="52">
        <f t="shared" si="98"/>
        <v>18463</v>
      </c>
      <c r="J59" s="52">
        <f t="shared" si="98"/>
        <v>38237</v>
      </c>
      <c r="K59" s="21">
        <f>IF(J59&gt;0,(J56*K56+J57*K57+J58*K58)/J59,0)</f>
        <v>7.2113371864947567E-2</v>
      </c>
      <c r="L59" s="53">
        <f>L56+L57+L58</f>
        <v>35479.601000000002</v>
      </c>
      <c r="M59" s="54">
        <f>IF(L59&gt;0,N59/L59,0)</f>
        <v>0.66857104723359206</v>
      </c>
      <c r="N59" s="55">
        <f>N56+N57+N58</f>
        <v>23720.633996</v>
      </c>
      <c r="O59" s="21">
        <f>IF(L59&gt;0,P59/L59,0)</f>
        <v>0.20987072938052487</v>
      </c>
      <c r="P59" s="55">
        <f>P56+P57+P58</f>
        <v>7446.1297400000003</v>
      </c>
      <c r="Q59" s="21">
        <f>IF(L59&gt;0,R59/L59,0)</f>
        <v>0.12155822338588304</v>
      </c>
      <c r="R59" s="55">
        <f>R56+R57+R58</f>
        <v>4312.8372639999998</v>
      </c>
      <c r="S59" s="21">
        <f>IF(L59&gt;0,T59/L59,0)</f>
        <v>0.17131840442625046</v>
      </c>
      <c r="T59" s="55">
        <f>T56+T57+T58</f>
        <v>6078.3086330000006</v>
      </c>
      <c r="U59" s="21">
        <f>IF(L59&gt;0,V59/L59,0)</f>
        <v>0.54642487724143229</v>
      </c>
      <c r="V59" s="55">
        <f>V56+V57+V58</f>
        <v>19386.936621000001</v>
      </c>
      <c r="W59" s="21">
        <f>IF(L59&gt;0,X59/L59,0)</f>
        <v>0.39695883840407337</v>
      </c>
      <c r="X59" s="55">
        <f>X56+X57+X58</f>
        <v>14083.941200000001</v>
      </c>
      <c r="Y59" s="56">
        <f>IF(L59&gt;0,Z59/L59,0)</f>
        <v>3.3669588384040738E-3</v>
      </c>
      <c r="Z59" s="57">
        <f>SUM(Z56:Z58)</f>
        <v>119.45835617000002</v>
      </c>
      <c r="AA59" s="63">
        <f>IF(L59&gt;0,(AA56*L56+AA57*L57+AA58*L58)/L59,0)</f>
        <v>3.533778215622267E-3</v>
      </c>
      <c r="AB59" s="56">
        <f>IF(J59&gt;0,(J56*AB56+J57*AB57+J58*AB58)/J59,0)</f>
        <v>2.7706750006538166E-4</v>
      </c>
      <c r="AC59" s="53">
        <f>SUM(AC56:AC58)</f>
        <v>9.828923790000001</v>
      </c>
      <c r="AD59" s="54">
        <f>IF(J59&gt;0,(J56*AD56+J57*AD57+J58*AD58)/J59,0)</f>
        <v>0.2210749561942621</v>
      </c>
      <c r="AE59" s="59">
        <f>SUM(AE56:AE58)</f>
        <v>126.86210840000001</v>
      </c>
      <c r="AF59" s="54">
        <f>IF(AND(Z59&gt;0),((Z56*AF56+Z57*AF57+Z58*AF58)/Z59),0)</f>
        <v>0.91887301980005442</v>
      </c>
      <c r="AG59" s="58">
        <f>IF(AND(AA59&gt;0,AJ59&gt;0,AB59&gt;0),((AJ59*(AA59-AB59))/(AA59*(AJ59-AB59))),0)</f>
        <v>0.9227643221967734</v>
      </c>
      <c r="AH59" s="52">
        <f t="shared" ref="AH59" si="99">SUM(AH56:AH58)</f>
        <v>632</v>
      </c>
      <c r="AI59" s="21">
        <f>IF(AH59&gt;0,(AI56*AH56+AI57*AH57+AI58*AH58)/AH59,0)</f>
        <v>9.399367088607595E-2</v>
      </c>
      <c r="AJ59" s="54">
        <f>IF(J59&gt;0,(AJ56*J56+AJ57*J57+AJ58*J58)/J59,0)</f>
        <v>0.21856068990768107</v>
      </c>
      <c r="AK59" s="59">
        <f>SUM(AK56:AK58)</f>
        <v>125.1527112</v>
      </c>
      <c r="AL59" s="70"/>
      <c r="AM59" s="57">
        <f>SUM(AM56:AM58)</f>
        <v>1013.52</v>
      </c>
      <c r="AN59" s="124"/>
      <c r="AO59" s="125">
        <f>AN58</f>
        <v>2677.8799999999992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49</v>
      </c>
      <c r="D60" s="12">
        <v>0</v>
      </c>
      <c r="E60" s="12">
        <v>0</v>
      </c>
      <c r="F60" s="12">
        <v>7108</v>
      </c>
      <c r="G60" s="13">
        <v>3.2</v>
      </c>
      <c r="H60" s="13">
        <v>5.5</v>
      </c>
      <c r="I60" s="12">
        <v>9032</v>
      </c>
      <c r="J60" s="12">
        <v>9265</v>
      </c>
      <c r="K60" s="14">
        <v>7.0000000000000007E-2</v>
      </c>
      <c r="L60" s="25">
        <f>J60*(1-K60)</f>
        <v>8616.4499999999989</v>
      </c>
      <c r="M60" s="15">
        <v>0.65600000000000003</v>
      </c>
      <c r="N60" s="26">
        <f>L60*M60</f>
        <v>5652.3911999999991</v>
      </c>
      <c r="O60" s="14">
        <v>0.27</v>
      </c>
      <c r="P60" s="26">
        <f>L60*O60</f>
        <v>2326.4414999999999</v>
      </c>
      <c r="Q60" s="16">
        <v>7.3999999999999996E-2</v>
      </c>
      <c r="R60" s="26">
        <f>L60*Q60</f>
        <v>637.61729999999989</v>
      </c>
      <c r="S60" s="16">
        <v>0.17899999999999999</v>
      </c>
      <c r="T60" s="26">
        <f>L60*S60</f>
        <v>1542.3445499999998</v>
      </c>
      <c r="U60" s="16">
        <v>0.52200000000000002</v>
      </c>
      <c r="V60" s="26">
        <f>L60*U60</f>
        <v>4497.7868999999992</v>
      </c>
      <c r="W60" s="16">
        <v>0.38</v>
      </c>
      <c r="X60" s="26">
        <f>W60*L60</f>
        <v>3274.2509999999997</v>
      </c>
      <c r="Y60" s="17">
        <v>3.3E-3</v>
      </c>
      <c r="Z60" s="61">
        <f>L60*Y60</f>
        <v>28.434284999999996</v>
      </c>
      <c r="AA60" s="28">
        <f>IF(J60&gt;0,(AC60+AK60)/J60,0)</f>
        <v>3.8634146357258499E-3</v>
      </c>
      <c r="AB60" s="17">
        <v>2.7999999999999998E-4</v>
      </c>
      <c r="AC60" s="25">
        <f>AB60*L60</f>
        <v>2.4126059999999994</v>
      </c>
      <c r="AD60" s="141">
        <v>0.21990000000000001</v>
      </c>
      <c r="AE60" s="31">
        <f>AH60*(1-AI60)*AD60</f>
        <v>33.565096200000006</v>
      </c>
      <c r="AF60" s="29">
        <f t="shared" ref="AF60:AF62" si="100">IF(AND(AD60&gt;0,AB60&gt;0,Y60&gt;0),((Y60-AB60)*AD60)/((AD60-AB60)*Y60),0)</f>
        <v>0.91631826874518785</v>
      </c>
      <c r="AG60" s="62">
        <f>IF(AND(AA60&gt;0,AJ60&gt;0,AB60&gt;0),((AJ60*(AA60-AB60))/(AA60*(AJ60-AB60))),0)</f>
        <v>0.92871427860888611</v>
      </c>
      <c r="AH60" s="12">
        <v>167</v>
      </c>
      <c r="AI60" s="14">
        <v>8.5999999999999993E-2</v>
      </c>
      <c r="AJ60" s="15">
        <v>0.21870000000000001</v>
      </c>
      <c r="AK60" s="31">
        <f t="shared" si="8"/>
        <v>33.381930600000004</v>
      </c>
      <c r="AL60" s="19">
        <v>1.78</v>
      </c>
      <c r="AM60" s="19">
        <v>1253.74</v>
      </c>
      <c r="AN60" s="119">
        <f>AN58+AH60-AM60</f>
        <v>1591.1399999999992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53</v>
      </c>
      <c r="D61" s="35">
        <v>23800</v>
      </c>
      <c r="E61" s="44">
        <v>4</v>
      </c>
      <c r="F61" s="35">
        <v>19476</v>
      </c>
      <c r="G61" s="36">
        <v>3.1</v>
      </c>
      <c r="H61" s="38">
        <v>4.4000000000000004</v>
      </c>
      <c r="I61" s="35">
        <v>19862</v>
      </c>
      <c r="J61" s="35">
        <v>12828</v>
      </c>
      <c r="K61" s="66">
        <v>6.7000000000000004E-2</v>
      </c>
      <c r="L61" s="38">
        <f t="shared" ref="L61:L62" si="101">J61*(1-K61)</f>
        <v>11968.524000000001</v>
      </c>
      <c r="M61" s="39">
        <v>0.67400000000000004</v>
      </c>
      <c r="N61" s="26">
        <f t="shared" ref="N61:N62" si="102">L61*M61</f>
        <v>8066.7851760000012</v>
      </c>
      <c r="O61" s="37">
        <v>0.16600000000000001</v>
      </c>
      <c r="P61" s="26">
        <f t="shared" ref="P61:P62" si="103">L61*O61</f>
        <v>1986.7749840000004</v>
      </c>
      <c r="Q61" s="40">
        <v>0.16</v>
      </c>
      <c r="R61" s="26">
        <f t="shared" ref="R61:R62" si="104">L61*Q61</f>
        <v>1914.9638400000003</v>
      </c>
      <c r="S61" s="40">
        <v>0.15</v>
      </c>
      <c r="T61" s="26">
        <f>L61*S61</f>
        <v>1795.2786000000001</v>
      </c>
      <c r="U61" s="40">
        <v>0.56499999999999995</v>
      </c>
      <c r="V61" s="26">
        <f>L61*U61</f>
        <v>6762.2160599999997</v>
      </c>
      <c r="W61" s="40">
        <v>0.39</v>
      </c>
      <c r="X61" s="26">
        <f>W61*L61</f>
        <v>4667.7243600000011</v>
      </c>
      <c r="Y61" s="41">
        <v>3.2299999999999998E-3</v>
      </c>
      <c r="Z61" s="18">
        <f>L61*Y61</f>
        <v>38.658332520000002</v>
      </c>
      <c r="AA61" s="28">
        <f>IF(J61&gt;0,(AC61+AK61)/J61,0)</f>
        <v>3.0557678453383224E-3</v>
      </c>
      <c r="AB61" s="41">
        <v>2.7999999999999998E-4</v>
      </c>
      <c r="AC61" s="38">
        <f>AB61*L61</f>
        <v>3.3511867199999998</v>
      </c>
      <c r="AD61" s="29">
        <v>0.22320000000000001</v>
      </c>
      <c r="AE61" s="42">
        <f>AH61*(1-AI61)*AD61</f>
        <v>36.074476799999999</v>
      </c>
      <c r="AF61" s="29">
        <f t="shared" si="100"/>
        <v>0.9144598653725754</v>
      </c>
      <c r="AG61" s="30">
        <f t="shared" ref="AG61:AG62" si="105">IF(AND(AA61&gt;0,AJ61&gt;0,AB61&gt;0),((AJ61*(AA61-AB61))/(AA61*(AJ61-AB61))),0)</f>
        <v>0.90951817694384218</v>
      </c>
      <c r="AH61" s="35">
        <v>178</v>
      </c>
      <c r="AI61" s="66">
        <v>9.1999999999999998E-2</v>
      </c>
      <c r="AJ61" s="67">
        <v>0.2218</v>
      </c>
      <c r="AK61" s="42">
        <f t="shared" si="8"/>
        <v>35.8482032</v>
      </c>
      <c r="AL61" s="18">
        <v>1.65</v>
      </c>
      <c r="AM61" s="18"/>
      <c r="AN61" s="122">
        <f>AN60+AH61-AM61</f>
        <v>1769.1399999999992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47" t="s">
        <v>50</v>
      </c>
      <c r="D62" s="44">
        <v>21114</v>
      </c>
      <c r="E62" s="44">
        <v>2</v>
      </c>
      <c r="F62" s="44">
        <v>17331</v>
      </c>
      <c r="G62" s="38">
        <v>4.2</v>
      </c>
      <c r="H62" s="38">
        <v>4</v>
      </c>
      <c r="I62" s="44">
        <v>18502</v>
      </c>
      <c r="J62" s="44">
        <v>13412</v>
      </c>
      <c r="K62" s="66">
        <v>7.3999999999999996E-2</v>
      </c>
      <c r="L62" s="38">
        <f t="shared" si="101"/>
        <v>12419.512000000001</v>
      </c>
      <c r="M62" s="29">
        <v>0.59699999999999998</v>
      </c>
      <c r="N62" s="26">
        <f t="shared" si="102"/>
        <v>7414.4486640000005</v>
      </c>
      <c r="O62" s="40">
        <v>0.29799999999999999</v>
      </c>
      <c r="P62" s="26">
        <f t="shared" si="103"/>
        <v>3701.014576</v>
      </c>
      <c r="Q62" s="40">
        <v>0.105</v>
      </c>
      <c r="R62" s="26">
        <f t="shared" si="104"/>
        <v>1304.0487600000001</v>
      </c>
      <c r="S62" s="40">
        <v>0.16700000000000001</v>
      </c>
      <c r="T62" s="26">
        <f>L62*S62</f>
        <v>2074.0585040000001</v>
      </c>
      <c r="U62" s="40">
        <v>0.55200000000000005</v>
      </c>
      <c r="V62" s="26">
        <f>L62*U62</f>
        <v>6855.5706240000009</v>
      </c>
      <c r="W62" s="40">
        <v>0.39</v>
      </c>
      <c r="X62" s="26">
        <f>W62*L62</f>
        <v>4843.6096800000005</v>
      </c>
      <c r="Y62" s="48">
        <v>3.2200000000000002E-3</v>
      </c>
      <c r="Z62" s="18">
        <f>L62*Y62</f>
        <v>39.990828640000004</v>
      </c>
      <c r="AA62" s="28">
        <f>IF(J62&gt;0,(AC62+AK62)/J62,0)</f>
        <v>3.3599689770354912E-3</v>
      </c>
      <c r="AB62" s="48">
        <v>2.5999999999999998E-4</v>
      </c>
      <c r="AC62" s="38">
        <f>AB62*L62</f>
        <v>3.2290731199999998</v>
      </c>
      <c r="AD62" s="29">
        <v>0.2326</v>
      </c>
      <c r="AE62" s="42">
        <f>AH62*(1-AI62)*AD62</f>
        <v>43.037512800000002</v>
      </c>
      <c r="AF62" s="29">
        <f t="shared" si="100"/>
        <v>0.92028335000590811</v>
      </c>
      <c r="AG62" s="30">
        <f t="shared" si="105"/>
        <v>0.92368050445317906</v>
      </c>
      <c r="AH62" s="44">
        <v>204</v>
      </c>
      <c r="AI62" s="66">
        <v>9.2999999999999999E-2</v>
      </c>
      <c r="AJ62" s="67">
        <v>0.2261</v>
      </c>
      <c r="AK62" s="42">
        <f t="shared" si="8"/>
        <v>41.834830800000006</v>
      </c>
      <c r="AL62" s="18">
        <v>1.65</v>
      </c>
      <c r="AM62" s="18"/>
      <c r="AN62" s="122">
        <f>AN61+AH62-AM62</f>
        <v>1973.1399999999992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44914</v>
      </c>
      <c r="E63" s="68"/>
      <c r="F63" s="52">
        <f t="shared" ref="F63:J63" si="106">SUM(F60:F62)</f>
        <v>43915</v>
      </c>
      <c r="G63" s="53"/>
      <c r="H63" s="69"/>
      <c r="I63" s="52">
        <f t="shared" si="106"/>
        <v>47396</v>
      </c>
      <c r="J63" s="52">
        <f t="shared" si="106"/>
        <v>35505</v>
      </c>
      <c r="K63" s="21">
        <f>IF(J63&gt;0,(J60*K60+J61*K61+J62*K62)/J63,0)</f>
        <v>7.0427094775383753E-2</v>
      </c>
      <c r="L63" s="53">
        <f>L60+L61+L62</f>
        <v>33004.486000000004</v>
      </c>
      <c r="M63" s="54">
        <f>IF(L63&gt;0,N63/L63,0)</f>
        <v>0.64032583449413505</v>
      </c>
      <c r="N63" s="55">
        <f>N60+N61+N62</f>
        <v>21133.625039999999</v>
      </c>
      <c r="O63" s="21">
        <f>IF(L63&gt;0,P63/L63,0)</f>
        <v>0.24282247752623687</v>
      </c>
      <c r="P63" s="55">
        <f>P60+P61+P62</f>
        <v>8014.2310600000001</v>
      </c>
      <c r="Q63" s="21">
        <f>IF(L63&gt;0,R63/L63,0)</f>
        <v>0.11685168797962797</v>
      </c>
      <c r="R63" s="55">
        <f>R60+R61+R62</f>
        <v>3856.6299000000004</v>
      </c>
      <c r="S63" s="21">
        <f>IF(L63&gt;0,T63/L63,0)</f>
        <v>0.16396806343234671</v>
      </c>
      <c r="T63" s="55">
        <f>T60+T61+T62</f>
        <v>5411.681654</v>
      </c>
      <c r="U63" s="21">
        <f>IF(L63&gt;0,V63/L63,0)</f>
        <v>0.54888216056447581</v>
      </c>
      <c r="V63" s="55">
        <f>V60+V61+V62</f>
        <v>18115.573583999998</v>
      </c>
      <c r="W63" s="21">
        <f>IF(L63&gt;0,X63/L63,0)</f>
        <v>0.38738930944114686</v>
      </c>
      <c r="X63" s="55">
        <f>X60+X61+X62</f>
        <v>12785.585040000002</v>
      </c>
      <c r="Y63" s="56">
        <f>IF(L63&gt;0,Z63/L63,0)</f>
        <v>3.2445118569639289E-3</v>
      </c>
      <c r="Z63" s="57">
        <f>SUM(Z60:Z62)</f>
        <v>107.08344616000001</v>
      </c>
      <c r="AA63" s="63">
        <f>IF(L63&gt;0,(AA60*L60+AA61*L61+AA62*L62)/L63,0)</f>
        <v>3.3810896150080929E-3</v>
      </c>
      <c r="AB63" s="56">
        <f>IF(J63&gt;0,(J60*AB60+J61*AB61+J62*AB62)/J63,0)</f>
        <v>2.7244500774538795E-4</v>
      </c>
      <c r="AC63" s="53">
        <f>SUM(AC60:AC62)</f>
        <v>8.9928658400000003</v>
      </c>
      <c r="AD63" s="54">
        <f>IF(J63&gt;0,(J60*AD60+J61*AD61+J62*AD62)/J63,0)</f>
        <v>0.22588971412477116</v>
      </c>
      <c r="AE63" s="59">
        <f>SUM(AE60:AE62)</f>
        <v>112.67708580000001</v>
      </c>
      <c r="AF63" s="54">
        <f>IF(AND(Z63&gt;0),((Z60*AF60+Z61*AF61+Z62*AF62)/Z63),0)</f>
        <v>0.91712814284633337</v>
      </c>
      <c r="AG63" s="58">
        <f>IF(AND(AA63&gt;0,AJ63&gt;0,AB63&gt;0),((AJ63*(AA63-AB63))/(AA63*(AJ63-AB63))),0)</f>
        <v>0.92054754492394186</v>
      </c>
      <c r="AH63" s="52">
        <f t="shared" ref="AH63" si="107">SUM(AH60:AH62)</f>
        <v>549</v>
      </c>
      <c r="AI63" s="21">
        <f>IF(J63&gt;0,(AI60*J60+AI61*J61+AI62*J62)/J63,0)</f>
        <v>9.0812054640191528E-2</v>
      </c>
      <c r="AJ63" s="54">
        <f>IF(J63&gt;0,(AJ60*J60+AJ61*J61+AJ62*J62)/J63,0)</f>
        <v>0.22261538093226307</v>
      </c>
      <c r="AK63" s="59">
        <f>SUM(AK60:AK62)</f>
        <v>111.06496460000001</v>
      </c>
      <c r="AL63" s="70"/>
      <c r="AM63" s="57">
        <f>SUM(AM60:AM62)</f>
        <v>1253.74</v>
      </c>
      <c r="AN63" s="124"/>
      <c r="AO63" s="125">
        <f>AN62</f>
        <v>1973.1399999999992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/>
      <c r="B64" s="23">
        <v>1</v>
      </c>
      <c r="C64" s="11" t="s">
        <v>49</v>
      </c>
      <c r="D64" s="12">
        <v>5674</v>
      </c>
      <c r="E64" s="12">
        <v>1</v>
      </c>
      <c r="F64" s="12">
        <v>8591</v>
      </c>
      <c r="G64" s="13">
        <v>4.0999999999999996</v>
      </c>
      <c r="H64" s="13">
        <v>4.4000000000000004</v>
      </c>
      <c r="I64" s="12">
        <v>9022</v>
      </c>
      <c r="J64" s="12">
        <v>13774</v>
      </c>
      <c r="K64" s="14">
        <v>6.8000000000000005E-2</v>
      </c>
      <c r="L64" s="25">
        <f>J64*(1-K64)</f>
        <v>12837.367999999999</v>
      </c>
      <c r="M64" s="15">
        <v>0.73299999999999998</v>
      </c>
      <c r="N64" s="26">
        <f>L64*M64</f>
        <v>9409.7907439999981</v>
      </c>
      <c r="O64" s="14">
        <v>0.17699999999999999</v>
      </c>
      <c r="P64" s="26">
        <f>L64*O64</f>
        <v>2272.2141359999996</v>
      </c>
      <c r="Q64" s="16">
        <v>0.09</v>
      </c>
      <c r="R64" s="26">
        <f>L64*Q64</f>
        <v>1155.3631199999998</v>
      </c>
      <c r="S64" s="16">
        <v>0.16600000000000001</v>
      </c>
      <c r="T64" s="26">
        <f>L64*S64</f>
        <v>2131.0030879999999</v>
      </c>
      <c r="U64" s="16">
        <v>0.55800000000000005</v>
      </c>
      <c r="V64" s="26">
        <f>L64*U64</f>
        <v>7163.2513440000002</v>
      </c>
      <c r="W64" s="16">
        <v>0.39</v>
      </c>
      <c r="X64" s="26">
        <f>W64*L64</f>
        <v>5006.5735199999999</v>
      </c>
      <c r="Y64" s="17">
        <v>3.2000000000000002E-3</v>
      </c>
      <c r="Z64" s="61">
        <f>L64*Y64</f>
        <v>41.0795776</v>
      </c>
      <c r="AA64" s="28">
        <f>IF(J64&gt;0,(AC64+AK64)/J64,0)</f>
        <v>3.0262345113982866E-3</v>
      </c>
      <c r="AB64" s="17">
        <v>2.7E-4</v>
      </c>
      <c r="AC64" s="25">
        <f>AB64*L64</f>
        <v>3.4660893599999998</v>
      </c>
      <c r="AD64" s="141">
        <v>0.222</v>
      </c>
      <c r="AE64" s="31">
        <f>AH64*(1-AI64)*AD64</f>
        <v>37.943795999999999</v>
      </c>
      <c r="AF64" s="29">
        <f t="shared" ref="AF64:AF66" si="108">IF(AND(AD64&gt;0,AB64&gt;0,Y64&gt;0),((Y64-AB64)*AD64)/((AD64-AB64)*Y64),0)</f>
        <v>0.91673995399810582</v>
      </c>
      <c r="AG64" s="62">
        <f>IF(AND(AA64&gt;0,AJ64&gt;0,AB64&gt;0),((AJ64*(AA64-AB64))/(AA64*(AJ64-AB64))),0)</f>
        <v>0.91188132144079792</v>
      </c>
      <c r="AH64" s="12">
        <v>187</v>
      </c>
      <c r="AI64" s="14">
        <v>8.5999999999999993E-2</v>
      </c>
      <c r="AJ64" s="15">
        <v>0.22359999999999999</v>
      </c>
      <c r="AK64" s="31">
        <f t="shared" si="8"/>
        <v>38.217264800000002</v>
      </c>
      <c r="AL64" s="19">
        <v>1.65</v>
      </c>
      <c r="AM64" s="19">
        <v>1020.06</v>
      </c>
      <c r="AN64" s="119">
        <f>AN62+AH64-AM64</f>
        <v>1140.0799999999995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55</v>
      </c>
      <c r="D65" s="35">
        <v>20100</v>
      </c>
      <c r="E65" s="44">
        <v>3</v>
      </c>
      <c r="F65" s="35">
        <v>12968</v>
      </c>
      <c r="G65" s="36">
        <v>3.1</v>
      </c>
      <c r="H65" s="38">
        <v>4.4000000000000004</v>
      </c>
      <c r="I65" s="35">
        <v>13526</v>
      </c>
      <c r="J65" s="35">
        <v>14987</v>
      </c>
      <c r="K65" s="66">
        <v>7.0000000000000007E-2</v>
      </c>
      <c r="L65" s="38">
        <f t="shared" ref="L65:L66" si="109">J65*(1-K65)</f>
        <v>13937.91</v>
      </c>
      <c r="M65" s="39">
        <v>0.61</v>
      </c>
      <c r="N65" s="26">
        <f t="shared" ref="N65:N66" si="110">L65*M65</f>
        <v>8502.1250999999993</v>
      </c>
      <c r="O65" s="37">
        <v>0.28499999999999998</v>
      </c>
      <c r="P65" s="26">
        <f t="shared" ref="P65:P66" si="111">L65*O65</f>
        <v>3972.3043499999994</v>
      </c>
      <c r="Q65" s="40">
        <v>0.105</v>
      </c>
      <c r="R65" s="26">
        <f t="shared" ref="R65:R66" si="112">L65*Q65</f>
        <v>1463.48055</v>
      </c>
      <c r="S65" s="40">
        <v>0.16800000000000001</v>
      </c>
      <c r="T65" s="26">
        <f>L65*S65</f>
        <v>2341.5688800000003</v>
      </c>
      <c r="U65" s="40">
        <v>0.55200000000000005</v>
      </c>
      <c r="V65" s="26">
        <f>L65*U65</f>
        <v>7693.7263200000007</v>
      </c>
      <c r="W65" s="40">
        <v>0.4</v>
      </c>
      <c r="X65" s="26">
        <f>W65*L65</f>
        <v>5575.1640000000007</v>
      </c>
      <c r="Y65" s="41">
        <v>3.1900000000000001E-3</v>
      </c>
      <c r="Z65" s="18">
        <f>L65*Y65</f>
        <v>44.461932900000001</v>
      </c>
      <c r="AA65" s="28">
        <f>IF(J65&gt;0,(AC65+AK65)/J65,0)</f>
        <v>3.1211408287182222E-3</v>
      </c>
      <c r="AB65" s="41">
        <v>2.5999999999999998E-4</v>
      </c>
      <c r="AC65" s="38">
        <f>AB65*L65</f>
        <v>3.6238565999999994</v>
      </c>
      <c r="AD65" s="29">
        <v>0.22109999999999999</v>
      </c>
      <c r="AE65" s="42">
        <f>AH65*(1-AI65)*AD65</f>
        <v>44.709736499999998</v>
      </c>
      <c r="AF65" s="29">
        <f t="shared" si="108"/>
        <v>0.91957666339806021</v>
      </c>
      <c r="AG65" s="30">
        <f t="shared" ref="AG65:AG66" si="113">IF(AND(AA65&gt;0,AJ65&gt;0,AB65&gt;0),((AJ65*(AA65-AB65))/(AA65*(AJ65-AB65))),0)</f>
        <v>0.91781536440757028</v>
      </c>
      <c r="AH65" s="35">
        <v>221</v>
      </c>
      <c r="AI65" s="66">
        <v>8.5000000000000006E-2</v>
      </c>
      <c r="AJ65" s="67">
        <v>0.21340000000000001</v>
      </c>
      <c r="AK65" s="42">
        <f t="shared" si="8"/>
        <v>43.152681000000001</v>
      </c>
      <c r="AL65" s="18">
        <v>1.72</v>
      </c>
      <c r="AM65" s="18"/>
      <c r="AN65" s="122">
        <f>AN64+AH65-AM65</f>
        <v>1361.0799999999995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47" t="s">
        <v>50</v>
      </c>
      <c r="D66" s="44">
        <v>16226</v>
      </c>
      <c r="E66" s="44">
        <v>1</v>
      </c>
      <c r="F66" s="44">
        <v>12833</v>
      </c>
      <c r="G66" s="38">
        <v>4.0999999999999996</v>
      </c>
      <c r="H66" s="38">
        <v>5.5</v>
      </c>
      <c r="I66" s="44">
        <v>13908</v>
      </c>
      <c r="J66" s="44">
        <v>14478</v>
      </c>
      <c r="K66" s="66">
        <v>5.8999999999999997E-2</v>
      </c>
      <c r="L66" s="38">
        <f t="shared" si="109"/>
        <v>13623.798000000001</v>
      </c>
      <c r="M66" s="29">
        <v>0.69599999999999995</v>
      </c>
      <c r="N66" s="26">
        <f t="shared" si="110"/>
        <v>9482.1634080000003</v>
      </c>
      <c r="O66" s="40">
        <v>0.14199999999999999</v>
      </c>
      <c r="P66" s="26">
        <f t="shared" si="111"/>
        <v>1934.5793159999998</v>
      </c>
      <c r="Q66" s="40">
        <v>0.16200000000000001</v>
      </c>
      <c r="R66" s="26">
        <f t="shared" si="112"/>
        <v>2207.055276</v>
      </c>
      <c r="S66" s="40">
        <v>0.16900000000000001</v>
      </c>
      <c r="T66" s="26">
        <f>L66*S66</f>
        <v>2302.4218620000001</v>
      </c>
      <c r="U66" s="40">
        <v>0.55300000000000005</v>
      </c>
      <c r="V66" s="26">
        <f>L66*U66</f>
        <v>7533.9602940000013</v>
      </c>
      <c r="W66" s="40">
        <v>0.39</v>
      </c>
      <c r="X66" s="26">
        <f>W66*L66</f>
        <v>5313.2812200000008</v>
      </c>
      <c r="Y66" s="48">
        <v>3.2100000000000002E-3</v>
      </c>
      <c r="Z66" s="18">
        <f>L66*Y66</f>
        <v>43.732391580000005</v>
      </c>
      <c r="AA66" s="28">
        <f>IF(J66&gt;0,(AC66+AK66)/J66,0)</f>
        <v>3.2605073546069902E-3</v>
      </c>
      <c r="AB66" s="48">
        <v>2.5999999999999998E-4</v>
      </c>
      <c r="AC66" s="38">
        <f>AB66*L66</f>
        <v>3.5421874799999999</v>
      </c>
      <c r="AD66" s="29">
        <v>0.2157</v>
      </c>
      <c r="AE66" s="42">
        <f>AH66*(1-AI66)*AD66</f>
        <v>42.790565999999998</v>
      </c>
      <c r="AF66" s="29">
        <f t="shared" si="108"/>
        <v>0.92011219811834777</v>
      </c>
      <c r="AG66" s="30">
        <f t="shared" si="113"/>
        <v>0.92134617802169516</v>
      </c>
      <c r="AH66" s="44">
        <v>218</v>
      </c>
      <c r="AI66" s="66">
        <v>0.09</v>
      </c>
      <c r="AJ66" s="67">
        <v>0.22009999999999999</v>
      </c>
      <c r="AK66" s="42">
        <f t="shared" si="8"/>
        <v>43.663437999999999</v>
      </c>
      <c r="AL66" s="18">
        <v>1.7</v>
      </c>
      <c r="AM66" s="18"/>
      <c r="AN66" s="122">
        <f>AN65+AH66-AM66</f>
        <v>1579.0799999999995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42000</v>
      </c>
      <c r="E67" s="68"/>
      <c r="F67" s="52">
        <f t="shared" ref="F67:J67" si="114">SUM(F64:F66)</f>
        <v>34392</v>
      </c>
      <c r="G67" s="53"/>
      <c r="H67" s="69"/>
      <c r="I67" s="52">
        <f t="shared" si="114"/>
        <v>36456</v>
      </c>
      <c r="J67" s="52">
        <f t="shared" si="114"/>
        <v>43239</v>
      </c>
      <c r="K67" s="21">
        <f>IF(J67&gt;0,(J64*K64+J65*K65+J66*K66)/J67,0)</f>
        <v>6.5679687319318211E-2</v>
      </c>
      <c r="L67" s="53">
        <f>L64+L65+L66</f>
        <v>40399.076000000001</v>
      </c>
      <c r="M67" s="54">
        <f>IF(L67&gt;0,N67/L67,0)</f>
        <v>0.67808677733124378</v>
      </c>
      <c r="N67" s="55">
        <f>N64+N65+N66</f>
        <v>27394.079251999996</v>
      </c>
      <c r="O67" s="21">
        <f>IF(L67&gt;0,P67/L67,0)</f>
        <v>0.20245754635576313</v>
      </c>
      <c r="P67" s="55">
        <f>P64+P65+P66</f>
        <v>8179.0978019999984</v>
      </c>
      <c r="Q67" s="21">
        <f>IF(L67&gt;0,R67/L67,0)</f>
        <v>0.11945567631299288</v>
      </c>
      <c r="R67" s="55">
        <f>R64+R65+R66</f>
        <v>4825.8989459999993</v>
      </c>
      <c r="S67" s="21">
        <f>IF(L67&gt;0,T67/L67,0)</f>
        <v>0.16770170263300083</v>
      </c>
      <c r="T67" s="55">
        <f>T64+T65+T66</f>
        <v>6774.9938300000003</v>
      </c>
      <c r="U67" s="21">
        <f>IF(L67&gt;0,V67/L67,0)</f>
        <v>0.55424381384366317</v>
      </c>
      <c r="V67" s="55">
        <f>V64+V65+V66</f>
        <v>22390.937958000002</v>
      </c>
      <c r="W67" s="21">
        <f>IF(L67&gt;0,X67/L67,0)</f>
        <v>0.39345005663000809</v>
      </c>
      <c r="X67" s="55">
        <f>X64+X65+X66</f>
        <v>15895.018740000001</v>
      </c>
      <c r="Y67" s="56">
        <f>IF(L67&gt;0,Z67/L67,0)</f>
        <v>3.199922247726656E-3</v>
      </c>
      <c r="Z67" s="57">
        <f>SUM(Z64:Z66)</f>
        <v>129.27390208</v>
      </c>
      <c r="AA67" s="63">
        <f>IF(L67&gt;0,(AA64*L64+AA65*L65+AA66*L66)/L67,0)</f>
        <v>3.1379816613082926E-3</v>
      </c>
      <c r="AB67" s="56">
        <f>IF(J67&gt;0,(J64*AB64+J65*AB65+J66*AB66)/J67,0)</f>
        <v>2.6318555008210181E-4</v>
      </c>
      <c r="AC67" s="53">
        <f>SUM(AC64:AC66)</f>
        <v>10.63213344</v>
      </c>
      <c r="AD67" s="54">
        <f>IF(J67&gt;0,(J64*AD64+J65*AD65+J66*AD66)/J67,0)</f>
        <v>0.21957858183584264</v>
      </c>
      <c r="AE67" s="59">
        <f>SUM(AE64:AE66)</f>
        <v>125.4440985</v>
      </c>
      <c r="AF67" s="54">
        <f>IF(AND(Z67&gt;0),((Z64*AF64+Z65*AF65+Z66*AF66)/Z67),0)</f>
        <v>0.91885640502932808</v>
      </c>
      <c r="AG67" s="58">
        <f>IF(AND(AA67&gt;0,AJ67&gt;0,AB67&gt;0),((AJ67*(AA67-AB67))/(AA67*(AJ67-AB67))),0)</f>
        <v>0.91723186854027217</v>
      </c>
      <c r="AH67" s="52">
        <f t="shared" ref="AH67" si="115">SUM(AH64:AH66)</f>
        <v>626</v>
      </c>
      <c r="AI67" s="21">
        <f>IF(AH67&gt;0,(AI64*AH64+AI65*AH65+AI66*AH66)/AH67,0)</f>
        <v>8.7039936102236412E-2</v>
      </c>
      <c r="AJ67" s="54">
        <f>IF(J67&gt;0,(AJ64*J64+AJ65*J65+AJ66*J66)/J67,0)</f>
        <v>0.2188926663428849</v>
      </c>
      <c r="AK67" s="59">
        <f>SUM(AK64:AK66)</f>
        <v>125.03338380000001</v>
      </c>
      <c r="AL67" s="70"/>
      <c r="AM67" s="57">
        <f>SUM(AM64:AM66)</f>
        <v>1020.06</v>
      </c>
      <c r="AN67" s="124"/>
      <c r="AO67" s="125">
        <f>AN66</f>
        <v>1579.0799999999995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49</v>
      </c>
      <c r="D68" s="12">
        <v>3666</v>
      </c>
      <c r="E68" s="12">
        <v>0</v>
      </c>
      <c r="F68" s="12">
        <v>10719</v>
      </c>
      <c r="G68" s="13">
        <v>1.5</v>
      </c>
      <c r="H68" s="13">
        <v>3.6</v>
      </c>
      <c r="I68" s="12">
        <v>11972</v>
      </c>
      <c r="J68" s="12">
        <v>13717</v>
      </c>
      <c r="K68" s="14">
        <v>7.9000000000000001E-2</v>
      </c>
      <c r="L68" s="25">
        <f>J68*(1-K68)</f>
        <v>12633.357</v>
      </c>
      <c r="M68" s="15">
        <v>0.77800000000000002</v>
      </c>
      <c r="N68" s="26">
        <f>L68*M68</f>
        <v>9828.7517459999999</v>
      </c>
      <c r="O68" s="14">
        <v>0.10299999999999999</v>
      </c>
      <c r="P68" s="26">
        <f>L68*O68</f>
        <v>1301.2357709999999</v>
      </c>
      <c r="Q68" s="16">
        <v>0.11899999999999999</v>
      </c>
      <c r="R68" s="26">
        <f>L68*Q68</f>
        <v>1503.3694829999999</v>
      </c>
      <c r="S68" s="16">
        <v>0.17</v>
      </c>
      <c r="T68" s="26">
        <f>L68*S68</f>
        <v>2147.6706899999999</v>
      </c>
      <c r="U68" s="16">
        <v>0.56200000000000006</v>
      </c>
      <c r="V68" s="26">
        <f>L68*U68</f>
        <v>7099.9466340000008</v>
      </c>
      <c r="W68" s="16">
        <v>0.39</v>
      </c>
      <c r="X68" s="26">
        <f>W68*L68</f>
        <v>4927.0092300000006</v>
      </c>
      <c r="Y68" s="17">
        <v>3.32E-3</v>
      </c>
      <c r="Z68" s="61">
        <f>L68*Y68</f>
        <v>41.942745240000001</v>
      </c>
      <c r="AA68" s="28">
        <f>IF(J68&gt;0,(AC68+AK68)/J68,0)</f>
        <v>3.3881317773565649E-3</v>
      </c>
      <c r="AB68" s="17">
        <v>2.7E-4</v>
      </c>
      <c r="AC68" s="25">
        <f>AB68*L68</f>
        <v>3.4110063899999998</v>
      </c>
      <c r="AD68" s="141">
        <v>0.219</v>
      </c>
      <c r="AE68" s="31">
        <f>AH68*(1-AI68)*AD68</f>
        <v>43.103361000000007</v>
      </c>
      <c r="AF68" s="29">
        <f t="shared" ref="AF68:AF70" si="116">IF(AND(AD68&gt;0,AB68&gt;0,Y68&gt;0),((Y68-AB68)*AD68)/((AD68-AB68)*Y68),0)</f>
        <v>0.91980870953296112</v>
      </c>
      <c r="AG68" s="62">
        <f>IF(AND(AA68&gt;0,AJ68&gt;0,AB68&gt;0),((AJ68*(AA68-AB68))/(AA68*(AJ68-AB68))),0)</f>
        <v>0.92144713446033066</v>
      </c>
      <c r="AH68" s="12">
        <v>217</v>
      </c>
      <c r="AI68" s="14">
        <v>9.2999999999999999E-2</v>
      </c>
      <c r="AJ68" s="15">
        <v>0.21879999999999999</v>
      </c>
      <c r="AK68" s="31">
        <f t="shared" si="8"/>
        <v>43.063997200000003</v>
      </c>
      <c r="AL68" s="19">
        <v>1.7</v>
      </c>
      <c r="AM68" s="19">
        <v>1005.16</v>
      </c>
      <c r="AN68" s="119">
        <f>AN66+AH68-AM68-AO68</f>
        <v>706.9199999999995</v>
      </c>
      <c r="AO68" s="120">
        <v>84</v>
      </c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55</v>
      </c>
      <c r="D69" s="35">
        <v>19300</v>
      </c>
      <c r="E69" s="44">
        <v>4</v>
      </c>
      <c r="F69" s="35">
        <v>14151</v>
      </c>
      <c r="G69" s="36">
        <v>1.4</v>
      </c>
      <c r="H69" s="38">
        <v>3.2</v>
      </c>
      <c r="I69" s="35">
        <v>14426</v>
      </c>
      <c r="J69" s="35">
        <v>13848</v>
      </c>
      <c r="K69" s="66">
        <v>8.2000000000000003E-2</v>
      </c>
      <c r="L69" s="38">
        <f t="shared" ref="L69:L70" si="117">J69*(1-K69)</f>
        <v>12712.464</v>
      </c>
      <c r="M69" s="39">
        <v>0.56699999999999995</v>
      </c>
      <c r="N69" s="26">
        <f t="shared" ref="N69:N70" si="118">L69*M69</f>
        <v>7207.9670879999994</v>
      </c>
      <c r="O69" s="37">
        <v>0.30599999999999999</v>
      </c>
      <c r="P69" s="26">
        <f t="shared" ref="P69:P70" si="119">L69*O69</f>
        <v>3890.0139839999997</v>
      </c>
      <c r="Q69" s="40">
        <v>0.127</v>
      </c>
      <c r="R69" s="26">
        <f t="shared" ref="R69:R70" si="120">L69*Q69</f>
        <v>1614.4829279999999</v>
      </c>
      <c r="S69" s="40">
        <v>0.16800000000000001</v>
      </c>
      <c r="T69" s="26">
        <f>L69*S69</f>
        <v>2135.6939520000001</v>
      </c>
      <c r="U69" s="40">
        <v>0.55200000000000005</v>
      </c>
      <c r="V69" s="26">
        <f>L69*U69</f>
        <v>7017.2801280000003</v>
      </c>
      <c r="W69" s="40">
        <v>0.39</v>
      </c>
      <c r="X69" s="26">
        <f>W69*L69</f>
        <v>4957.86096</v>
      </c>
      <c r="Y69" s="41">
        <v>3.2100000000000002E-3</v>
      </c>
      <c r="Z69" s="18">
        <f>L69*Y69</f>
        <v>40.807009440000002</v>
      </c>
      <c r="AA69" s="28">
        <f>IF(J69&gt;0,(AC69+AK69)/J69,0)</f>
        <v>3.2079449306759099E-3</v>
      </c>
      <c r="AB69" s="41">
        <v>2.5000000000000001E-4</v>
      </c>
      <c r="AC69" s="38">
        <f>AB69*L69</f>
        <v>3.1781160000000002</v>
      </c>
      <c r="AD69" s="29">
        <v>0.2303</v>
      </c>
      <c r="AE69" s="42">
        <f>AH69*(1-AI69)*AD69</f>
        <v>43.314363400000005</v>
      </c>
      <c r="AF69" s="29">
        <f t="shared" si="116"/>
        <v>0.92312046480482013</v>
      </c>
      <c r="AG69" s="30">
        <f t="shared" ref="AG69:AG70" si="121">IF(AND(AA69&gt;0,AJ69&gt;0,AB69&gt;0),((AJ69*(AA69-AB69))/(AA69*(AJ69-AB69))),0)</f>
        <v>0.92312083698009129</v>
      </c>
      <c r="AH69" s="35">
        <v>206</v>
      </c>
      <c r="AI69" s="66">
        <v>8.6999999999999994E-2</v>
      </c>
      <c r="AJ69" s="67">
        <v>0.21929999999999999</v>
      </c>
      <c r="AK69" s="42">
        <f t="shared" si="8"/>
        <v>41.245505399999999</v>
      </c>
      <c r="AL69" s="18">
        <v>1.74</v>
      </c>
      <c r="AM69" s="18"/>
      <c r="AN69" s="122">
        <f>AN68+AH69-AM69</f>
        <v>912.9199999999995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56</v>
      </c>
      <c r="D70" s="44">
        <v>15934</v>
      </c>
      <c r="E70" s="44">
        <v>4</v>
      </c>
      <c r="F70" s="44">
        <v>12694</v>
      </c>
      <c r="G70" s="38">
        <v>1.6</v>
      </c>
      <c r="H70" s="38">
        <v>3.9</v>
      </c>
      <c r="I70" s="44">
        <v>12236</v>
      </c>
      <c r="J70" s="44">
        <v>15054</v>
      </c>
      <c r="K70" s="66">
        <v>7.6999999999999999E-2</v>
      </c>
      <c r="L70" s="38">
        <f t="shared" si="117"/>
        <v>13894.842000000001</v>
      </c>
      <c r="M70" s="29">
        <v>0.752</v>
      </c>
      <c r="N70" s="26">
        <f t="shared" si="118"/>
        <v>10448.921184000001</v>
      </c>
      <c r="O70" s="40">
        <v>0.14499999999999999</v>
      </c>
      <c r="P70" s="26">
        <f t="shared" si="119"/>
        <v>2014.75209</v>
      </c>
      <c r="Q70" s="40">
        <v>0.10299999999999999</v>
      </c>
      <c r="R70" s="26">
        <f t="shared" si="120"/>
        <v>1431.1687259999999</v>
      </c>
      <c r="S70" s="40">
        <v>0.19</v>
      </c>
      <c r="T70" s="26">
        <f>L70*S70</f>
        <v>2640.01998</v>
      </c>
      <c r="U70" s="40">
        <v>0.52400000000000002</v>
      </c>
      <c r="V70" s="26">
        <f>L70*U70</f>
        <v>7280.8972080000003</v>
      </c>
      <c r="W70" s="40">
        <v>0.39</v>
      </c>
      <c r="X70" s="26">
        <f>W70*L70</f>
        <v>5418.9883800000007</v>
      </c>
      <c r="Y70" s="48">
        <v>3.0699999999999998E-3</v>
      </c>
      <c r="Z70" s="18">
        <f>L70*Y70</f>
        <v>42.657164940000001</v>
      </c>
      <c r="AA70" s="28">
        <f>IF(J70&gt;0,(AC70+AK70)/J70,0)</f>
        <v>3.1831611199681152E-3</v>
      </c>
      <c r="AB70" s="48">
        <v>2.5000000000000001E-4</v>
      </c>
      <c r="AC70" s="38">
        <f>AB70*L70</f>
        <v>3.4737105000000001</v>
      </c>
      <c r="AD70" s="29">
        <v>0.22889999999999999</v>
      </c>
      <c r="AE70" s="42">
        <f>AH70*(1-AI70)*AD70</f>
        <v>44.175411000000004</v>
      </c>
      <c r="AF70" s="29">
        <f t="shared" si="116"/>
        <v>0.91957111241382106</v>
      </c>
      <c r="AG70" s="30">
        <f t="shared" si="121"/>
        <v>0.92246309092447898</v>
      </c>
      <c r="AH70" s="44">
        <v>210</v>
      </c>
      <c r="AI70" s="66">
        <v>8.1000000000000003E-2</v>
      </c>
      <c r="AJ70" s="67">
        <v>0.2303</v>
      </c>
      <c r="AK70" s="42">
        <f t="shared" si="8"/>
        <v>44.445597000000006</v>
      </c>
      <c r="AL70" s="18">
        <v>1.68</v>
      </c>
      <c r="AM70" s="18"/>
      <c r="AN70" s="122">
        <f>AN69+AH70-AM70</f>
        <v>1122.9199999999996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38900</v>
      </c>
      <c r="E71" s="68"/>
      <c r="F71" s="52">
        <f>SUM(F68:F70)</f>
        <v>37564</v>
      </c>
      <c r="G71" s="53"/>
      <c r="H71" s="69"/>
      <c r="I71" s="52">
        <f>SUM(I68:I70)</f>
        <v>38634</v>
      </c>
      <c r="J71" s="52">
        <f>SUM(J68:J70)</f>
        <v>42619</v>
      </c>
      <c r="K71" s="21">
        <f>IF(J71&gt;0,(J68*K68+J69*K69+J70*K70)/J71,0)</f>
        <v>7.9268331026068187E-2</v>
      </c>
      <c r="L71" s="53">
        <f>L68+L69+L70</f>
        <v>39240.663</v>
      </c>
      <c r="M71" s="54">
        <f>IF(L71&gt;0,N71/L71,0)</f>
        <v>0.70043770713048348</v>
      </c>
      <c r="N71" s="55">
        <f>N68+N69+N70</f>
        <v>27485.640017999998</v>
      </c>
      <c r="O71" s="21">
        <f>IF(L71&gt;0,P71/L71,0)</f>
        <v>0.18363608802939949</v>
      </c>
      <c r="P71" s="55">
        <f>P68+P69+P70</f>
        <v>7206.0018449999998</v>
      </c>
      <c r="Q71" s="21">
        <f>IF(L71&gt;0,R71/L71,0)</f>
        <v>0.11592620484011699</v>
      </c>
      <c r="R71" s="55">
        <f>R68+R69+R70</f>
        <v>4549.0211369999997</v>
      </c>
      <c r="S71" s="21">
        <f>IF(L71&gt;0,T71/L71,0)</f>
        <v>0.17643393594037901</v>
      </c>
      <c r="T71" s="55">
        <f>T68+T69+T70</f>
        <v>6923.3846220000005</v>
      </c>
      <c r="U71" s="21">
        <f>IF(L71&gt;0,V71/L71,0)</f>
        <v>0.54530485302962395</v>
      </c>
      <c r="V71" s="55">
        <f>V68+V69+V70</f>
        <v>21398.123970000001</v>
      </c>
      <c r="W71" s="21">
        <f>IF(L71&gt;0,X71/L71,0)</f>
        <v>0.39000000000000007</v>
      </c>
      <c r="X71" s="55">
        <f>X68+X69+X70</f>
        <v>15303.858570000002</v>
      </c>
      <c r="Y71" s="56">
        <f>IF(L71&gt;0,Z71/L71,0)</f>
        <v>3.1958409984051491E-3</v>
      </c>
      <c r="Z71" s="57">
        <f>SUM(Z68:Z70)</f>
        <v>125.40691962</v>
      </c>
      <c r="AA71" s="63">
        <f>IF(L71&gt;0,(AA68*L68+AA69*L69+AA70*L70)/L71,0)</f>
        <v>3.257179512336221E-3</v>
      </c>
      <c r="AB71" s="56">
        <f>IF(J71&gt;0,(J68*AB68+J69*AB69+J70*AB70)/J71,0)</f>
        <v>2.564370351251789E-4</v>
      </c>
      <c r="AC71" s="53">
        <f>SUM(AC68:AC70)</f>
        <v>10.062832889999999</v>
      </c>
      <c r="AD71" s="54">
        <f>IF(J71&gt;0,(J68*AD68+J69*AD69+J70*AD70)/J71,0)</f>
        <v>0.22616856331683052</v>
      </c>
      <c r="AE71" s="59">
        <f>SUM(AE68:AE70)</f>
        <v>130.59313540000002</v>
      </c>
      <c r="AF71" s="54">
        <f>IF(AND(Z71&gt;0),((Z68*AF68+Z69*AF69+Z70*AF70)/Z71),0)</f>
        <v>0.9208055254145735</v>
      </c>
      <c r="AG71" s="58">
        <f>IF(AND(AA71&gt;0,AJ71&gt;0,AB71&gt;0),((AJ71*(AA71-AB71))/(AA71*(AJ71-AB71))),0)</f>
        <v>0.92233072741422706</v>
      </c>
      <c r="AH71" s="52">
        <f>SUM(AH68:AH70)</f>
        <v>633</v>
      </c>
      <c r="AI71" s="21">
        <f>IF(AH71&gt;0,(AI68*AH68+AI69*AH69+AI70*AH70)/AH71,0)</f>
        <v>8.7066350710900478E-2</v>
      </c>
      <c r="AJ71" s="54">
        <f>IF(J71&gt;0,(AJ68*J68+AJ69*J69+AJ70*J70)/J71,0)</f>
        <v>0.22302452427321148</v>
      </c>
      <c r="AK71" s="59">
        <f>SUM(AK68:AK70)</f>
        <v>128.75509959999999</v>
      </c>
      <c r="AL71" s="70"/>
      <c r="AM71" s="57">
        <f>SUM(AM68:AM70)</f>
        <v>1005.16</v>
      </c>
      <c r="AN71" s="124"/>
      <c r="AO71" s="125">
        <f>AN70</f>
        <v>1122.9199999999996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53</v>
      </c>
      <c r="D72" s="12">
        <v>15442</v>
      </c>
      <c r="E72" s="12">
        <v>0</v>
      </c>
      <c r="F72" s="12">
        <v>15157</v>
      </c>
      <c r="G72" s="13">
        <v>1.4</v>
      </c>
      <c r="H72" s="13">
        <v>5.2</v>
      </c>
      <c r="I72" s="12">
        <v>15870</v>
      </c>
      <c r="J72" s="12">
        <v>15103</v>
      </c>
      <c r="K72" s="14">
        <v>7.8E-2</v>
      </c>
      <c r="L72" s="25">
        <f>J72*(1-K72)</f>
        <v>13924.966</v>
      </c>
      <c r="M72" s="15">
        <v>0.71499999999999997</v>
      </c>
      <c r="N72" s="26">
        <f>L72*M72</f>
        <v>9956.3506899999993</v>
      </c>
      <c r="O72" s="14">
        <v>0.17799999999999999</v>
      </c>
      <c r="P72" s="26">
        <f>L72*O72</f>
        <v>2478.6439479999999</v>
      </c>
      <c r="Q72" s="16">
        <v>0.107</v>
      </c>
      <c r="R72" s="26">
        <f>L72*Q72</f>
        <v>1489.971362</v>
      </c>
      <c r="S72" s="16">
        <v>0.185</v>
      </c>
      <c r="T72" s="26">
        <f>L72*S72</f>
        <v>2576.1187100000002</v>
      </c>
      <c r="U72" s="16">
        <v>0.52200000000000002</v>
      </c>
      <c r="V72" s="26">
        <f>L72*U72</f>
        <v>7268.8322520000002</v>
      </c>
      <c r="W72" s="16">
        <v>0.4</v>
      </c>
      <c r="X72" s="26">
        <f>W72*L72</f>
        <v>5569.9864000000007</v>
      </c>
      <c r="Y72" s="17">
        <v>2.97E-3</v>
      </c>
      <c r="Z72" s="61">
        <f>L72*Y72</f>
        <v>41.357149020000001</v>
      </c>
      <c r="AA72" s="28">
        <f>IF(J72&gt;0,(AC72+AK72)/J72,0)</f>
        <v>2.8883789075018207E-3</v>
      </c>
      <c r="AB72" s="17">
        <v>2.4000000000000001E-4</v>
      </c>
      <c r="AC72" s="25">
        <f>AB72*L72</f>
        <v>3.3419918400000004</v>
      </c>
      <c r="AD72" s="141">
        <v>0.223</v>
      </c>
      <c r="AE72" s="31">
        <f>AH72*(1-AI72)*AD72</f>
        <v>39.905404000000004</v>
      </c>
      <c r="AF72" s="29">
        <f t="shared" ref="AF72:AF74" si="122">IF(AND(AD72&gt;0,AB72&gt;0,Y72&gt;0),((Y72-AB72)*AD72)/((AD72-AB72)*Y72),0)</f>
        <v>0.92018224986441899</v>
      </c>
      <c r="AG72" s="62">
        <f>IF(AND(AA72&gt;0,AJ72&gt;0,AB72&gt;0),((AJ72*(AA72-AB72))/(AA72*(AJ72-AB72))),0)</f>
        <v>0.9178870531669534</v>
      </c>
      <c r="AH72" s="12">
        <v>196</v>
      </c>
      <c r="AI72" s="14">
        <v>8.6999999999999994E-2</v>
      </c>
      <c r="AJ72" s="15">
        <v>0.22509999999999999</v>
      </c>
      <c r="AK72" s="31">
        <f t="shared" ref="AK72:AK78" si="123">AH72*(1-AI72)*AJ72</f>
        <v>40.281194800000002</v>
      </c>
      <c r="AL72" s="19">
        <v>1.6</v>
      </c>
      <c r="AM72" s="19"/>
      <c r="AN72" s="119">
        <f>AN70+AH72-AM72</f>
        <v>1318.9199999999996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11" t="s">
        <v>55</v>
      </c>
      <c r="D73" s="35">
        <v>20800</v>
      </c>
      <c r="E73" s="44">
        <v>3</v>
      </c>
      <c r="F73" s="35">
        <v>15403</v>
      </c>
      <c r="G73" s="36">
        <v>1.9</v>
      </c>
      <c r="H73" s="38">
        <v>4.2</v>
      </c>
      <c r="I73" s="35">
        <v>16860</v>
      </c>
      <c r="J73" s="35">
        <v>15053</v>
      </c>
      <c r="K73" s="66">
        <v>8.3000000000000004E-2</v>
      </c>
      <c r="L73" s="38">
        <f t="shared" ref="L73:L74" si="124">J73*(1-K73)</f>
        <v>13803.601000000001</v>
      </c>
      <c r="M73" s="39">
        <v>0.66600000000000004</v>
      </c>
      <c r="N73" s="26">
        <f t="shared" ref="N73:N74" si="125">L73*M73</f>
        <v>9193.1982660000012</v>
      </c>
      <c r="O73" s="37">
        <v>0.27</v>
      </c>
      <c r="P73" s="26">
        <f t="shared" ref="P73:P74" si="126">L73*O73</f>
        <v>3726.9722700000002</v>
      </c>
      <c r="Q73" s="40">
        <v>6.4000000000000001E-2</v>
      </c>
      <c r="R73" s="26">
        <f t="shared" ref="R73:R74" si="127">L73*Q73</f>
        <v>883.43046400000003</v>
      </c>
      <c r="S73" s="40">
        <v>0.17</v>
      </c>
      <c r="T73" s="26">
        <f>L73*S73</f>
        <v>2346.6121700000003</v>
      </c>
      <c r="U73" s="40">
        <v>0.54400000000000004</v>
      </c>
      <c r="V73" s="26">
        <f>L73*U73</f>
        <v>7509.1589440000007</v>
      </c>
      <c r="W73" s="40">
        <v>0.4</v>
      </c>
      <c r="X73" s="26">
        <f>W73*L73</f>
        <v>5521.4404000000004</v>
      </c>
      <c r="Y73" s="41">
        <v>3.1199999999999999E-3</v>
      </c>
      <c r="Z73" s="18">
        <f>L73*Y73</f>
        <v>43.067235119999999</v>
      </c>
      <c r="AA73" s="28">
        <f>IF(J73&gt;0,(AC73+AK73)/J73,0)</f>
        <v>3.0854727323457115E-3</v>
      </c>
      <c r="AB73" s="41">
        <v>2.4000000000000001E-4</v>
      </c>
      <c r="AC73" s="38">
        <f>AB73*L73</f>
        <v>3.3128642400000001</v>
      </c>
      <c r="AD73" s="29">
        <v>0.22850000000000001</v>
      </c>
      <c r="AE73" s="42">
        <f>AH73*(1-AI73)*AD73</f>
        <v>44.275988000000005</v>
      </c>
      <c r="AF73" s="29">
        <f t="shared" si="122"/>
        <v>0.92404747622481787</v>
      </c>
      <c r="AG73" s="30">
        <f t="shared" ref="AG73:AG74" si="128">IF(AND(AA73&gt;0,AJ73&gt;0,AB73&gt;0),((AJ73*(AA73-AB73))/(AA73*(AJ73-AB73))),0)</f>
        <v>0.92321150949957898</v>
      </c>
      <c r="AH73" s="35">
        <v>212</v>
      </c>
      <c r="AI73" s="66">
        <v>8.5999999999999993E-2</v>
      </c>
      <c r="AJ73" s="67">
        <v>0.22259999999999999</v>
      </c>
      <c r="AK73" s="42">
        <f t="shared" si="123"/>
        <v>43.132756799999996</v>
      </c>
      <c r="AL73" s="18">
        <v>1.72</v>
      </c>
      <c r="AM73" s="18"/>
      <c r="AN73" s="122">
        <f>AN72+AH73-AM73</f>
        <v>1530.9199999999996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56</v>
      </c>
      <c r="D74" s="44">
        <v>16690</v>
      </c>
      <c r="E74" s="44">
        <v>3</v>
      </c>
      <c r="F74" s="44">
        <v>18003</v>
      </c>
      <c r="G74" s="38">
        <v>1.7</v>
      </c>
      <c r="H74" s="38">
        <v>4.8</v>
      </c>
      <c r="I74" s="44">
        <v>18511</v>
      </c>
      <c r="J74" s="44">
        <v>15172</v>
      </c>
      <c r="K74" s="66">
        <v>7.8E-2</v>
      </c>
      <c r="L74" s="38">
        <f t="shared" si="124"/>
        <v>13988.584000000001</v>
      </c>
      <c r="M74" s="29">
        <v>0.77200000000000002</v>
      </c>
      <c r="N74" s="26">
        <f t="shared" si="125"/>
        <v>10799.186848000001</v>
      </c>
      <c r="O74" s="40">
        <v>0.155</v>
      </c>
      <c r="P74" s="26">
        <f t="shared" si="126"/>
        <v>2168.2305200000001</v>
      </c>
      <c r="Q74" s="40">
        <v>7.2999999999999995E-2</v>
      </c>
      <c r="R74" s="26">
        <f t="shared" si="127"/>
        <v>1021.1666319999999</v>
      </c>
      <c r="S74" s="40">
        <v>0.16600000000000001</v>
      </c>
      <c r="T74" s="26">
        <f>L74*S74</f>
        <v>2322.1049440000002</v>
      </c>
      <c r="U74" s="40">
        <v>0.54900000000000004</v>
      </c>
      <c r="V74" s="26">
        <f>L74*U74</f>
        <v>7679.7326160000011</v>
      </c>
      <c r="W74" s="40">
        <v>0.4</v>
      </c>
      <c r="X74" s="26">
        <f>W74*L74</f>
        <v>5595.4336000000003</v>
      </c>
      <c r="Y74" s="48">
        <v>3.13E-3</v>
      </c>
      <c r="Z74" s="18">
        <f>L74*Y74</f>
        <v>43.784267920000005</v>
      </c>
      <c r="AA74" s="28">
        <f>IF(J74&gt;0,(AC74+AK74)/J74,0)</f>
        <v>2.8670891537041919E-3</v>
      </c>
      <c r="AB74" s="48">
        <v>2.5999999999999998E-4</v>
      </c>
      <c r="AC74" s="38">
        <f>AB74*L74</f>
        <v>3.6370318399999997</v>
      </c>
      <c r="AD74" s="29">
        <v>0.2238</v>
      </c>
      <c r="AE74" s="42">
        <f>AH74*(1-AI74)*AD74</f>
        <v>39.1453056</v>
      </c>
      <c r="AF74" s="29">
        <f t="shared" si="122"/>
        <v>0.91799939458055269</v>
      </c>
      <c r="AG74" s="30">
        <f t="shared" si="128"/>
        <v>0.91035426936894648</v>
      </c>
      <c r="AH74" s="44">
        <v>192</v>
      </c>
      <c r="AI74" s="66">
        <v>8.8999999999999996E-2</v>
      </c>
      <c r="AJ74" s="67">
        <v>0.22789999999999999</v>
      </c>
      <c r="AK74" s="42">
        <f t="shared" si="123"/>
        <v>39.862444799999999</v>
      </c>
      <c r="AL74" s="18">
        <v>1.65</v>
      </c>
      <c r="AM74" s="18"/>
      <c r="AN74" s="122">
        <f>AN73+AH74-AM74</f>
        <v>1722.9199999999996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52932</v>
      </c>
      <c r="E75" s="68"/>
      <c r="F75" s="52">
        <f>SUM(F72:F74)</f>
        <v>48563</v>
      </c>
      <c r="G75" s="53"/>
      <c r="H75" s="69"/>
      <c r="I75" s="52">
        <f>SUM(I72:I74)</f>
        <v>51241</v>
      </c>
      <c r="J75" s="52">
        <f>SUM(J72:J74)</f>
        <v>45328</v>
      </c>
      <c r="K75" s="21">
        <f>IF(J75&gt;0,(J72*K72+J73*K73+J74*K74)/J75,0)</f>
        <v>7.9660452700317685E-2</v>
      </c>
      <c r="L75" s="53">
        <f>L72+L73+L74</f>
        <v>41717.151000000005</v>
      </c>
      <c r="M75" s="54">
        <f>IF(L75&gt;0,N75/L75,0)</f>
        <v>0.71789983462677009</v>
      </c>
      <c r="N75" s="55">
        <f>N72+N73+N74</f>
        <v>29948.735804</v>
      </c>
      <c r="O75" s="21">
        <f>IF(L75&gt;0,P75/L75,0)</f>
        <v>0.20072911350058395</v>
      </c>
      <c r="P75" s="55">
        <f>P72+P73+P74</f>
        <v>8373.8467380000002</v>
      </c>
      <c r="Q75" s="21">
        <f>IF(L75&gt;0,R75/L75,0)</f>
        <v>8.1371051872645858E-2</v>
      </c>
      <c r="R75" s="55">
        <f>R72+R73+R74</f>
        <v>3394.5684580000002</v>
      </c>
      <c r="S75" s="21">
        <f>IF(L75&gt;0,T75/L75,0)</f>
        <v>0.17366564231579479</v>
      </c>
      <c r="T75" s="55">
        <f>T72+T73+T74</f>
        <v>7244.8358240000016</v>
      </c>
      <c r="U75" s="21">
        <f>IF(L75&gt;0,V75/L75,0)</f>
        <v>0.53833311416688068</v>
      </c>
      <c r="V75" s="55">
        <f>V72+V73+V74</f>
        <v>22457.723812000004</v>
      </c>
      <c r="W75" s="21">
        <f>IF(L75&gt;0,X75/L75,0)</f>
        <v>0.39999999999999997</v>
      </c>
      <c r="X75" s="55">
        <f>X72+X73+X74</f>
        <v>16686.860400000001</v>
      </c>
      <c r="Y75" s="56">
        <f>IF(L75&gt;0,Z75/L75,0)</f>
        <v>3.0732839848051944E-3</v>
      </c>
      <c r="Z75" s="57">
        <f>SUM(Z72:Z74)</f>
        <v>128.20865206000002</v>
      </c>
      <c r="AA75" s="63">
        <f>IF(L75&gt;0,(AA72*L72+AA73*L73+AA74*L74)/L75,0)</f>
        <v>2.9464555246795248E-3</v>
      </c>
      <c r="AB75" s="56">
        <f>IF(J75&gt;0,(J72*AB72+J73*AB73+J74*AB74)/J75,0)</f>
        <v>2.4669431697846804E-4</v>
      </c>
      <c r="AC75" s="53">
        <f>SUM(AC72:AC74)</f>
        <v>10.291887920000001</v>
      </c>
      <c r="AD75" s="54">
        <f>IF(J75&gt;0,(J72*AD72+J73*AD73+J74*AD74)/J75,0)</f>
        <v>0.22509427064948817</v>
      </c>
      <c r="AE75" s="59">
        <f>SUM(AE72:AE74)</f>
        <v>123.32669760000002</v>
      </c>
      <c r="AF75" s="54">
        <f>IF(AND(Z75&gt;0),((Z72*AF72+Z73*AF73+Z74*AF74)/Z75),0)</f>
        <v>0.92073517582329067</v>
      </c>
      <c r="AG75" s="58">
        <f>IF(AND(AA75&gt;0,AJ75&gt;0,AB75&gt;0),((AJ75*(AA75-AB75))/(AA75*(AJ75-AB75))),0)</f>
        <v>0.91727900782645189</v>
      </c>
      <c r="AH75" s="52">
        <f>SUM(AH72:AH74)</f>
        <v>600</v>
      </c>
      <c r="AI75" s="21">
        <f>IF(AH75&gt;0,(AI72*AH72+AI73*AH73+AI74*AH74)/AH75,0)</f>
        <v>8.7286666666666665E-2</v>
      </c>
      <c r="AJ75" s="54">
        <f>IF(J75&gt;0,(AJ72*J72+AJ73*J73+AJ74*J74)/J75,0)</f>
        <v>0.22520697802682668</v>
      </c>
      <c r="AK75" s="59">
        <f>SUM(AK72:AK74)</f>
        <v>123.27639639999998</v>
      </c>
      <c r="AL75" s="70"/>
      <c r="AM75" s="57">
        <f>SUM(AM72:AM74)</f>
        <v>0</v>
      </c>
      <c r="AN75" s="124"/>
      <c r="AO75" s="125">
        <f>AN74</f>
        <v>1722.9199999999996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53</v>
      </c>
      <c r="D76" s="12">
        <v>18904</v>
      </c>
      <c r="E76" s="12">
        <v>0</v>
      </c>
      <c r="F76" s="12">
        <v>18625</v>
      </c>
      <c r="G76" s="13">
        <v>1.2</v>
      </c>
      <c r="H76" s="13">
        <v>3.7</v>
      </c>
      <c r="I76" s="12">
        <v>19287</v>
      </c>
      <c r="J76" s="12">
        <v>15194</v>
      </c>
      <c r="K76" s="14">
        <v>7.4999999999999997E-2</v>
      </c>
      <c r="L76" s="25">
        <f>J76*(1-K76)</f>
        <v>14054.45</v>
      </c>
      <c r="M76" s="15">
        <v>0.66700000000000004</v>
      </c>
      <c r="N76" s="26">
        <f>L76*M76</f>
        <v>9374.318150000001</v>
      </c>
      <c r="O76" s="14">
        <v>0.27400000000000002</v>
      </c>
      <c r="P76" s="26">
        <f>L76*O76</f>
        <v>3850.9193000000005</v>
      </c>
      <c r="Q76" s="16">
        <v>5.8999999999999997E-2</v>
      </c>
      <c r="R76" s="26">
        <f>L76*Q76</f>
        <v>829.21254999999996</v>
      </c>
      <c r="S76" s="16">
        <v>0.19800000000000001</v>
      </c>
      <c r="T76" s="26">
        <f>L76*S76</f>
        <v>2782.7811000000002</v>
      </c>
      <c r="U76" s="16">
        <v>0.51</v>
      </c>
      <c r="V76" s="26">
        <f>L76*U76</f>
        <v>7167.7695000000003</v>
      </c>
      <c r="W76" s="16">
        <v>0.4</v>
      </c>
      <c r="X76" s="26">
        <f>W76*L76</f>
        <v>5621.7800000000007</v>
      </c>
      <c r="Y76" s="17">
        <v>3.0799999999999998E-3</v>
      </c>
      <c r="Z76" s="61">
        <f>L76*Y76</f>
        <v>43.287706</v>
      </c>
      <c r="AA76" s="28">
        <f>IF(J76&gt;0,(AC76+AK76)/J76,0)</f>
        <v>2.8057894629458999E-3</v>
      </c>
      <c r="AB76" s="17">
        <v>2.7E-4</v>
      </c>
      <c r="AC76" s="25">
        <f>AB76*L76</f>
        <v>3.7947015000000004</v>
      </c>
      <c r="AD76" s="141">
        <v>0.2225</v>
      </c>
      <c r="AE76" s="31">
        <f>AH76*(1-AI76)*AD76</f>
        <v>39.206502499999999</v>
      </c>
      <c r="AF76" s="29">
        <f t="shared" ref="AF76:AF78" si="129">IF(AND(AD76&gt;0,AB76&gt;0,Y76&gt;0),((Y76-AB76)*AD76)/((AD76-AB76)*Y76),0)</f>
        <v>0.91344611380160134</v>
      </c>
      <c r="AG76" s="62">
        <f>IF(AND(AA76&gt;0,AJ76&gt;0,AB76&gt;0),((AJ76*(AA76-AB76))/(AA76*(AJ76-AB76))),0)</f>
        <v>0.90487891691094147</v>
      </c>
      <c r="AH76" s="12">
        <v>193</v>
      </c>
      <c r="AI76" s="14">
        <v>8.6999999999999994E-2</v>
      </c>
      <c r="AJ76" s="15">
        <v>0.22040000000000001</v>
      </c>
      <c r="AK76" s="31">
        <f t="shared" si="123"/>
        <v>38.836463600000002</v>
      </c>
      <c r="AL76" s="19">
        <v>1.8</v>
      </c>
      <c r="AM76" s="19"/>
      <c r="AN76" s="119">
        <f>AN74+AH76-AM76</f>
        <v>1915.9199999999996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47" t="s">
        <v>50</v>
      </c>
      <c r="D77" s="35">
        <v>20924</v>
      </c>
      <c r="E77" s="44">
        <v>5</v>
      </c>
      <c r="F77" s="35">
        <v>17324</v>
      </c>
      <c r="G77" s="36">
        <v>1.7</v>
      </c>
      <c r="H77" s="38">
        <v>6</v>
      </c>
      <c r="I77" s="35">
        <v>18906</v>
      </c>
      <c r="J77" s="35">
        <v>15155</v>
      </c>
      <c r="K77" s="66">
        <v>6.0999999999999999E-2</v>
      </c>
      <c r="L77" s="38">
        <f t="shared" ref="L77:L78" si="130">J77*(1-K77)</f>
        <v>14230.545</v>
      </c>
      <c r="M77" s="39">
        <v>0.74</v>
      </c>
      <c r="N77" s="26">
        <f t="shared" ref="N77:N78" si="131">L77*M77</f>
        <v>10530.603300000001</v>
      </c>
      <c r="O77" s="37">
        <v>0.185</v>
      </c>
      <c r="P77" s="26">
        <f t="shared" ref="P77:P78" si="132">L77*O77</f>
        <v>2632.6508250000002</v>
      </c>
      <c r="Q77" s="40">
        <v>7.4999999999999997E-2</v>
      </c>
      <c r="R77" s="26">
        <f t="shared" ref="R77:R78" si="133">L77*Q77</f>
        <v>1067.2908749999999</v>
      </c>
      <c r="S77" s="40">
        <v>0.191</v>
      </c>
      <c r="T77" s="26">
        <f>L77*S77</f>
        <v>2718.034095</v>
      </c>
      <c r="U77" s="40">
        <v>0.53300000000000003</v>
      </c>
      <c r="V77" s="26">
        <f>L77*U77</f>
        <v>7584.8804850000006</v>
      </c>
      <c r="W77" s="40">
        <v>0.4</v>
      </c>
      <c r="X77" s="26">
        <f>W77*L77</f>
        <v>5692.2180000000008</v>
      </c>
      <c r="Y77" s="41">
        <v>3.2299999999999998E-3</v>
      </c>
      <c r="Z77" s="18">
        <f>L77*Y77</f>
        <v>45.964660349999996</v>
      </c>
      <c r="AA77" s="28">
        <f>IF(J77&gt;0,(AC77+AK77)/J77,0)</f>
        <v>3.3713691883866716E-3</v>
      </c>
      <c r="AB77" s="41">
        <v>2.9E-4</v>
      </c>
      <c r="AC77" s="38">
        <f>AB77*L77</f>
        <v>4.1268580500000001</v>
      </c>
      <c r="AD77" s="29">
        <v>0.22939999999999999</v>
      </c>
      <c r="AE77" s="42">
        <f>AH77*(1-AI77)*AD77</f>
        <v>48.995252000000001</v>
      </c>
      <c r="AF77" s="29">
        <f t="shared" si="129"/>
        <v>0.91136884103827265</v>
      </c>
      <c r="AG77" s="30">
        <f t="shared" ref="AG77:AG78" si="134">IF(AND(AA77&gt;0,AJ77&gt;0,AB77&gt;0),((AJ77*(AA77-AB77))/(AA77*(AJ77-AB77))),0)</f>
        <v>0.91518846915776808</v>
      </c>
      <c r="AH77" s="35">
        <v>236</v>
      </c>
      <c r="AI77" s="66">
        <v>9.5000000000000001E-2</v>
      </c>
      <c r="AJ77" s="67">
        <v>0.21990000000000001</v>
      </c>
      <c r="AK77" s="42">
        <f t="shared" si="123"/>
        <v>46.966242000000008</v>
      </c>
      <c r="AL77" s="18">
        <v>1.85</v>
      </c>
      <c r="AM77" s="18"/>
      <c r="AN77" s="122">
        <f>AN76+AH77-AM77</f>
        <v>2151.9199999999996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56</v>
      </c>
      <c r="D78" s="44">
        <v>16006</v>
      </c>
      <c r="E78" s="44">
        <v>5</v>
      </c>
      <c r="F78" s="44">
        <v>18143</v>
      </c>
      <c r="G78" s="38">
        <v>1.2</v>
      </c>
      <c r="H78" s="38">
        <v>4.0999999999999996</v>
      </c>
      <c r="I78" s="44">
        <v>18529</v>
      </c>
      <c r="J78" s="44">
        <v>15170</v>
      </c>
      <c r="K78" s="66">
        <v>7.5999999999999998E-2</v>
      </c>
      <c r="L78" s="38">
        <f t="shared" si="130"/>
        <v>14017.08</v>
      </c>
      <c r="M78" s="29">
        <v>0.746</v>
      </c>
      <c r="N78" s="26">
        <f t="shared" si="131"/>
        <v>10456.741679999999</v>
      </c>
      <c r="O78" s="40">
        <v>0.13700000000000001</v>
      </c>
      <c r="P78" s="26">
        <f t="shared" si="132"/>
        <v>1920.3399600000002</v>
      </c>
      <c r="Q78" s="40">
        <v>0.11700000000000001</v>
      </c>
      <c r="R78" s="26">
        <f t="shared" si="133"/>
        <v>1639.99836</v>
      </c>
      <c r="S78" s="40">
        <v>0.18099999999999999</v>
      </c>
      <c r="T78" s="26">
        <f>L78*S78</f>
        <v>2537.09148</v>
      </c>
      <c r="U78" s="40">
        <v>0.52600000000000002</v>
      </c>
      <c r="V78" s="26">
        <f>L78*U78</f>
        <v>7372.9840800000002</v>
      </c>
      <c r="W78" s="40">
        <v>0.4</v>
      </c>
      <c r="X78" s="26">
        <f>W78*L78</f>
        <v>5606.8320000000003</v>
      </c>
      <c r="Y78" s="48">
        <v>3.3300000000000001E-3</v>
      </c>
      <c r="Z78" s="18">
        <f>L78*Y78</f>
        <v>46.676876399999998</v>
      </c>
      <c r="AA78" s="28">
        <f>IF(J78&gt;0,(AC78+AK78)/J78,0)</f>
        <v>3.1420141858932104E-3</v>
      </c>
      <c r="AB78" s="48">
        <v>2.9E-4</v>
      </c>
      <c r="AC78" s="38">
        <f>AB78*L78</f>
        <v>4.0649531999999997</v>
      </c>
      <c r="AD78" s="29">
        <v>0.23100000000000001</v>
      </c>
      <c r="AE78" s="42">
        <f>AH78*(1-AI78)*AD78</f>
        <v>44.28963000000001</v>
      </c>
      <c r="AF78" s="29">
        <f t="shared" si="129"/>
        <v>0.91406043467072462</v>
      </c>
      <c r="AG78" s="30">
        <f t="shared" si="134"/>
        <v>0.90886157558686442</v>
      </c>
      <c r="AH78" s="44">
        <v>210</v>
      </c>
      <c r="AI78" s="66">
        <v>8.6999999999999994E-2</v>
      </c>
      <c r="AJ78" s="67">
        <v>0.22739999999999999</v>
      </c>
      <c r="AK78" s="42">
        <f t="shared" si="123"/>
        <v>43.599402000000005</v>
      </c>
      <c r="AL78" s="18">
        <v>1.78</v>
      </c>
      <c r="AM78" s="18"/>
      <c r="AN78" s="122">
        <f>AN77+AH78-AM78</f>
        <v>2361.9199999999996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55834</v>
      </c>
      <c r="E79" s="68"/>
      <c r="F79" s="52">
        <f>SUM(F76:F78)</f>
        <v>54092</v>
      </c>
      <c r="G79" s="53"/>
      <c r="H79" s="69"/>
      <c r="I79" s="52">
        <f>SUM(I76:I78)</f>
        <v>56722</v>
      </c>
      <c r="J79" s="52">
        <f>SUM(J76:J78)</f>
        <v>45519</v>
      </c>
      <c r="K79" s="21">
        <f>IF(J79&gt;0,(J76*K76+J77*K77+J78*K78)/J79,0)</f>
        <v>7.0672136909861821E-2</v>
      </c>
      <c r="L79" s="53">
        <f>L76+L77+L78</f>
        <v>42302.075000000004</v>
      </c>
      <c r="M79" s="54">
        <f>IF(L79&gt;0,N79/L79,0)</f>
        <v>0.71773460592654137</v>
      </c>
      <c r="N79" s="55">
        <f>N76+N77+N78</f>
        <v>30361.663130000001</v>
      </c>
      <c r="O79" s="21">
        <f>IF(L79&gt;0,P79/L79,0)</f>
        <v>0.19866425193090406</v>
      </c>
      <c r="P79" s="55">
        <f>P76+P77+P78</f>
        <v>8403.9100849999995</v>
      </c>
      <c r="Q79" s="21">
        <f>IF(L79&gt;0,R79/L79,0)</f>
        <v>8.3601142142554458E-2</v>
      </c>
      <c r="R79" s="55">
        <f>R76+R77+R78</f>
        <v>3536.5017849999999</v>
      </c>
      <c r="S79" s="21">
        <f>IF(L79&gt;0,T79/L79,0)</f>
        <v>0.19001211347197505</v>
      </c>
      <c r="T79" s="55">
        <f>T76+T77+T78</f>
        <v>8037.9066750000002</v>
      </c>
      <c r="U79" s="21">
        <f>IF(L79&gt;0,V79/L79,0)</f>
        <v>0.52303897775700114</v>
      </c>
      <c r="V79" s="55">
        <f>V76+V77+V78</f>
        <v>22125.634064999998</v>
      </c>
      <c r="W79" s="21">
        <f>IF(L79&gt;0,X79/L79,0)</f>
        <v>0.4</v>
      </c>
      <c r="X79" s="55">
        <f>X76+X77+X78</f>
        <v>16920.830000000002</v>
      </c>
      <c r="Y79" s="56">
        <f>IF(L79&gt;0,Z79/L79,0)</f>
        <v>3.2132996490124885E-3</v>
      </c>
      <c r="Z79" s="57">
        <f>SUM(Z76:Z78)</f>
        <v>135.92924274999999</v>
      </c>
      <c r="AA79" s="63">
        <f>IF(L79&gt;0,(AA76*L76+AA77*L77+AA78*L78)/L79,0)</f>
        <v>3.1074625268204927E-3</v>
      </c>
      <c r="AB79" s="56">
        <f>IF(J79&gt;0,(J76*AB76+J77*AB77+J78*AB78)/J79,0)</f>
        <v>2.8332410641710055E-4</v>
      </c>
      <c r="AC79" s="53">
        <f>SUM(AC76:AC78)</f>
        <v>11.986512749999999</v>
      </c>
      <c r="AD79" s="54">
        <f>IF(J79&gt;0,(J76*AD76+J77*AD77+J78*AD78)/J79,0)</f>
        <v>0.22763004459676178</v>
      </c>
      <c r="AE79" s="59">
        <f>SUM(AE76:AE78)</f>
        <v>132.49138450000001</v>
      </c>
      <c r="AF79" s="54">
        <f>IF(AND(Z79&gt;0),((Z76*AF76+Z77*AF77+Z78*AF78)/Z79),0)</f>
        <v>0.91295463340789718</v>
      </c>
      <c r="AG79" s="58">
        <f>IF(AND(AA79&gt;0,AJ79&gt;0,AB79&gt;0),((AJ79*(AA79-AB79))/(AA79*(AJ79-AB79))),0)</f>
        <v>0.90998300685286293</v>
      </c>
      <c r="AH79" s="52">
        <f>SUM(AH76:AH78)</f>
        <v>639</v>
      </c>
      <c r="AI79" s="21">
        <f>IF(AH79&gt;0,(AI76*AH76+AI77*AH77+AI78*AH78)/AH79,0)</f>
        <v>8.9954616588419398E-2</v>
      </c>
      <c r="AJ79" s="54">
        <f>IF(J79&gt;0,(AJ76*J76+AJ77*J77+AJ78*J78)/J79,0)</f>
        <v>0.22256640304048861</v>
      </c>
      <c r="AK79" s="59">
        <f>SUM(AK76:AK78)</f>
        <v>129.40210760000002</v>
      </c>
      <c r="AL79" s="70"/>
      <c r="AM79" s="57">
        <f>SUM(AM76:AM78)</f>
        <v>0</v>
      </c>
      <c r="AN79" s="124"/>
      <c r="AO79" s="125">
        <f>AN78</f>
        <v>2361.9199999999996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53</v>
      </c>
      <c r="D80" s="12">
        <v>7200</v>
      </c>
      <c r="E80" s="12">
        <v>4</v>
      </c>
      <c r="F80" s="12">
        <v>8741</v>
      </c>
      <c r="G80" s="13">
        <v>2.6</v>
      </c>
      <c r="H80" s="13">
        <v>3.9</v>
      </c>
      <c r="I80" s="12">
        <v>9141</v>
      </c>
      <c r="J80" s="12">
        <v>15167</v>
      </c>
      <c r="K80" s="14">
        <v>0.06</v>
      </c>
      <c r="L80" s="25">
        <f>J80*(1-K80)</f>
        <v>14256.98</v>
      </c>
      <c r="M80" s="15">
        <v>0.76</v>
      </c>
      <c r="N80" s="26">
        <f>L80*M80</f>
        <v>10835.3048</v>
      </c>
      <c r="O80" s="14">
        <v>0.13</v>
      </c>
      <c r="P80" s="26">
        <f>L80*O80</f>
        <v>1853.4074000000001</v>
      </c>
      <c r="Q80" s="16">
        <v>0.11</v>
      </c>
      <c r="R80" s="26">
        <f>L80*Q80</f>
        <v>1568.2677999999999</v>
      </c>
      <c r="S80" s="16">
        <v>0.17899999999999999</v>
      </c>
      <c r="T80" s="26">
        <f>L80*S80</f>
        <v>2551.9994199999996</v>
      </c>
      <c r="U80" s="16">
        <v>0.54500000000000004</v>
      </c>
      <c r="V80" s="26">
        <f>L80*U80</f>
        <v>7770.0541000000003</v>
      </c>
      <c r="W80" s="16">
        <v>0.39</v>
      </c>
      <c r="X80" s="26">
        <f>W80*L80</f>
        <v>5560.2222000000002</v>
      </c>
      <c r="Y80" s="17">
        <v>3.3800000000000002E-3</v>
      </c>
      <c r="Z80" s="61">
        <f>L80*Y80</f>
        <v>48.188592400000005</v>
      </c>
      <c r="AA80" s="28">
        <f>IF(J80&gt;0,(AC80+AK80)/J80,0)</f>
        <v>3.4472004219687482E-3</v>
      </c>
      <c r="AB80" s="17">
        <v>3.1E-4</v>
      </c>
      <c r="AC80" s="25">
        <f>AB80*L80</f>
        <v>4.4196637999999995</v>
      </c>
      <c r="AD80" s="141">
        <v>0.2243</v>
      </c>
      <c r="AE80" s="31">
        <f>AH80*(1-AI80)*AD80</f>
        <v>47.715114700000001</v>
      </c>
      <c r="AF80" s="29">
        <f t="shared" ref="AF80:AF82" si="135">IF(AND(AD80&gt;0,AB80&gt;0,Y80&gt;0),((Y80-AB80)*AD80)/((AD80-AB80)*Y80),0)</f>
        <v>0.90954107999855249</v>
      </c>
      <c r="AG80" s="62">
        <f>IF(AND(AA80&gt;0,AJ80&gt;0,AB80&gt;0),((AJ80*(AA80-AB80))/(AA80*(AJ80-AB80))),0)</f>
        <v>0.91132756031493534</v>
      </c>
      <c r="AH80" s="12">
        <v>233</v>
      </c>
      <c r="AI80" s="14">
        <v>8.6999999999999994E-2</v>
      </c>
      <c r="AJ80" s="15">
        <v>0.22500000000000001</v>
      </c>
      <c r="AK80" s="31">
        <f t="shared" ref="AK80:AK90" si="136">AH80*(1-AI80)*AJ80</f>
        <v>47.864025000000005</v>
      </c>
      <c r="AL80" s="19">
        <v>2</v>
      </c>
      <c r="AM80" s="19">
        <v>1261.3599999999999</v>
      </c>
      <c r="AN80" s="119">
        <f>AN78+AH80-AM80</f>
        <v>1333.5599999999997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47" t="s">
        <v>50</v>
      </c>
      <c r="D81" s="35">
        <v>22027</v>
      </c>
      <c r="E81" s="44">
        <v>4</v>
      </c>
      <c r="F81" s="35">
        <v>14311</v>
      </c>
      <c r="G81" s="36">
        <v>4.0999999999999996</v>
      </c>
      <c r="H81" s="38">
        <v>6.8</v>
      </c>
      <c r="I81" s="35">
        <v>15022</v>
      </c>
      <c r="J81" s="35">
        <v>14172</v>
      </c>
      <c r="K81" s="66">
        <v>6.7000000000000004E-2</v>
      </c>
      <c r="L81" s="38">
        <f t="shared" ref="L81:L82" si="137">J81*(1-K81)</f>
        <v>13222.476000000001</v>
      </c>
      <c r="M81" s="39">
        <v>0.71099999999999997</v>
      </c>
      <c r="N81" s="26">
        <f t="shared" ref="N81:N82" si="138">L81*M81</f>
        <v>9401.1804360000006</v>
      </c>
      <c r="O81" s="37">
        <v>0.19</v>
      </c>
      <c r="P81" s="26">
        <f t="shared" ref="P81:P82" si="139">L81*O81</f>
        <v>2512.2704400000002</v>
      </c>
      <c r="Q81" s="40">
        <v>9.9000000000000005E-2</v>
      </c>
      <c r="R81" s="26">
        <f t="shared" ref="R81:R82" si="140">L81*Q81</f>
        <v>1309.025124</v>
      </c>
      <c r="S81" s="40">
        <v>0.17499999999999999</v>
      </c>
      <c r="T81" s="26">
        <f>L81*S81</f>
        <v>2313.9333000000001</v>
      </c>
      <c r="U81" s="40">
        <v>0.53700000000000003</v>
      </c>
      <c r="V81" s="26">
        <f>L81*U81</f>
        <v>7100.4696120000008</v>
      </c>
      <c r="W81" s="40">
        <v>0.4</v>
      </c>
      <c r="X81" s="26">
        <f>W81*L81</f>
        <v>5288.9904000000006</v>
      </c>
      <c r="Y81" s="41">
        <v>3.3400000000000001E-3</v>
      </c>
      <c r="Z81" s="18">
        <f>L81*Y81</f>
        <v>44.163069840000006</v>
      </c>
      <c r="AA81" s="28">
        <f>IF(J81&gt;0,(AC81+AK81)/J81,0)</f>
        <v>3.9856176375952582E-3</v>
      </c>
      <c r="AB81" s="41">
        <v>3.1E-4</v>
      </c>
      <c r="AC81" s="38">
        <f>AB81*L81</f>
        <v>4.0989675600000002</v>
      </c>
      <c r="AD81" s="29">
        <v>0.2278</v>
      </c>
      <c r="AE81" s="42">
        <f>AH81*(1-AI81)*AD81</f>
        <v>54.6398802</v>
      </c>
      <c r="AF81" s="29">
        <f t="shared" si="135"/>
        <v>0.9084218481144003</v>
      </c>
      <c r="AG81" s="30">
        <f t="shared" ref="AG81:AG82" si="141">IF(AND(AA81&gt;0,AJ81&gt;0,AB81&gt;0),((AJ81*(AA81-AB81))/(AA81*(AJ81-AB81))),0)</f>
        <v>0.9235312092251633</v>
      </c>
      <c r="AH81" s="35">
        <v>261</v>
      </c>
      <c r="AI81" s="66">
        <v>8.1000000000000003E-2</v>
      </c>
      <c r="AJ81" s="67">
        <v>0.21840000000000001</v>
      </c>
      <c r="AK81" s="42">
        <f t="shared" si="136"/>
        <v>52.385205600000006</v>
      </c>
      <c r="AL81" s="18">
        <v>1.85</v>
      </c>
      <c r="AM81" s="18"/>
      <c r="AN81" s="122">
        <f>AN80+AH81-AM81</f>
        <v>1594.5599999999997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49</v>
      </c>
      <c r="D82" s="44">
        <v>21276</v>
      </c>
      <c r="E82" s="44">
        <v>1</v>
      </c>
      <c r="F82" s="44">
        <v>16449</v>
      </c>
      <c r="G82" s="38">
        <v>1.4</v>
      </c>
      <c r="H82" s="38">
        <v>4.3</v>
      </c>
      <c r="I82" s="44">
        <v>17106</v>
      </c>
      <c r="J82" s="44">
        <v>14889</v>
      </c>
      <c r="K82" s="66">
        <v>6.5000000000000002E-2</v>
      </c>
      <c r="L82" s="38">
        <f t="shared" si="137"/>
        <v>13921.215</v>
      </c>
      <c r="M82" s="29">
        <v>0.72199999999999998</v>
      </c>
      <c r="N82" s="26">
        <f t="shared" si="138"/>
        <v>10051.11723</v>
      </c>
      <c r="O82" s="40">
        <v>0.22700000000000001</v>
      </c>
      <c r="P82" s="26">
        <f t="shared" si="139"/>
        <v>3160.1158049999999</v>
      </c>
      <c r="Q82" s="40">
        <v>5.0999999999999997E-2</v>
      </c>
      <c r="R82" s="26">
        <f t="shared" si="140"/>
        <v>709.98196499999995</v>
      </c>
      <c r="S82" s="40">
        <v>0.188</v>
      </c>
      <c r="T82" s="26">
        <f>L82*S82</f>
        <v>2617.18842</v>
      </c>
      <c r="U82" s="40">
        <v>0.53200000000000003</v>
      </c>
      <c r="V82" s="26">
        <f>L82*U82</f>
        <v>7406.0863800000006</v>
      </c>
      <c r="W82" s="40">
        <v>0.4</v>
      </c>
      <c r="X82" s="26">
        <f>W82*L82</f>
        <v>5568.4860000000008</v>
      </c>
      <c r="Y82" s="48">
        <v>3.1900000000000001E-3</v>
      </c>
      <c r="Z82" s="18">
        <f>L82*Y82</f>
        <v>44.408675850000002</v>
      </c>
      <c r="AA82" s="28">
        <f>IF(J82&gt;0,(AC82+AK82)/J82,0)</f>
        <v>2.9192846732487075E-3</v>
      </c>
      <c r="AB82" s="48">
        <v>2.9999999999999997E-4</v>
      </c>
      <c r="AC82" s="38">
        <f>AB82*L82</f>
        <v>4.1763645</v>
      </c>
      <c r="AD82" s="29">
        <v>0.23100000000000001</v>
      </c>
      <c r="AE82" s="42">
        <f>AH82*(1-AI82)*AD82</f>
        <v>40.247130000000006</v>
      </c>
      <c r="AF82" s="29">
        <f t="shared" si="135"/>
        <v>0.90713420922828591</v>
      </c>
      <c r="AG82" s="30">
        <f t="shared" si="141"/>
        <v>0.89843035016995165</v>
      </c>
      <c r="AH82" s="44">
        <v>190</v>
      </c>
      <c r="AI82" s="66">
        <v>8.3000000000000004E-2</v>
      </c>
      <c r="AJ82" s="67">
        <v>0.22550000000000001</v>
      </c>
      <c r="AK82" s="42">
        <f t="shared" si="136"/>
        <v>39.288865000000008</v>
      </c>
      <c r="AL82" s="18">
        <v>1.55</v>
      </c>
      <c r="AM82" s="18"/>
      <c r="AN82" s="122">
        <f>AN81+AH82-AM82</f>
        <v>1784.5599999999997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50503</v>
      </c>
      <c r="E83" s="68"/>
      <c r="F83" s="52">
        <f t="shared" ref="F83:J83" si="142">SUM(F80:F82)</f>
        <v>39501</v>
      </c>
      <c r="G83" s="53"/>
      <c r="H83" s="69"/>
      <c r="I83" s="52">
        <f t="shared" si="142"/>
        <v>41269</v>
      </c>
      <c r="J83" s="52">
        <f t="shared" si="142"/>
        <v>44228</v>
      </c>
      <c r="K83" s="21">
        <f>IF(J83&gt;0,(J80*K80+J81*K81+J82*K82)/J83,0)</f>
        <v>6.3926223207018171E-2</v>
      </c>
      <c r="L83" s="53">
        <f>L80+L81+L82</f>
        <v>41400.671000000002</v>
      </c>
      <c r="M83" s="54">
        <f>IF(L83&gt;0,N83/L83,0)</f>
        <v>0.73157274349490609</v>
      </c>
      <c r="N83" s="55">
        <f>N80+N81+N82</f>
        <v>30287.602466</v>
      </c>
      <c r="O83" s="21">
        <f>IF(L83&gt;0,P83/L83,0)</f>
        <v>0.18177950896013254</v>
      </c>
      <c r="P83" s="55">
        <f>P80+P81+P82</f>
        <v>7525.7936449999997</v>
      </c>
      <c r="Q83" s="21">
        <f>IF(L83&gt;0,R83/L83,0)</f>
        <v>8.6647747544961282E-2</v>
      </c>
      <c r="R83" s="55">
        <f>R80+R81+R82</f>
        <v>3587.2748889999998</v>
      </c>
      <c r="S83" s="21">
        <f>IF(L83&gt;0,T83/L83,0)</f>
        <v>0.18074878883001677</v>
      </c>
      <c r="T83" s="55">
        <f>T80+T81+T82</f>
        <v>7483.1211399999993</v>
      </c>
      <c r="U83" s="21">
        <f>IF(L83&gt;0,V83/L83,0)</f>
        <v>0.53807364841985295</v>
      </c>
      <c r="V83" s="55">
        <f>V80+V81+V82</f>
        <v>22276.610092000003</v>
      </c>
      <c r="W83" s="21">
        <f>IF(L83&gt;0,X83/L83,0)</f>
        <v>0.39655634083805075</v>
      </c>
      <c r="X83" s="55">
        <f>X80+X81+X82</f>
        <v>16417.698600000003</v>
      </c>
      <c r="Y83" s="56">
        <f>IF(L83&gt;0,Z83/L83,0)</f>
        <v>3.3033362693566004E-3</v>
      </c>
      <c r="Z83" s="57">
        <f>SUM(Z80:Z82)</f>
        <v>136.76033809</v>
      </c>
      <c r="AA83" s="63">
        <f>IF(L83&gt;0,(AA80*L80+AA81*L81+AA82*L82)/L83,0)</f>
        <v>3.4416444751047635E-3</v>
      </c>
      <c r="AB83" s="56">
        <f>IF(J83&gt;0,(J80*AB80+J81*AB81+J82*AB82)/J83,0)</f>
        <v>3.0663358053721623E-4</v>
      </c>
      <c r="AC83" s="53">
        <f>SUM(AC80:AC82)</f>
        <v>12.694995860000001</v>
      </c>
      <c r="AD83" s="54">
        <f>IF(J83&gt;0,(J80*AD80+J81*AD81+J82*AD82)/J83,0)</f>
        <v>0.22767700777787828</v>
      </c>
      <c r="AE83" s="59">
        <f>SUM(AE80:AE82)</f>
        <v>142.60212490000001</v>
      </c>
      <c r="AF83" s="54">
        <f>IF(AND(Z83&gt;0),((Z80*AF80+Z81*AF81+Z82*AF82)/Z83),0)</f>
        <v>0.90839809759663914</v>
      </c>
      <c r="AG83" s="58">
        <f>IF(AND(AA83&gt;0,AJ83&gt;0,AB83&gt;0),((AJ83*(AA83-AB83))/(AA83*(AJ83-AB83))),0)</f>
        <v>0.91215887553292974</v>
      </c>
      <c r="AH83" s="52">
        <f t="shared" ref="AH83" si="143">SUM(AH80:AH82)</f>
        <v>684</v>
      </c>
      <c r="AI83" s="21">
        <f>IF(AH83&gt;0,(AI80*AH80+AI81*AH81+AI82*AH82)/AH83,0)</f>
        <v>8.3599415204678368E-2</v>
      </c>
      <c r="AJ83" s="54">
        <f>IF(J83&gt;0,(AJ80*J80+AJ81*J81+AJ82*J82)/J83,0)</f>
        <v>0.2230534796961201</v>
      </c>
      <c r="AK83" s="59">
        <f>SUM(AK80:AK82)</f>
        <v>139.53809560000002</v>
      </c>
      <c r="AL83" s="70"/>
      <c r="AM83" s="57">
        <f>SUM(AM80:AM82)</f>
        <v>1261.3599999999999</v>
      </c>
      <c r="AN83" s="124"/>
      <c r="AO83" s="125">
        <f>AN82</f>
        <v>1784.5599999999997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55</v>
      </c>
      <c r="D84" s="12">
        <v>2000</v>
      </c>
      <c r="E84" s="12">
        <v>2</v>
      </c>
      <c r="F84" s="12">
        <v>8298</v>
      </c>
      <c r="G84" s="13">
        <v>1.4</v>
      </c>
      <c r="H84" s="13">
        <v>4.3</v>
      </c>
      <c r="I84" s="12">
        <v>8650</v>
      </c>
      <c r="J84" s="12">
        <v>14847</v>
      </c>
      <c r="K84" s="14">
        <v>7.2999999999999995E-2</v>
      </c>
      <c r="L84" s="25">
        <f>J84*(1-K84)</f>
        <v>13763.169</v>
      </c>
      <c r="M84" s="15">
        <v>0.64</v>
      </c>
      <c r="N84" s="26">
        <f>L84*M84</f>
        <v>8808.4281599999995</v>
      </c>
      <c r="O84" s="14">
        <v>0.26900000000000002</v>
      </c>
      <c r="P84" s="26">
        <f>L84*O84</f>
        <v>3702.292461</v>
      </c>
      <c r="Q84" s="16">
        <v>9.0999999999999998E-2</v>
      </c>
      <c r="R84" s="26">
        <f>L84*Q84</f>
        <v>1252.4483789999999</v>
      </c>
      <c r="S84" s="16">
        <v>0.183</v>
      </c>
      <c r="T84" s="26">
        <f>L84*S84</f>
        <v>2518.6599269999997</v>
      </c>
      <c r="U84" s="16">
        <v>0.53</v>
      </c>
      <c r="V84" s="26">
        <f>L84*U84</f>
        <v>7294.4795700000004</v>
      </c>
      <c r="W84" s="16">
        <v>0.39</v>
      </c>
      <c r="X84" s="26">
        <f>W84*L84</f>
        <v>5367.63591</v>
      </c>
      <c r="Y84" s="17">
        <v>3.2399999999999998E-3</v>
      </c>
      <c r="Z84" s="61">
        <f>L84*Y84</f>
        <v>44.592667559999995</v>
      </c>
      <c r="AA84" s="28">
        <f>IF(J84&gt;0,(AC84+AK84)/J84,0)</f>
        <v>3.183614889876743E-3</v>
      </c>
      <c r="AB84" s="17">
        <v>3.3E-4</v>
      </c>
      <c r="AC84" s="25">
        <f>AB84*L84</f>
        <v>4.5418457700000001</v>
      </c>
      <c r="AD84" s="141">
        <v>0.2243</v>
      </c>
      <c r="AE84" s="31">
        <f>AH84*(1-AI84)*AD84</f>
        <v>43.304479499999999</v>
      </c>
      <c r="AF84" s="29">
        <f t="shared" ref="AF84:AF86" si="144">IF(AND(AD84&gt;0,AB84&gt;0,Y84&gt;0),((Y84-AB84)*AD84)/((AD84-AB84)*Y84),0)</f>
        <v>0.89947149006398008</v>
      </c>
      <c r="AG84" s="62">
        <f>IF(AND(AA84&gt;0,AJ84&gt;0,AB84&gt;0),((AJ84*(AA84-AB84))/(AA84*(AJ84-AB84))),0)</f>
        <v>0.89768286088066596</v>
      </c>
      <c r="AH84" s="12">
        <v>211</v>
      </c>
      <c r="AI84" s="14">
        <v>8.5000000000000006E-2</v>
      </c>
      <c r="AJ84" s="15">
        <v>0.2213</v>
      </c>
      <c r="AK84" s="31">
        <f t="shared" si="136"/>
        <v>42.725284500000001</v>
      </c>
      <c r="AL84" s="19">
        <v>1.59</v>
      </c>
      <c r="AM84" s="19">
        <v>1000.44</v>
      </c>
      <c r="AN84" s="119">
        <f>AN82+AH84-AM84</f>
        <v>995.11999999999966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47" t="s">
        <v>50</v>
      </c>
      <c r="D85" s="35">
        <v>21631</v>
      </c>
      <c r="E85" s="44">
        <v>6</v>
      </c>
      <c r="F85" s="35">
        <v>17297</v>
      </c>
      <c r="G85" s="36">
        <v>3.2</v>
      </c>
      <c r="H85" s="38">
        <v>4.0999999999999996</v>
      </c>
      <c r="I85" s="35">
        <v>17147</v>
      </c>
      <c r="J85" s="35">
        <v>14640</v>
      </c>
      <c r="K85" s="66">
        <v>7.9000000000000001E-2</v>
      </c>
      <c r="L85" s="38">
        <f t="shared" ref="L85:L86" si="145">J85*(1-K85)</f>
        <v>13483.44</v>
      </c>
      <c r="M85" s="39">
        <v>0.72099999999999997</v>
      </c>
      <c r="N85" s="26">
        <f t="shared" ref="N85:N86" si="146">L85*M85</f>
        <v>9721.5602400000007</v>
      </c>
      <c r="O85" s="37">
        <v>0.122</v>
      </c>
      <c r="P85" s="26">
        <f t="shared" ref="P85:P86" si="147">L85*O85</f>
        <v>1644.9796799999999</v>
      </c>
      <c r="Q85" s="40">
        <v>0.15</v>
      </c>
      <c r="R85" s="26">
        <f t="shared" ref="R85:R86" si="148">L85*Q85</f>
        <v>2022.5160000000001</v>
      </c>
      <c r="S85" s="40">
        <v>0.184</v>
      </c>
      <c r="T85" s="26">
        <f>L85*S85</f>
        <v>2480.9529600000001</v>
      </c>
      <c r="U85" s="40">
        <v>0.53500000000000003</v>
      </c>
      <c r="V85" s="26">
        <f>L85*U85</f>
        <v>7213.6404000000011</v>
      </c>
      <c r="W85" s="40">
        <v>0.4</v>
      </c>
      <c r="X85" s="26">
        <f>W85*L85</f>
        <v>5393.3760000000002</v>
      </c>
      <c r="Y85" s="41">
        <v>3.3300000000000001E-3</v>
      </c>
      <c r="Z85" s="18">
        <f>L85*Y85</f>
        <v>44.899855200000005</v>
      </c>
      <c r="AA85" s="28">
        <f>IF(J85&gt;0,(AC85+AK85)/J85,0)</f>
        <v>3.3004110109289622E-3</v>
      </c>
      <c r="AB85" s="41">
        <v>2.5999999999999998E-4</v>
      </c>
      <c r="AC85" s="38">
        <f>AB85*L85</f>
        <v>3.5056943999999999</v>
      </c>
      <c r="AD85" s="29">
        <v>0.22750000000000001</v>
      </c>
      <c r="AE85" s="42">
        <f>AH85*(1-AI85)*AD85</f>
        <v>45.269997500000002</v>
      </c>
      <c r="AF85" s="29">
        <f t="shared" si="144"/>
        <v>0.92297675249620348</v>
      </c>
      <c r="AG85" s="30">
        <f t="shared" ref="AG85:AG86" si="149">IF(AND(AA85&gt;0,AJ85&gt;0,AB85&gt;0),((AJ85*(AA85-AB85))/(AA85*(AJ85-AB85))),0)</f>
        <v>0.92228673999423272</v>
      </c>
      <c r="AH85" s="35">
        <v>217</v>
      </c>
      <c r="AI85" s="66">
        <v>8.3000000000000004E-2</v>
      </c>
      <c r="AJ85" s="67">
        <v>0.22520000000000001</v>
      </c>
      <c r="AK85" s="42">
        <f t="shared" si="136"/>
        <v>44.812322800000004</v>
      </c>
      <c r="AL85" s="18">
        <v>1.6</v>
      </c>
      <c r="AM85" s="18"/>
      <c r="AN85" s="122">
        <f>AN84+AH85-AM85</f>
        <v>1212.1199999999997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49</v>
      </c>
      <c r="D86" s="44">
        <v>17660</v>
      </c>
      <c r="E86" s="44">
        <v>4</v>
      </c>
      <c r="F86" s="44">
        <v>18203</v>
      </c>
      <c r="G86" s="38">
        <v>1.5</v>
      </c>
      <c r="H86" s="38">
        <v>3.2</v>
      </c>
      <c r="I86" s="44">
        <v>18132</v>
      </c>
      <c r="J86" s="44">
        <v>14939</v>
      </c>
      <c r="K86" s="66">
        <v>7.6999999999999999E-2</v>
      </c>
      <c r="L86" s="38">
        <f t="shared" si="145"/>
        <v>13788.697</v>
      </c>
      <c r="M86" s="29">
        <v>0.73499999999999999</v>
      </c>
      <c r="N86" s="26">
        <f t="shared" si="146"/>
        <v>10134.692295000001</v>
      </c>
      <c r="O86" s="40">
        <v>0.13300000000000001</v>
      </c>
      <c r="P86" s="26">
        <f t="shared" si="147"/>
        <v>1833.8967010000001</v>
      </c>
      <c r="Q86" s="40">
        <v>0.13200000000000001</v>
      </c>
      <c r="R86" s="26">
        <f t="shared" si="148"/>
        <v>1820.1080040000002</v>
      </c>
      <c r="S86" s="40">
        <v>0.187</v>
      </c>
      <c r="T86" s="26">
        <f>L86*S86</f>
        <v>2578.486339</v>
      </c>
      <c r="U86" s="40">
        <v>0.52400000000000002</v>
      </c>
      <c r="V86" s="26">
        <f>L86*U86</f>
        <v>7225.2772279999999</v>
      </c>
      <c r="W86" s="40">
        <v>0.4</v>
      </c>
      <c r="X86" s="26">
        <f>W86*L86</f>
        <v>5515.4788000000008</v>
      </c>
      <c r="Y86" s="48">
        <v>3.29E-3</v>
      </c>
      <c r="Z86" s="18">
        <f>L86*Y86</f>
        <v>45.364813130000002</v>
      </c>
      <c r="AA86" s="28">
        <f>IF(J86&gt;0,(AC86+AK86)/J86,0)</f>
        <v>3.0511517250150617E-3</v>
      </c>
      <c r="AB86" s="48">
        <v>2.5999999999999998E-4</v>
      </c>
      <c r="AC86" s="38">
        <f>AB86*L86</f>
        <v>3.5850612199999996</v>
      </c>
      <c r="AD86" s="29">
        <v>0.22439999999999999</v>
      </c>
      <c r="AE86" s="42">
        <f>AH86*(1-AI86)*AD86</f>
        <v>42.894508800000004</v>
      </c>
      <c r="AF86" s="29">
        <f t="shared" si="144"/>
        <v>0.92204096278297631</v>
      </c>
      <c r="AG86" s="30">
        <f t="shared" si="149"/>
        <v>0.91587014631603003</v>
      </c>
      <c r="AH86" s="44">
        <v>208</v>
      </c>
      <c r="AI86" s="66">
        <v>8.1000000000000003E-2</v>
      </c>
      <c r="AJ86" s="67">
        <v>0.21970000000000001</v>
      </c>
      <c r="AK86" s="42">
        <f t="shared" si="136"/>
        <v>41.996094400000004</v>
      </c>
      <c r="AL86" s="18">
        <v>1.55</v>
      </c>
      <c r="AM86" s="18"/>
      <c r="AN86" s="122">
        <f>AN85+AH86-AM86</f>
        <v>1420.1199999999997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41291</v>
      </c>
      <c r="E87" s="68"/>
      <c r="F87" s="52">
        <f t="shared" ref="F87:J87" si="150">SUM(F84:F86)</f>
        <v>43798</v>
      </c>
      <c r="G87" s="53"/>
      <c r="H87" s="69"/>
      <c r="I87" s="52">
        <f t="shared" si="150"/>
        <v>43929</v>
      </c>
      <c r="J87" s="52">
        <f t="shared" si="150"/>
        <v>44426</v>
      </c>
      <c r="K87" s="21">
        <f>IF(J87&gt;0,(J84*K84+J85*K85+J86*K86)/J87,0)</f>
        <v>7.6322288749831171E-2</v>
      </c>
      <c r="L87" s="53">
        <f>L84+L85+L86</f>
        <v>41035.305999999997</v>
      </c>
      <c r="M87" s="54">
        <f>IF(L87&gt;0,N87/L87,0)</f>
        <v>0.6985370279680625</v>
      </c>
      <c r="N87" s="55">
        <f>N84+N85+N86</f>
        <v>28664.680695000003</v>
      </c>
      <c r="O87" s="21">
        <f>IF(L87&gt;0,P87/L87,0)</f>
        <v>0.17499976342323365</v>
      </c>
      <c r="P87" s="55">
        <f>P84+P85+P86</f>
        <v>7181.1688419999991</v>
      </c>
      <c r="Q87" s="21">
        <f>IF(L87&gt;0,R87/L87,0)</f>
        <v>0.12416313851784122</v>
      </c>
      <c r="R87" s="55">
        <f>R84+R85+R86</f>
        <v>5095.0723830000006</v>
      </c>
      <c r="S87" s="21">
        <f>IF(L87&gt;0,T87/L87,0)</f>
        <v>0.18467266275533561</v>
      </c>
      <c r="T87" s="55">
        <f>T84+T85+T86</f>
        <v>7578.0992259999994</v>
      </c>
      <c r="U87" s="21">
        <f>IF(L87&gt;0,V87/L87,0)</f>
        <v>0.52962678523708351</v>
      </c>
      <c r="V87" s="55">
        <f>V84+V85+V86</f>
        <v>21733.397198000002</v>
      </c>
      <c r="W87" s="21">
        <f>IF(L87&gt;0,X87/L87,0)</f>
        <v>0.39664601769997776</v>
      </c>
      <c r="X87" s="55">
        <f>X84+X85+X86</f>
        <v>16276.490710000002</v>
      </c>
      <c r="Y87" s="56">
        <f>IF(L87&gt;0,Z87/L87,0)</f>
        <v>3.2863733461619615E-3</v>
      </c>
      <c r="Z87" s="57">
        <f>SUM(Z84:Z86)</f>
        <v>134.85733589</v>
      </c>
      <c r="AA87" s="63">
        <f>IF(L87&gt;0,(AA84*L84+AA85*L85+AA86*L86)/L87,0)</f>
        <v>3.1774816115359302E-3</v>
      </c>
      <c r="AB87" s="56">
        <f>IF(J87&gt;0,(J84*AB84+J85*AB85+J86*AB86)/J87,0)</f>
        <v>2.8339373339936067E-4</v>
      </c>
      <c r="AC87" s="53">
        <f>SUM(AC84:AC86)</f>
        <v>11.63260139</v>
      </c>
      <c r="AD87" s="54">
        <f>IF(J87&gt;0,(J84*AD84+J85*AD85+J86*AD86)/J87,0)</f>
        <v>0.22538814432989693</v>
      </c>
      <c r="AE87" s="59">
        <f>SUM(AE84:AE86)</f>
        <v>131.46898580000001</v>
      </c>
      <c r="AF87" s="54">
        <f>IF(AND(Z87&gt;0),((Z84*AF84+Z85*AF85+Z86*AF86)/Z87),0)</f>
        <v>0.91488958191832837</v>
      </c>
      <c r="AG87" s="58">
        <f>IF(AND(AA87&gt;0,AJ87&gt;0,AB87&gt;0),((AJ87*(AA87-AB87))/(AA87*(AJ87-AB87))),0)</f>
        <v>0.91197577544429975</v>
      </c>
      <c r="AH87" s="52">
        <f t="shared" ref="AH87" si="151">SUM(AH84:AH86)</f>
        <v>636</v>
      </c>
      <c r="AI87" s="21">
        <f>IF(AH87&gt;0,(AI84*AH84+AI85*AH85+AI86*AH86)/AH87,0)</f>
        <v>8.3009433962264151E-2</v>
      </c>
      <c r="AJ87" s="54">
        <f>IF(J87&gt;0,(AJ84*J84+AJ85*J85+AJ86*J86)/J87,0)</f>
        <v>0.22204716607392069</v>
      </c>
      <c r="AK87" s="59">
        <f>SUM(AK84:AK86)</f>
        <v>129.53370169999999</v>
      </c>
      <c r="AL87" s="70"/>
      <c r="AM87" s="57">
        <f>SUM(AM84:AM86)</f>
        <v>1000.44</v>
      </c>
      <c r="AN87" s="124"/>
      <c r="AO87" s="125">
        <f>AN86</f>
        <v>1420.1199999999997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11" t="s">
        <v>55</v>
      </c>
      <c r="D88" s="12">
        <v>4538</v>
      </c>
      <c r="E88" s="12">
        <v>5</v>
      </c>
      <c r="F88" s="12">
        <v>10633</v>
      </c>
      <c r="G88" s="13">
        <v>1.4</v>
      </c>
      <c r="H88" s="13">
        <v>3.8</v>
      </c>
      <c r="I88" s="12">
        <v>10881</v>
      </c>
      <c r="J88" s="12">
        <v>14870</v>
      </c>
      <c r="K88" s="14">
        <v>0.08</v>
      </c>
      <c r="L88" s="25">
        <f>J88*(1-K88)</f>
        <v>13680.400000000001</v>
      </c>
      <c r="M88" s="15">
        <v>0.67600000000000005</v>
      </c>
      <c r="N88" s="26">
        <f>L88*M88</f>
        <v>9247.9504000000015</v>
      </c>
      <c r="O88" s="14">
        <v>0.19600000000000001</v>
      </c>
      <c r="P88" s="26">
        <f>L88*O88</f>
        <v>2681.3584000000005</v>
      </c>
      <c r="Q88" s="16">
        <v>0.128</v>
      </c>
      <c r="R88" s="26">
        <f>L88*Q88</f>
        <v>1751.0912000000003</v>
      </c>
      <c r="S88" s="16">
        <v>0.17899999999999999</v>
      </c>
      <c r="T88" s="26">
        <f>L88*S88</f>
        <v>2448.7916</v>
      </c>
      <c r="U88" s="16">
        <v>0.54</v>
      </c>
      <c r="V88" s="26">
        <f>L88*U88</f>
        <v>7387.4160000000011</v>
      </c>
      <c r="W88" s="16">
        <v>0.4</v>
      </c>
      <c r="X88" s="26">
        <f>W88*L88</f>
        <v>5472.1600000000008</v>
      </c>
      <c r="Y88" s="17">
        <v>3.3500000000000001E-3</v>
      </c>
      <c r="Z88" s="61">
        <f>L88*Y88</f>
        <v>45.829340000000009</v>
      </c>
      <c r="AA88" s="28">
        <f>IF(J88&gt;0,(AC88+AK88)/J88,0)</f>
        <v>3.2826276798924013E-3</v>
      </c>
      <c r="AB88" s="17">
        <v>2.7E-4</v>
      </c>
      <c r="AC88" s="25">
        <f>AB88*L88</f>
        <v>3.6937080000000004</v>
      </c>
      <c r="AD88" s="141">
        <v>0.22070000000000001</v>
      </c>
      <c r="AE88" s="31">
        <f>AH88*(1-AI88)*AD88</f>
        <v>45.180379800000004</v>
      </c>
      <c r="AF88" s="29">
        <f t="shared" ref="AF88:AF90" si="152">IF(AND(AD88&gt;0,AB88&gt;0,Y88&gt;0),((Y88-AB88)*AD88)/((AD88-AB88)*Y88),0)</f>
        <v>0.920529142158373</v>
      </c>
      <c r="AG88" s="62">
        <f>IF(AND(AA88&gt;0,AJ88&gt;0,AB88&gt;0),((AJ88*(AA88-AB88))/(AA88*(AJ88-AB88))),0)</f>
        <v>0.91887448298521635</v>
      </c>
      <c r="AH88" s="12">
        <v>223</v>
      </c>
      <c r="AI88" s="14">
        <v>8.2000000000000003E-2</v>
      </c>
      <c r="AJ88" s="15">
        <v>0.22040000000000001</v>
      </c>
      <c r="AK88" s="31">
        <f t="shared" si="136"/>
        <v>45.118965600000003</v>
      </c>
      <c r="AL88" s="19">
        <v>1.63</v>
      </c>
      <c r="AM88" s="19"/>
      <c r="AN88" s="119">
        <f>AN86+AH88-AM88</f>
        <v>1643.1199999999997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56</v>
      </c>
      <c r="D89" s="35">
        <v>21502</v>
      </c>
      <c r="E89" s="44">
        <v>8</v>
      </c>
      <c r="F89" s="35">
        <v>15964</v>
      </c>
      <c r="G89" s="36">
        <v>1.5</v>
      </c>
      <c r="H89" s="38">
        <v>3.9</v>
      </c>
      <c r="I89" s="35">
        <v>15457</v>
      </c>
      <c r="J89" s="35">
        <v>14625</v>
      </c>
      <c r="K89" s="66">
        <v>7.4999999999999997E-2</v>
      </c>
      <c r="L89" s="38">
        <f t="shared" ref="L89:L90" si="153">J89*(1-K89)</f>
        <v>13528.125</v>
      </c>
      <c r="M89" s="39">
        <v>0.73399999999999999</v>
      </c>
      <c r="N89" s="26">
        <f t="shared" ref="N89:N90" si="154">L89*M89</f>
        <v>9929.6437499999993</v>
      </c>
      <c r="O89" s="37">
        <v>0.187</v>
      </c>
      <c r="P89" s="26">
        <f t="shared" ref="P89:P90" si="155">L89*O89</f>
        <v>2529.7593750000001</v>
      </c>
      <c r="Q89" s="40">
        <v>7.9000000000000001E-2</v>
      </c>
      <c r="R89" s="26">
        <f t="shared" ref="R89:R90" si="156">L89*Q89</f>
        <v>1068.721875</v>
      </c>
      <c r="S89" s="40">
        <v>0.188</v>
      </c>
      <c r="T89" s="26">
        <f>L89*S89</f>
        <v>2543.2874999999999</v>
      </c>
      <c r="U89" s="40">
        <v>0.52500000000000002</v>
      </c>
      <c r="V89" s="26">
        <f>L89*U89</f>
        <v>7102.265625</v>
      </c>
      <c r="W89" s="40">
        <v>0.4</v>
      </c>
      <c r="X89" s="26">
        <f>W89*L89</f>
        <v>5411.25</v>
      </c>
      <c r="Y89" s="41">
        <v>3.3800000000000002E-3</v>
      </c>
      <c r="Z89" s="18">
        <f>L89*Y89</f>
        <v>45.7250625</v>
      </c>
      <c r="AA89" s="28">
        <f>IF(J89&gt;0,(AC89+AK89)/J89,0)</f>
        <v>3.5412433333333339E-3</v>
      </c>
      <c r="AB89" s="41">
        <v>2.7E-4</v>
      </c>
      <c r="AC89" s="38">
        <f>AB89*L89</f>
        <v>3.6525937499999999</v>
      </c>
      <c r="AD89" s="29">
        <v>0.23119999999999999</v>
      </c>
      <c r="AE89" s="42">
        <f>AH89*(1-AI89)*AD89</f>
        <v>48.9209952</v>
      </c>
      <c r="AF89" s="29">
        <f t="shared" si="152"/>
        <v>0.92119413219047153</v>
      </c>
      <c r="AG89" s="30">
        <f t="shared" ref="AG89:AG90" si="157">IF(AND(AA89&gt;0,AJ89&gt;0,AB89&gt;0),((AJ89*(AA89-AB89))/(AA89*(AJ89-AB89))),0)</f>
        <v>0.92485322043104035</v>
      </c>
      <c r="AH89" s="35">
        <v>231</v>
      </c>
      <c r="AI89" s="66">
        <v>8.4000000000000005E-2</v>
      </c>
      <c r="AJ89" s="67">
        <v>0.22750000000000001</v>
      </c>
      <c r="AK89" s="42">
        <f t="shared" si="136"/>
        <v>48.138090000000005</v>
      </c>
      <c r="AL89" s="18">
        <v>1.65</v>
      </c>
      <c r="AM89" s="18"/>
      <c r="AN89" s="122">
        <f>AN88+AH89-AM89</f>
        <v>1874.1199999999997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49</v>
      </c>
      <c r="D90" s="44">
        <v>20160</v>
      </c>
      <c r="E90" s="44">
        <v>7</v>
      </c>
      <c r="F90" s="44">
        <v>18518</v>
      </c>
      <c r="G90" s="38">
        <v>1.3</v>
      </c>
      <c r="H90" s="38">
        <v>4.8</v>
      </c>
      <c r="I90" s="44">
        <v>18480</v>
      </c>
      <c r="J90" s="44">
        <v>15004</v>
      </c>
      <c r="K90" s="66">
        <v>8.5000000000000006E-2</v>
      </c>
      <c r="L90" s="38">
        <f t="shared" si="153"/>
        <v>13728.66</v>
      </c>
      <c r="M90" s="29">
        <v>0.751</v>
      </c>
      <c r="N90" s="26">
        <f t="shared" si="154"/>
        <v>10310.22366</v>
      </c>
      <c r="O90" s="40">
        <v>0.17399999999999999</v>
      </c>
      <c r="P90" s="26">
        <f t="shared" si="155"/>
        <v>2388.7868399999998</v>
      </c>
      <c r="Q90" s="40">
        <v>7.4999999999999997E-2</v>
      </c>
      <c r="R90" s="26">
        <f t="shared" si="156"/>
        <v>1029.6495</v>
      </c>
      <c r="S90" s="40">
        <v>0.18099999999999999</v>
      </c>
      <c r="T90" s="26">
        <f>L90*S90</f>
        <v>2484.8874599999999</v>
      </c>
      <c r="U90" s="40">
        <v>0.54500000000000004</v>
      </c>
      <c r="V90" s="26">
        <f>L90*U90</f>
        <v>7482.1197000000002</v>
      </c>
      <c r="W90" s="40">
        <v>0.4</v>
      </c>
      <c r="X90" s="26">
        <f>W90*L90</f>
        <v>5491.4639999999999</v>
      </c>
      <c r="Y90" s="48">
        <v>3.2699999999999999E-3</v>
      </c>
      <c r="Z90" s="18">
        <f>L90*Y90</f>
        <v>44.892718199999997</v>
      </c>
      <c r="AA90" s="28">
        <f>IF(J90&gt;0,(AC90+AK90)/J90,0)</f>
        <v>3.2421589442815247E-3</v>
      </c>
      <c r="AB90" s="48">
        <v>2.7999999999999998E-4</v>
      </c>
      <c r="AC90" s="38">
        <f>AB90*L90</f>
        <v>3.8440247999999997</v>
      </c>
      <c r="AD90" s="29">
        <v>0.2213</v>
      </c>
      <c r="AE90" s="42">
        <f>AH90*(1-AI90)*AD90</f>
        <v>43.332752999999997</v>
      </c>
      <c r="AF90" s="29">
        <f t="shared" si="152"/>
        <v>0.91553146559584597</v>
      </c>
      <c r="AG90" s="30">
        <f t="shared" si="157"/>
        <v>0.9147572517529059</v>
      </c>
      <c r="AH90" s="44">
        <v>214</v>
      </c>
      <c r="AI90" s="66">
        <v>8.5000000000000006E-2</v>
      </c>
      <c r="AJ90" s="67">
        <v>0.2288</v>
      </c>
      <c r="AK90" s="42">
        <f t="shared" si="136"/>
        <v>44.801327999999998</v>
      </c>
      <c r="AL90" s="18">
        <v>1.65</v>
      </c>
      <c r="AM90" s="18"/>
      <c r="AN90" s="122">
        <f>AN89+AH90-AM90</f>
        <v>2088.12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46200</v>
      </c>
      <c r="E91" s="68"/>
      <c r="F91" s="52">
        <f t="shared" ref="F91:J91" si="158">SUM(F88:F90)</f>
        <v>45115</v>
      </c>
      <c r="G91" s="53"/>
      <c r="H91" s="69"/>
      <c r="I91" s="52">
        <f t="shared" si="158"/>
        <v>44818</v>
      </c>
      <c r="J91" s="52">
        <f t="shared" si="158"/>
        <v>44499</v>
      </c>
      <c r="K91" s="21">
        <f>IF(J91&gt;0,(J88*K88+J89*K89+J90*K90)/J91,0)</f>
        <v>8.0042585226634322E-2</v>
      </c>
      <c r="L91" s="53">
        <f>L88+L89+L90</f>
        <v>40937.184999999998</v>
      </c>
      <c r="M91" s="54">
        <f>IF(L91&gt;0,N91/L91,0)</f>
        <v>0.72031864941372992</v>
      </c>
      <c r="N91" s="55">
        <f>N88+N89+N90</f>
        <v>29487.81781</v>
      </c>
      <c r="O91" s="21">
        <f>IF(L91&gt;0,P91/L91,0)</f>
        <v>0.18564795344379445</v>
      </c>
      <c r="P91" s="55">
        <f>P88+P89+P90</f>
        <v>7599.9046150000004</v>
      </c>
      <c r="Q91" s="21">
        <f>IF(L91&gt;0,R91/L91,0)</f>
        <v>9.403339714247573E-2</v>
      </c>
      <c r="R91" s="55">
        <f>R88+R89+R90</f>
        <v>3849.462575</v>
      </c>
      <c r="S91" s="21">
        <f>IF(L91&gt;0,T91/L91,0)</f>
        <v>0.1826448633436813</v>
      </c>
      <c r="T91" s="55">
        <f>T88+T89+T90</f>
        <v>7476.9665599999998</v>
      </c>
      <c r="U91" s="21">
        <f>IF(L91&gt;0,V91/L91,0)</f>
        <v>0.53671988743241628</v>
      </c>
      <c r="V91" s="55">
        <f>V88+V89+V90</f>
        <v>21971.801325</v>
      </c>
      <c r="W91" s="21">
        <f>IF(L91&gt;0,X91/L91,0)</f>
        <v>0.4</v>
      </c>
      <c r="X91" s="55">
        <f>X88+X89+X90</f>
        <v>16374.874</v>
      </c>
      <c r="Y91" s="56">
        <f>IF(L91&gt;0,Z91/L91,0)</f>
        <v>3.3330850838913326E-3</v>
      </c>
      <c r="Z91" s="57">
        <f>SUM(Z88:Z90)</f>
        <v>136.4471207</v>
      </c>
      <c r="AA91" s="63">
        <f>IF(L91&gt;0,(AA88*L88+AA89*L89+AA90*L90)/L91,0)</f>
        <v>3.3545183918422834E-3</v>
      </c>
      <c r="AB91" s="56">
        <f>IF(J91&gt;0,(J88*AB88+J89*AB89+J90*AB90)/J91,0)</f>
        <v>2.7337176116317216E-4</v>
      </c>
      <c r="AC91" s="53">
        <f>SUM(AC88:AC90)</f>
        <v>11.19032655</v>
      </c>
      <c r="AD91" s="54">
        <f>IF(J91&gt;0,(J88*AD88+J89*AD89+J90*AD90)/J91,0)</f>
        <v>0.22435322591518914</v>
      </c>
      <c r="AE91" s="59">
        <f>SUM(AE88:AE90)</f>
        <v>137.43412799999999</v>
      </c>
      <c r="AF91" s="54">
        <f>IF(AND(Z91&gt;0),((Z88*AF88+Z89*AF89+Z90*AF90)/Z91),0)</f>
        <v>0.91910769351364041</v>
      </c>
      <c r="AG91" s="58">
        <f>IF(AND(AA91&gt;0,AJ91&gt;0,AB91&gt;0),((AJ91*(AA91-AB91))/(AA91*(AJ91-AB91))),0)</f>
        <v>0.9196209293604215</v>
      </c>
      <c r="AH91" s="52">
        <f t="shared" ref="AH91" si="159">SUM(AH88:AH90)</f>
        <v>668</v>
      </c>
      <c r="AI91" s="21">
        <f>IF(AH91&gt;0,(AI88*AH88+AI89*AH89+AI90*AH90)/AH91,0)</f>
        <v>8.3652694610778441E-2</v>
      </c>
      <c r="AJ91" s="54">
        <f>IF(J91&gt;0,(AJ88*J88+AJ89*J89+AJ90*J90)/J91,0)</f>
        <v>0.22556575878109619</v>
      </c>
      <c r="AK91" s="59">
        <f>SUM(AK88:AK90)</f>
        <v>138.05838360000001</v>
      </c>
      <c r="AL91" s="70"/>
      <c r="AM91" s="57">
        <f>SUM(AM88:AM90)</f>
        <v>0</v>
      </c>
      <c r="AN91" s="124"/>
      <c r="AO91" s="125">
        <f>AN90</f>
        <v>2088.12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11" t="s">
        <v>55</v>
      </c>
      <c r="D92" s="12">
        <v>4154</v>
      </c>
      <c r="E92" s="12">
        <v>5</v>
      </c>
      <c r="F92" s="12">
        <v>9279</v>
      </c>
      <c r="G92" s="13">
        <v>1.5</v>
      </c>
      <c r="H92" s="13">
        <v>4.7</v>
      </c>
      <c r="I92" s="12">
        <v>9341</v>
      </c>
      <c r="J92" s="12">
        <v>14888</v>
      </c>
      <c r="K92" s="14">
        <v>7.6999999999999999E-2</v>
      </c>
      <c r="L92" s="25">
        <f>J92*(1-K92)</f>
        <v>13741.624</v>
      </c>
      <c r="M92" s="15">
        <v>0.64500000000000002</v>
      </c>
      <c r="N92" s="26">
        <f>L92*M92</f>
        <v>8863.3474800000004</v>
      </c>
      <c r="O92" s="14">
        <v>0.249</v>
      </c>
      <c r="P92" s="26">
        <f>L92*O92</f>
        <v>3421.6643759999997</v>
      </c>
      <c r="Q92" s="16">
        <v>0.106</v>
      </c>
      <c r="R92" s="26">
        <f>L92*Q92</f>
        <v>1456.6121439999999</v>
      </c>
      <c r="S92" s="16">
        <v>0.189</v>
      </c>
      <c r="T92" s="26">
        <f>L92*S92</f>
        <v>2597.1669360000001</v>
      </c>
      <c r="U92" s="16">
        <v>0.53100000000000003</v>
      </c>
      <c r="V92" s="26">
        <f>L92*U92</f>
        <v>7296.8023440000006</v>
      </c>
      <c r="W92" s="16">
        <v>0.4</v>
      </c>
      <c r="X92" s="26">
        <f>W92*L92</f>
        <v>5496.6496000000006</v>
      </c>
      <c r="Y92" s="17">
        <v>3.2599999999999999E-3</v>
      </c>
      <c r="Z92" s="61">
        <f>L92*Y92</f>
        <v>44.797694239999998</v>
      </c>
      <c r="AA92" s="28">
        <f>IF(J92&gt;0,(AC92+AK92)/J92,0)</f>
        <v>3.1125888178398712E-3</v>
      </c>
      <c r="AB92" s="17">
        <v>2.7999999999999998E-4</v>
      </c>
      <c r="AC92" s="25">
        <f>AB92*L92</f>
        <v>3.8476547199999995</v>
      </c>
      <c r="AD92" s="141">
        <v>0.2233</v>
      </c>
      <c r="AE92" s="31">
        <f>AH92*(1-AI92)*AD92</f>
        <v>43.867731599999999</v>
      </c>
      <c r="AF92" s="29">
        <f t="shared" ref="AF92:AF94" si="160">IF(AND(AD92&gt;0,AB92&gt;0,Y92&gt;0),((Y92-AB92)*AD92)/((AD92-AB92)*Y92),0)</f>
        <v>0.91525808849298518</v>
      </c>
      <c r="AG92" s="62">
        <f>IF(AND(AA92&gt;0,AJ92&gt;0,AB92&gt;0),((AJ92*(AA92-AB92))/(AA92*(AJ92-AB92))),0)</f>
        <v>0.91122230344733834</v>
      </c>
      <c r="AH92" s="12">
        <v>214</v>
      </c>
      <c r="AI92" s="14">
        <v>8.2000000000000003E-2</v>
      </c>
      <c r="AJ92" s="15">
        <v>0.21629999999999999</v>
      </c>
      <c r="AK92" s="31">
        <f t="shared" ref="AK92:AK102" si="161">AH92*(1-AI92)*AJ92</f>
        <v>42.492567600000001</v>
      </c>
      <c r="AL92" s="19">
        <v>1.59</v>
      </c>
      <c r="AM92" s="19">
        <v>1260.6600000000001</v>
      </c>
      <c r="AN92" s="119">
        <f>AN90+AH92-AM92</f>
        <v>1041.4599999999998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56</v>
      </c>
      <c r="D93" s="35">
        <v>20675</v>
      </c>
      <c r="E93" s="44">
        <v>7</v>
      </c>
      <c r="F93" s="35">
        <v>14989</v>
      </c>
      <c r="G93" s="36">
        <v>1.2</v>
      </c>
      <c r="H93" s="38">
        <v>4.5</v>
      </c>
      <c r="I93" s="35">
        <v>14535</v>
      </c>
      <c r="J93" s="35">
        <v>14608</v>
      </c>
      <c r="K93" s="66">
        <v>7.5999999999999998E-2</v>
      </c>
      <c r="L93" s="38">
        <f t="shared" ref="L93:L94" si="162">J93*(1-K93)</f>
        <v>13497.792000000001</v>
      </c>
      <c r="M93" s="39">
        <v>0.745</v>
      </c>
      <c r="N93" s="26">
        <f t="shared" ref="N93:N94" si="163">L93*M93</f>
        <v>10055.85504</v>
      </c>
      <c r="O93" s="37">
        <v>0.17499999999999999</v>
      </c>
      <c r="P93" s="26">
        <f t="shared" ref="P93:P94" si="164">L93*O93</f>
        <v>2362.1136000000001</v>
      </c>
      <c r="Q93" s="40">
        <v>0.08</v>
      </c>
      <c r="R93" s="26">
        <f t="shared" ref="R93:R94" si="165">L93*Q93</f>
        <v>1079.8233600000001</v>
      </c>
      <c r="S93" s="40">
        <v>0.19500000000000001</v>
      </c>
      <c r="T93" s="26">
        <f>L93*S93</f>
        <v>2632.0694400000002</v>
      </c>
      <c r="U93" s="40">
        <v>0.52400000000000002</v>
      </c>
      <c r="V93" s="26">
        <f>L93*U93</f>
        <v>7072.8430080000007</v>
      </c>
      <c r="W93" s="40">
        <v>0.4</v>
      </c>
      <c r="X93" s="26">
        <f>W93*L93</f>
        <v>5399.1168000000007</v>
      </c>
      <c r="Y93" s="41">
        <v>3.31E-3</v>
      </c>
      <c r="Z93" s="18">
        <f>L93*Y93</f>
        <v>44.677691520000003</v>
      </c>
      <c r="AA93" s="28">
        <f>IF(J93&gt;0,(AC93+AK93)/J93,0)</f>
        <v>3.4260366949616654E-3</v>
      </c>
      <c r="AB93" s="41">
        <v>2.7E-4</v>
      </c>
      <c r="AC93" s="38">
        <f>AB93*L93</f>
        <v>3.6444038400000003</v>
      </c>
      <c r="AD93" s="29">
        <v>0.22359999999999999</v>
      </c>
      <c r="AE93" s="42">
        <f>AH93*(1-AI93)*AD93</f>
        <v>46.800821599999999</v>
      </c>
      <c r="AF93" s="29">
        <f t="shared" si="160"/>
        <v>0.91953935913459328</v>
      </c>
      <c r="AG93" s="30">
        <f t="shared" ref="AG93:AG94" si="166">IF(AND(AA93&gt;0,AJ93&gt;0,AB93&gt;0),((AJ93*(AA93-AB93))/(AA93*(AJ93-AB93))),0)</f>
        <v>0.92231498961933989</v>
      </c>
      <c r="AH93" s="35">
        <v>229</v>
      </c>
      <c r="AI93" s="66">
        <v>8.5999999999999993E-2</v>
      </c>
      <c r="AJ93" s="67">
        <v>0.22170000000000001</v>
      </c>
      <c r="AK93" s="42">
        <f t="shared" si="161"/>
        <v>46.403140200000003</v>
      </c>
      <c r="AL93" s="18">
        <v>1.65</v>
      </c>
      <c r="AM93" s="18"/>
      <c r="AN93" s="122">
        <f>AN92+AH93-AM93</f>
        <v>1270.4599999999998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53</v>
      </c>
      <c r="D94" s="44">
        <v>14571</v>
      </c>
      <c r="E94" s="44">
        <v>7</v>
      </c>
      <c r="F94" s="44">
        <v>17592</v>
      </c>
      <c r="G94" s="38">
        <v>1.7</v>
      </c>
      <c r="H94" s="38">
        <v>5</v>
      </c>
      <c r="I94" s="44">
        <v>17511</v>
      </c>
      <c r="J94" s="44">
        <v>15127</v>
      </c>
      <c r="K94" s="66">
        <v>7.5999999999999998E-2</v>
      </c>
      <c r="L94" s="38">
        <f t="shared" si="162"/>
        <v>13977.348</v>
      </c>
      <c r="M94" s="29">
        <v>0.77300000000000002</v>
      </c>
      <c r="N94" s="26">
        <f t="shared" si="163"/>
        <v>10804.490004000001</v>
      </c>
      <c r="O94" s="40">
        <v>0.156</v>
      </c>
      <c r="P94" s="26">
        <f t="shared" si="164"/>
        <v>2180.4662880000001</v>
      </c>
      <c r="Q94" s="40">
        <v>7.0999999999999994E-2</v>
      </c>
      <c r="R94" s="26">
        <f t="shared" si="165"/>
        <v>992.39170799999988</v>
      </c>
      <c r="S94" s="40">
        <v>0.20499999999999999</v>
      </c>
      <c r="T94" s="26">
        <f>L94*S94</f>
        <v>2865.3563399999998</v>
      </c>
      <c r="U94" s="40">
        <v>0.51300000000000001</v>
      </c>
      <c r="V94" s="26">
        <f>L94*U94</f>
        <v>7170.3795239999999</v>
      </c>
      <c r="W94" s="40">
        <v>0.4</v>
      </c>
      <c r="X94" s="26">
        <f>W94*L94</f>
        <v>5590.9392000000007</v>
      </c>
      <c r="Y94" s="48">
        <v>3.2499999999999999E-3</v>
      </c>
      <c r="Z94" s="18">
        <f>L94*Y94</f>
        <v>45.426380999999999</v>
      </c>
      <c r="AA94" s="28">
        <f>IF(J94&gt;0,(AC94+AK94)/J94,0)</f>
        <v>3.2434482924571955E-3</v>
      </c>
      <c r="AB94" s="48">
        <v>2.9E-4</v>
      </c>
      <c r="AC94" s="38">
        <f>AB94*L94</f>
        <v>4.0534309200000003</v>
      </c>
      <c r="AD94" s="29">
        <v>0.22289999999999999</v>
      </c>
      <c r="AE94" s="42">
        <f>AH94*(1-AI94)*AD94</f>
        <v>45.376644599999999</v>
      </c>
      <c r="AF94" s="29">
        <f t="shared" si="160"/>
        <v>0.91195571420179489</v>
      </c>
      <c r="AG94" s="30">
        <f t="shared" si="166"/>
        <v>0.91178490490152875</v>
      </c>
      <c r="AH94" s="44">
        <v>222</v>
      </c>
      <c r="AI94" s="66">
        <v>8.3000000000000004E-2</v>
      </c>
      <c r="AJ94" s="67">
        <v>0.22109999999999999</v>
      </c>
      <c r="AK94" s="42">
        <f t="shared" si="161"/>
        <v>45.010211400000003</v>
      </c>
      <c r="AL94" s="18">
        <v>1.6</v>
      </c>
      <c r="AM94" s="18"/>
      <c r="AN94" s="122">
        <f>AN93+AH94-AM94</f>
        <v>1492.4599999999998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39400</v>
      </c>
      <c r="E95" s="68"/>
      <c r="F95" s="52">
        <f>SUM(F92:F94)</f>
        <v>41860</v>
      </c>
      <c r="G95" s="53"/>
      <c r="H95" s="69"/>
      <c r="I95" s="52">
        <f>SUM(I92:I94)</f>
        <v>41387</v>
      </c>
      <c r="J95" s="52">
        <f>SUM(J92:J94)</f>
        <v>44623</v>
      </c>
      <c r="K95" s="21">
        <f>IF(J95&gt;0,(J92*K92+J93*K93+J94*K94)/J95,0)</f>
        <v>7.6333639602895367E-2</v>
      </c>
      <c r="L95" s="53">
        <f>L92+L93+L94</f>
        <v>41216.764000000003</v>
      </c>
      <c r="M95" s="54">
        <f>IF(L95&gt;0,N95/L95,0)</f>
        <v>0.72115541443282627</v>
      </c>
      <c r="N95" s="55">
        <f>N92+N93+N94</f>
        <v>29723.692523999998</v>
      </c>
      <c r="O95" s="21">
        <f>IF(L95&gt;0,P95/L95,0)</f>
        <v>0.19322827633920991</v>
      </c>
      <c r="P95" s="55">
        <f>P92+P93+P94</f>
        <v>7964.244263999999</v>
      </c>
      <c r="Q95" s="21">
        <f>IF(L95&gt;0,R95/L95,0)</f>
        <v>8.561630922796365E-2</v>
      </c>
      <c r="R95" s="55">
        <f>R92+R93+R94</f>
        <v>3528.8272120000001</v>
      </c>
      <c r="S95" s="21">
        <f>IF(L95&gt;0,T95/L95,0)</f>
        <v>0.19639078691379072</v>
      </c>
      <c r="T95" s="55">
        <f>T92+T93+T94</f>
        <v>8094.592716000001</v>
      </c>
      <c r="U95" s="21">
        <f>IF(L95&gt;0,V95/L95,0)</f>
        <v>0.52260349395697347</v>
      </c>
      <c r="V95" s="55">
        <f>V92+V93+V94</f>
        <v>21540.024876000003</v>
      </c>
      <c r="W95" s="21">
        <f>IF(L95&gt;0,X95/L95,0)</f>
        <v>0.4</v>
      </c>
      <c r="X95" s="55">
        <f>X92+X93+X94</f>
        <v>16486.705600000001</v>
      </c>
      <c r="Y95" s="56">
        <f>IF(L95&gt;0,Z95/L95,0)</f>
        <v>3.2729829726564652E-3</v>
      </c>
      <c r="Z95" s="57">
        <f>SUM(Z92:Z94)</f>
        <v>134.90176675999999</v>
      </c>
      <c r="AA95" s="63">
        <f>IF(L95&gt;0,(AA92*L92+AA93*L93+AA94*L94)/L95,0)</f>
        <v>3.2596144956455095E-3</v>
      </c>
      <c r="AB95" s="56">
        <f>IF(J95&gt;0,(J92*AB92+J93*AB93+J94*AB94)/J95,0)</f>
        <v>2.8011630773367991E-4</v>
      </c>
      <c r="AC95" s="53">
        <f>SUM(AC92:AC94)</f>
        <v>11.545489480000001</v>
      </c>
      <c r="AD95" s="54">
        <f>IF(J95&gt;0,(J92*AD92+J93*AD93+J94*AD94)/J95,0)</f>
        <v>0.22326261120946594</v>
      </c>
      <c r="AE95" s="59">
        <f>SUM(AE92:AE94)</f>
        <v>136.04519779999998</v>
      </c>
      <c r="AF95" s="54">
        <f>IF(AND(Z95&gt;0),((Z92*AF92+Z93*AF93+Z94*AF94)/Z95),0)</f>
        <v>0.91556395829198201</v>
      </c>
      <c r="AG95" s="58">
        <f>IF(AND(AA95&gt;0,AJ95&gt;0,AB95&gt;0),((AJ95*(AA95-AB95))/(AA95*(AJ95-AB95))),0)</f>
        <v>0.91523153218650233</v>
      </c>
      <c r="AH95" s="52">
        <f>SUM(AH92:AH94)</f>
        <v>665</v>
      </c>
      <c r="AI95" s="21">
        <f>IF(AH95&gt;0,(AI92*AH92+AI93*AH93+AI94*AH94)/AH95,0)</f>
        <v>8.3711278195488736E-2</v>
      </c>
      <c r="AJ95" s="54">
        <f>IF(J95&gt;0,(AJ92*J92+AJ93*J93+AJ94*J94)/J95,0)</f>
        <v>0.21969494879322324</v>
      </c>
      <c r="AK95" s="59">
        <f>SUM(AK92:AK94)</f>
        <v>133.9059192</v>
      </c>
      <c r="AL95" s="70"/>
      <c r="AM95" s="57">
        <f>SUM(AM92:AM94)</f>
        <v>1260.6600000000001</v>
      </c>
      <c r="AN95" s="124"/>
      <c r="AO95" s="125">
        <f>AN94</f>
        <v>1492.4599999999998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47" t="s">
        <v>50</v>
      </c>
      <c r="D96" s="12">
        <v>21614</v>
      </c>
      <c r="E96" s="12">
        <v>4</v>
      </c>
      <c r="F96" s="12">
        <v>17417</v>
      </c>
      <c r="G96" s="13">
        <v>1.4</v>
      </c>
      <c r="H96" s="13">
        <v>4.5</v>
      </c>
      <c r="I96" s="12">
        <v>17625</v>
      </c>
      <c r="J96" s="12">
        <v>14848</v>
      </c>
      <c r="K96" s="14">
        <v>0.06</v>
      </c>
      <c r="L96" s="25">
        <f>J96*(1-K96)</f>
        <v>13957.119999999999</v>
      </c>
      <c r="M96" s="15">
        <v>0.58899999999999997</v>
      </c>
      <c r="N96" s="26">
        <f>L96*M96</f>
        <v>8220.7436799999996</v>
      </c>
      <c r="O96" s="14">
        <v>0.248</v>
      </c>
      <c r="P96" s="26">
        <f>L96*O96</f>
        <v>3461.3657599999997</v>
      </c>
      <c r="Q96" s="16">
        <v>0.16300000000000001</v>
      </c>
      <c r="R96" s="26">
        <f>L96*Q96</f>
        <v>2275.0105599999997</v>
      </c>
      <c r="S96" s="16">
        <v>0.182</v>
      </c>
      <c r="T96" s="26">
        <f>L96*S96</f>
        <v>2540.1958399999999</v>
      </c>
      <c r="U96" s="16">
        <v>0.54100000000000004</v>
      </c>
      <c r="V96" s="26">
        <f>L96*U96</f>
        <v>7550.8019199999999</v>
      </c>
      <c r="W96" s="16">
        <v>0.4</v>
      </c>
      <c r="X96" s="26">
        <f>W96*L96</f>
        <v>5582.848</v>
      </c>
      <c r="Y96" s="17">
        <v>3.2799999999999999E-3</v>
      </c>
      <c r="Z96" s="61">
        <f>L96*Y96</f>
        <v>45.779353599999993</v>
      </c>
      <c r="AA96" s="28">
        <f>IF(J96&gt;0,(AC96+AK96)/J96,0)</f>
        <v>3.1764969288793107E-3</v>
      </c>
      <c r="AB96" s="17">
        <v>3.1E-4</v>
      </c>
      <c r="AC96" s="25">
        <f>AB96*L96</f>
        <v>4.3267071999999995</v>
      </c>
      <c r="AD96" s="141">
        <v>0.21529999999999999</v>
      </c>
      <c r="AE96" s="31">
        <f>AH96*(1-AI96)*AD96</f>
        <v>43.877278800000006</v>
      </c>
      <c r="AF96" s="29">
        <f t="shared" ref="AF96:AF98" si="167">IF(AND(AD96&gt;0,AB96&gt;0,Y96&gt;0),((Y96-AB96)*AD96)/((AD96-AB96)*Y96),0)</f>
        <v>0.90679345267335165</v>
      </c>
      <c r="AG96" s="62">
        <f>IF(AND(AA96&gt;0,AJ96&gt;0,AB96&gt;0),((AJ96*(AA96-AB96))/(AA96*(AJ96-AB96))),0)</f>
        <v>0.90374104124124588</v>
      </c>
      <c r="AH96" s="12">
        <v>222</v>
      </c>
      <c r="AI96" s="14">
        <v>8.2000000000000003E-2</v>
      </c>
      <c r="AJ96" s="15">
        <v>0.2102</v>
      </c>
      <c r="AK96" s="31">
        <f t="shared" si="161"/>
        <v>42.837919200000002</v>
      </c>
      <c r="AL96" s="19">
        <v>1.65</v>
      </c>
      <c r="AM96" s="19"/>
      <c r="AN96" s="119">
        <f>AN94+AH96-AM96</f>
        <v>1714.4599999999998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56</v>
      </c>
      <c r="D97" s="35">
        <v>21917</v>
      </c>
      <c r="E97" s="44">
        <v>5</v>
      </c>
      <c r="F97" s="35">
        <v>17736</v>
      </c>
      <c r="G97" s="36">
        <v>1.2</v>
      </c>
      <c r="H97" s="38">
        <v>4.9000000000000004</v>
      </c>
      <c r="I97" s="35">
        <v>17573</v>
      </c>
      <c r="J97" s="35">
        <v>14936</v>
      </c>
      <c r="K97" s="66">
        <v>7.3999999999999996E-2</v>
      </c>
      <c r="L97" s="38">
        <f t="shared" ref="L97:L98" si="168">J97*(1-K97)</f>
        <v>13830.736000000001</v>
      </c>
      <c r="M97" s="39">
        <v>0.68200000000000005</v>
      </c>
      <c r="N97" s="26">
        <f t="shared" ref="N97:N98" si="169">L97*M97</f>
        <v>9432.5619520000018</v>
      </c>
      <c r="O97" s="37">
        <v>0.22</v>
      </c>
      <c r="P97" s="26">
        <f t="shared" ref="P97:P98" si="170">L97*O97</f>
        <v>3042.7619200000004</v>
      </c>
      <c r="Q97" s="40">
        <v>9.8000000000000004E-2</v>
      </c>
      <c r="R97" s="26">
        <f t="shared" ref="R97:R98" si="171">L97*Q97</f>
        <v>1355.4121280000002</v>
      </c>
      <c r="S97" s="40">
        <v>0.186</v>
      </c>
      <c r="T97" s="26">
        <f>L97*S97</f>
        <v>2572.5168960000001</v>
      </c>
      <c r="U97" s="40">
        <v>0.52600000000000002</v>
      </c>
      <c r="V97" s="26">
        <f>L97*U97</f>
        <v>7274.9671360000011</v>
      </c>
      <c r="W97" s="40">
        <v>0.4</v>
      </c>
      <c r="X97" s="26">
        <f>W97*L97</f>
        <v>5532.2944000000007</v>
      </c>
      <c r="Y97" s="41">
        <v>3.2200000000000002E-3</v>
      </c>
      <c r="Z97" s="18">
        <f>L97*Y97</f>
        <v>44.534969920000009</v>
      </c>
      <c r="AA97" s="28">
        <f>IF(J97&gt;0,(AC97+AK97)/J97,0)</f>
        <v>3.0725151272094271E-3</v>
      </c>
      <c r="AB97" s="41">
        <v>2.9E-4</v>
      </c>
      <c r="AC97" s="38">
        <f>AB97*L97</f>
        <v>4.0109134400000004</v>
      </c>
      <c r="AD97" s="29">
        <v>0.22070000000000001</v>
      </c>
      <c r="AE97" s="42">
        <f>AH97*(1-AI97)*AD97</f>
        <v>43.701910500000004</v>
      </c>
      <c r="AF97" s="29">
        <f t="shared" si="167"/>
        <v>0.91113512057286805</v>
      </c>
      <c r="AG97" s="30">
        <f t="shared" ref="AG97:AG98" si="172">IF(AND(AA97&gt;0,AJ97&gt;0,AB97&gt;0),((AJ97*(AA97-AB97))/(AA97*(AJ97-AB97))),0)</f>
        <v>0.906858231558892</v>
      </c>
      <c r="AH97" s="35">
        <v>215</v>
      </c>
      <c r="AI97" s="66">
        <v>7.9000000000000001E-2</v>
      </c>
      <c r="AJ97" s="67">
        <v>0.21149999999999999</v>
      </c>
      <c r="AK97" s="42">
        <f t="shared" si="161"/>
        <v>41.8801725</v>
      </c>
      <c r="AL97" s="18">
        <v>1.65</v>
      </c>
      <c r="AM97" s="18"/>
      <c r="AN97" s="122">
        <f>AN96+AH97-AM97</f>
        <v>1929.4599999999998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53</v>
      </c>
      <c r="D98" s="44">
        <v>12369</v>
      </c>
      <c r="E98" s="44">
        <v>7</v>
      </c>
      <c r="F98" s="44">
        <v>18238</v>
      </c>
      <c r="G98" s="38">
        <v>2.8</v>
      </c>
      <c r="H98" s="38">
        <v>5</v>
      </c>
      <c r="I98" s="44">
        <v>17999</v>
      </c>
      <c r="J98" s="44">
        <v>14857</v>
      </c>
      <c r="K98" s="66">
        <v>7.3999999999999996E-2</v>
      </c>
      <c r="L98" s="38">
        <f t="shared" si="168"/>
        <v>13757.582</v>
      </c>
      <c r="M98" s="29">
        <v>0.63</v>
      </c>
      <c r="N98" s="26">
        <f t="shared" si="169"/>
        <v>8667.2766599999995</v>
      </c>
      <c r="O98" s="40">
        <v>0.255</v>
      </c>
      <c r="P98" s="26">
        <f t="shared" si="170"/>
        <v>3508.1834100000001</v>
      </c>
      <c r="Q98" s="40">
        <v>0.115</v>
      </c>
      <c r="R98" s="26">
        <f t="shared" si="171"/>
        <v>1582.12193</v>
      </c>
      <c r="S98" s="40">
        <v>0.17899999999999999</v>
      </c>
      <c r="T98" s="26">
        <f>L98*S98</f>
        <v>2462.6071779999997</v>
      </c>
      <c r="U98" s="40">
        <v>0.52400000000000002</v>
      </c>
      <c r="V98" s="26">
        <f>L98*U98</f>
        <v>7208.972968</v>
      </c>
      <c r="W98" s="40">
        <v>0.4</v>
      </c>
      <c r="X98" s="26">
        <f>W98*L98</f>
        <v>5503.0328000000009</v>
      </c>
      <c r="Y98" s="48">
        <v>3.3500000000000001E-3</v>
      </c>
      <c r="Z98" s="18">
        <f>L98*Y98</f>
        <v>46.087899700000001</v>
      </c>
      <c r="AA98" s="28">
        <f>IF(J98&gt;0,(AC98+AK98)/J98,0)</f>
        <v>3.2726978959413074E-3</v>
      </c>
      <c r="AB98" s="48">
        <v>2.7E-4</v>
      </c>
      <c r="AC98" s="38">
        <f>AB98*L98</f>
        <v>3.7145471400000001</v>
      </c>
      <c r="AD98" s="29">
        <v>0.2291</v>
      </c>
      <c r="AE98" s="42">
        <f>AH98*(1-AI98)*AD98</f>
        <v>43.392685499999999</v>
      </c>
      <c r="AF98" s="29">
        <f t="shared" si="167"/>
        <v>0.92048780265086316</v>
      </c>
      <c r="AG98" s="30">
        <f t="shared" si="172"/>
        <v>0.91854526207167286</v>
      </c>
      <c r="AH98" s="44">
        <v>207</v>
      </c>
      <c r="AI98" s="66">
        <v>8.5000000000000006E-2</v>
      </c>
      <c r="AJ98" s="67">
        <v>0.23710000000000001</v>
      </c>
      <c r="AK98" s="42">
        <f t="shared" si="161"/>
        <v>44.907925500000005</v>
      </c>
      <c r="AL98" s="18">
        <v>1.6</v>
      </c>
      <c r="AM98" s="18"/>
      <c r="AN98" s="122">
        <f>AN97+AH98-AM98</f>
        <v>2136.46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55900</v>
      </c>
      <c r="E99" s="68"/>
      <c r="F99" s="52">
        <f>SUM(F96:F98)</f>
        <v>53391</v>
      </c>
      <c r="G99" s="53"/>
      <c r="H99" s="69"/>
      <c r="I99" s="52">
        <f>SUM(I96:I98)</f>
        <v>53197</v>
      </c>
      <c r="J99" s="52">
        <f>SUM(J96:J98)</f>
        <v>44641</v>
      </c>
      <c r="K99" s="21">
        <f>IF(J99&gt;0,(J96*K96+J97*K97+J98*K98)/J99,0)</f>
        <v>6.934347348849712E-2</v>
      </c>
      <c r="L99" s="53">
        <f>L96+L97+L98</f>
        <v>41545.438000000002</v>
      </c>
      <c r="M99" s="54">
        <f>IF(L99&gt;0,N99/L99,0)</f>
        <v>0.63353724401702061</v>
      </c>
      <c r="N99" s="55">
        <f>N96+N97+N98</f>
        <v>26320.582292000003</v>
      </c>
      <c r="O99" s="21">
        <f>IF(L99&gt;0,P99/L99,0)</f>
        <v>0.24099664300085122</v>
      </c>
      <c r="P99" s="55">
        <f>P96+P97+P98</f>
        <v>10012.311089999999</v>
      </c>
      <c r="Q99" s="21">
        <f>IF(L99&gt;0,R99/L99,0)</f>
        <v>0.12546611298212815</v>
      </c>
      <c r="R99" s="55">
        <f>R96+R97+R98</f>
        <v>5212.5446179999999</v>
      </c>
      <c r="S99" s="21">
        <f>IF(L99&gt;0,T99/L99,0)</f>
        <v>0.1823381887079876</v>
      </c>
      <c r="T99" s="55">
        <f>T96+T97+T98</f>
        <v>7575.3199139999997</v>
      </c>
      <c r="U99" s="21">
        <f>IF(L99&gt;0,V99/L99,0)</f>
        <v>0.53037693390066076</v>
      </c>
      <c r="V99" s="55">
        <f>V96+V97+V98</f>
        <v>22034.742023999999</v>
      </c>
      <c r="W99" s="21">
        <f>IF(L99&gt;0,X99/L99,0)</f>
        <v>0.4</v>
      </c>
      <c r="X99" s="55">
        <f>X96+X97+X98</f>
        <v>16618.175200000001</v>
      </c>
      <c r="Y99" s="56">
        <f>IF(L99&gt;0,Z99/L99,0)</f>
        <v>3.2832058051716771E-3</v>
      </c>
      <c r="Z99" s="57">
        <f>SUM(Z96:Z98)</f>
        <v>136.40222322</v>
      </c>
      <c r="AA99" s="63">
        <f>IF(L99&gt;0,(AA96*L96+AA97*L97+AA98*L98)/L99,0)</f>
        <v>3.1737372479038496E-3</v>
      </c>
      <c r="AB99" s="56">
        <f>IF(J99&gt;0,(J96*AB96+J97*AB97+J98*AB98)/J99,0)</f>
        <v>2.8999596783226185E-4</v>
      </c>
      <c r="AC99" s="53">
        <f>SUM(AC96:AC98)</f>
        <v>12.052167780000001</v>
      </c>
      <c r="AD99" s="54">
        <f>IF(J99&gt;0,(J96*AD96+J97*AD97+J98*AD98)/J99,0)</f>
        <v>0.22169952062005777</v>
      </c>
      <c r="AE99" s="59">
        <f>SUM(AE96:AE98)</f>
        <v>130.97187480000002</v>
      </c>
      <c r="AF99" s="54">
        <f>IF(AND(Z99&gt;0),((Z96*AF96+Z97*AF97+Z98*AF98)/Z99),0)</f>
        <v>0.91283807466017974</v>
      </c>
      <c r="AG99" s="58">
        <f>IF(AND(AA99&gt;0,AJ99&gt;0,AB99&gt;0),((AJ99*(AA99-AB99))/(AA99*(AJ99-AB99))),0)</f>
        <v>0.90982790092782384</v>
      </c>
      <c r="AH99" s="52">
        <f>SUM(AH96:AH98)</f>
        <v>644</v>
      </c>
      <c r="AI99" s="21">
        <f>IF(AH99&gt;0,(AI96*AH96+AI97*AH97+AI98*AH98)/AH99,0)</f>
        <v>8.1962732919254669E-2</v>
      </c>
      <c r="AJ99" s="54">
        <f>IF(J99&gt;0,(AJ96*J96+AJ97*J97+AJ98*J98)/J99,0)</f>
        <v>0.21958756076252772</v>
      </c>
      <c r="AK99" s="59">
        <f>SUM(AK96:AK98)</f>
        <v>129.62601720000001</v>
      </c>
      <c r="AL99" s="70"/>
      <c r="AM99" s="57">
        <f>SUM(AM96:AM98)</f>
        <v>0</v>
      </c>
      <c r="AN99" s="124"/>
      <c r="AO99" s="125">
        <f>AN98</f>
        <v>2136.46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47" t="s">
        <v>50</v>
      </c>
      <c r="D100" s="12">
        <v>12461</v>
      </c>
      <c r="E100" s="73">
        <v>8</v>
      </c>
      <c r="F100" s="12">
        <v>15694</v>
      </c>
      <c r="G100" s="74">
        <v>1.1000000000000001</v>
      </c>
      <c r="H100" s="74">
        <v>5.7</v>
      </c>
      <c r="I100" s="12">
        <v>15393</v>
      </c>
      <c r="J100" s="12">
        <v>14788</v>
      </c>
      <c r="K100" s="66">
        <v>5.8000000000000003E-2</v>
      </c>
      <c r="L100" s="25">
        <f>J100*(1-K100)</f>
        <v>13930.295999999998</v>
      </c>
      <c r="M100" s="15">
        <v>0.59399999999999997</v>
      </c>
      <c r="N100" s="26">
        <f>L100*M100</f>
        <v>8274.5958239999982</v>
      </c>
      <c r="O100" s="14">
        <v>0.13600000000000001</v>
      </c>
      <c r="P100" s="26">
        <f>L100*O100</f>
        <v>1894.520256</v>
      </c>
      <c r="Q100" s="16">
        <v>0.27</v>
      </c>
      <c r="R100" s="26">
        <f>L100*Q100</f>
        <v>3761.17992</v>
      </c>
      <c r="S100" s="16">
        <v>0.185</v>
      </c>
      <c r="T100" s="26">
        <f>L100*S100</f>
        <v>2577.1047599999997</v>
      </c>
      <c r="U100" s="16">
        <v>0.53900000000000003</v>
      </c>
      <c r="V100" s="26">
        <f>L100*U100</f>
        <v>7508.4295439999996</v>
      </c>
      <c r="W100" s="16">
        <v>0.39</v>
      </c>
      <c r="X100" s="26">
        <f>W100*L100</f>
        <v>5432.8154399999994</v>
      </c>
      <c r="Y100" s="17">
        <v>3.4199999999999999E-3</v>
      </c>
      <c r="Z100" s="61">
        <f>L100*Y100</f>
        <v>47.641612319999993</v>
      </c>
      <c r="AA100" s="28">
        <f>IF(J100&gt;0,(AC100+AK100)/J100,0)</f>
        <v>3.3945383905869624E-3</v>
      </c>
      <c r="AB100" s="17">
        <v>2.7E-4</v>
      </c>
      <c r="AC100" s="25">
        <f>AB100*L100</f>
        <v>3.7611799199999996</v>
      </c>
      <c r="AD100" s="141">
        <v>0.22309999999999999</v>
      </c>
      <c r="AE100" s="31">
        <f>AH100*(1-AI100)*AD100</f>
        <v>46.5415603</v>
      </c>
      <c r="AF100" s="29">
        <f t="shared" ref="AF100:AF102" si="173">IF(AND(AD100&gt;0,AB100&gt;0,Y100&gt;0),((Y100-AB100)*AD100)/((AD100-AB100)*Y100),0)</f>
        <v>0.92216865819352489</v>
      </c>
      <c r="AG100" s="62">
        <f>IF(AND(AA100&gt;0,AJ100&gt;0,AB100&gt;0),((AJ100*(AA100-AB100))/(AA100*(AJ100-AB100))),0)</f>
        <v>0.92157828383575557</v>
      </c>
      <c r="AH100" s="12">
        <v>227</v>
      </c>
      <c r="AI100" s="66">
        <v>8.1000000000000003E-2</v>
      </c>
      <c r="AJ100" s="67">
        <v>0.22259999999999999</v>
      </c>
      <c r="AK100" s="31">
        <f t="shared" si="161"/>
        <v>46.437253800000001</v>
      </c>
      <c r="AL100" s="75">
        <v>1.65</v>
      </c>
      <c r="AM100" s="75"/>
      <c r="AN100" s="119">
        <f>AN98+AH100-AM100</f>
        <v>2363.46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49</v>
      </c>
      <c r="D101" s="35">
        <v>19662</v>
      </c>
      <c r="E101" s="44">
        <v>8</v>
      </c>
      <c r="F101" s="35">
        <v>16721</v>
      </c>
      <c r="G101" s="36">
        <v>1.4</v>
      </c>
      <c r="H101" s="38">
        <v>5.7</v>
      </c>
      <c r="I101" s="35">
        <v>17049</v>
      </c>
      <c r="J101" s="35">
        <v>14966</v>
      </c>
      <c r="K101" s="66">
        <v>7.9000000000000001E-2</v>
      </c>
      <c r="L101" s="38">
        <f t="shared" ref="L101:L102" si="174">J101*(1-K101)</f>
        <v>13783.686000000002</v>
      </c>
      <c r="M101" s="39">
        <v>0.66400000000000003</v>
      </c>
      <c r="N101" s="26">
        <f t="shared" ref="N101:N102" si="175">L101*M101</f>
        <v>9152.3675040000016</v>
      </c>
      <c r="O101" s="37">
        <v>0.14899999999999999</v>
      </c>
      <c r="P101" s="26">
        <f t="shared" ref="P101:P102" si="176">L101*O101</f>
        <v>2053.7692139999999</v>
      </c>
      <c r="Q101" s="40">
        <v>0.187</v>
      </c>
      <c r="R101" s="26">
        <f t="shared" ref="R101:R102" si="177">L101*Q101</f>
        <v>2577.5492820000004</v>
      </c>
      <c r="S101" s="40">
        <v>0.16300000000000001</v>
      </c>
      <c r="T101" s="26">
        <f>L101*S101</f>
        <v>2246.7408180000002</v>
      </c>
      <c r="U101" s="40">
        <v>0.56699999999999995</v>
      </c>
      <c r="V101" s="26">
        <f>L101*U101</f>
        <v>7815.3499620000002</v>
      </c>
      <c r="W101" s="40">
        <v>0.39</v>
      </c>
      <c r="X101" s="26">
        <f>W101*L101</f>
        <v>5375.6375400000006</v>
      </c>
      <c r="Y101" s="41">
        <v>3.3899999999999998E-3</v>
      </c>
      <c r="Z101" s="18">
        <f>L101*Y101</f>
        <v>46.726695540000001</v>
      </c>
      <c r="AA101" s="28">
        <f>IF(J101&gt;0,(AC101+AK101)/J101,0)</f>
        <v>3.1601978297474275E-3</v>
      </c>
      <c r="AB101" s="41">
        <v>2.7E-4</v>
      </c>
      <c r="AC101" s="38">
        <f>AB101*L101</f>
        <v>3.7215952200000006</v>
      </c>
      <c r="AD101" s="29">
        <v>0.22650000000000001</v>
      </c>
      <c r="AE101" s="42">
        <f>AH101*(1-AI101)*AD101</f>
        <v>45.169309500000004</v>
      </c>
      <c r="AF101" s="29">
        <f t="shared" si="173"/>
        <v>0.92145240238319603</v>
      </c>
      <c r="AG101" s="30">
        <f t="shared" ref="AG101:AG102" si="178">IF(AND(AA101&gt;0,AJ101&gt;0,AB101&gt;0),((AJ101*(AA101-AB101))/(AA101*(AJ101-AB101))),0)</f>
        <v>0.91569383177841335</v>
      </c>
      <c r="AH101" s="35">
        <v>217</v>
      </c>
      <c r="AI101" s="66">
        <v>8.1000000000000003E-2</v>
      </c>
      <c r="AJ101" s="67">
        <v>0.2185</v>
      </c>
      <c r="AK101" s="42">
        <f t="shared" si="161"/>
        <v>43.573925500000001</v>
      </c>
      <c r="AL101" s="18">
        <v>1.65</v>
      </c>
      <c r="AM101" s="18"/>
      <c r="AN101" s="122">
        <f>AN100+AH101-AM101</f>
        <v>2580.46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53</v>
      </c>
      <c r="D102" s="44">
        <v>16677</v>
      </c>
      <c r="E102" s="44">
        <v>8</v>
      </c>
      <c r="F102" s="44">
        <v>17930</v>
      </c>
      <c r="G102" s="38">
        <v>1.6</v>
      </c>
      <c r="H102" s="38">
        <v>4.8</v>
      </c>
      <c r="I102" s="44">
        <v>17720</v>
      </c>
      <c r="J102" s="44">
        <v>14899</v>
      </c>
      <c r="K102" s="66">
        <v>0.08</v>
      </c>
      <c r="L102" s="38">
        <f t="shared" si="174"/>
        <v>13707.08</v>
      </c>
      <c r="M102" s="29">
        <v>0.55200000000000005</v>
      </c>
      <c r="N102" s="26">
        <f t="shared" si="175"/>
        <v>7566.3081600000005</v>
      </c>
      <c r="O102" s="40">
        <v>0.27500000000000002</v>
      </c>
      <c r="P102" s="26">
        <f t="shared" si="176"/>
        <v>3769.4470000000001</v>
      </c>
      <c r="Q102" s="40">
        <v>0.17299999999999999</v>
      </c>
      <c r="R102" s="26">
        <f t="shared" si="177"/>
        <v>2371.3248399999998</v>
      </c>
      <c r="S102" s="40">
        <v>0.17399999999999999</v>
      </c>
      <c r="T102" s="26">
        <f>L102*S102</f>
        <v>2385.0319199999999</v>
      </c>
      <c r="U102" s="40">
        <v>0.54900000000000004</v>
      </c>
      <c r="V102" s="26">
        <f>L102*U102</f>
        <v>7525.186920000001</v>
      </c>
      <c r="W102" s="40">
        <v>0.39</v>
      </c>
      <c r="X102" s="26">
        <f>W102*L102</f>
        <v>5345.7611999999999</v>
      </c>
      <c r="Y102" s="48">
        <v>3.2599999999999999E-3</v>
      </c>
      <c r="Z102" s="18">
        <f>L102*Y102</f>
        <v>44.685080800000001</v>
      </c>
      <c r="AA102" s="28">
        <f>IF(J102&gt;0,(AC102+AK102)/J102,0)</f>
        <v>3.244323605611115E-3</v>
      </c>
      <c r="AB102" s="48">
        <v>2.7999999999999998E-4</v>
      </c>
      <c r="AC102" s="38">
        <f>AB102*L102</f>
        <v>3.8379823999999996</v>
      </c>
      <c r="AD102" s="29">
        <v>0.22359999999999999</v>
      </c>
      <c r="AE102" s="42">
        <f>AH102*(1-AI102)*AD102</f>
        <v>43.98771</v>
      </c>
      <c r="AF102" s="29">
        <f t="shared" si="173"/>
        <v>0.91525654676938872</v>
      </c>
      <c r="AG102" s="30">
        <f t="shared" si="178"/>
        <v>0.9148278286096565</v>
      </c>
      <c r="AH102" s="44">
        <v>215</v>
      </c>
      <c r="AI102" s="66">
        <v>8.5000000000000006E-2</v>
      </c>
      <c r="AJ102" s="67">
        <v>0.22620000000000001</v>
      </c>
      <c r="AK102" s="42">
        <f t="shared" si="161"/>
        <v>44.499195</v>
      </c>
      <c r="AL102" s="18">
        <v>1.6</v>
      </c>
      <c r="AM102" s="18"/>
      <c r="AN102" s="122">
        <f>AN101+AH102-AM102</f>
        <v>2795.46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48800</v>
      </c>
      <c r="E103" s="79"/>
      <c r="F103" s="52">
        <f>SUM(F100:F102)</f>
        <v>50345</v>
      </c>
      <c r="G103" s="146"/>
      <c r="H103" s="80"/>
      <c r="I103" s="52">
        <f>SUM(I100:I102)</f>
        <v>50162</v>
      </c>
      <c r="J103" s="52">
        <f>SUM(J100:J102)</f>
        <v>44653</v>
      </c>
      <c r="K103" s="21">
        <f>IF(J103&gt;0,(J100*K100+J101*K101+J102*K102)/J103,0)</f>
        <v>7.2378966698766048E-2</v>
      </c>
      <c r="L103" s="53">
        <f>L100+L101+L102</f>
        <v>41421.061999999998</v>
      </c>
      <c r="M103" s="54">
        <f>IF(L103&gt;0,N103/L103,0)</f>
        <v>0.60339523617236079</v>
      </c>
      <c r="N103" s="55">
        <f>N100+N101+N102</f>
        <v>24993.271487999998</v>
      </c>
      <c r="O103" s="21">
        <f>IF(L103&gt;0,P103/L103,0)</f>
        <v>0.18632396412240709</v>
      </c>
      <c r="P103" s="55">
        <f>P100+P101+P102</f>
        <v>7717.7364699999998</v>
      </c>
      <c r="Q103" s="21">
        <f>IF(L103&gt;0,R103/L103,0)</f>
        <v>0.21028079970523209</v>
      </c>
      <c r="R103" s="55">
        <f>R100+R101+R102</f>
        <v>8710.0540419999998</v>
      </c>
      <c r="S103" s="21">
        <f>IF(L103&gt;0,T103/L103,0)</f>
        <v>0.17403893454011393</v>
      </c>
      <c r="T103" s="55">
        <f>T100+T101+T102</f>
        <v>7208.8774979999998</v>
      </c>
      <c r="U103" s="21">
        <f>IF(L103&gt;0,V103/L103,0)</f>
        <v>0.551626764808686</v>
      </c>
      <c r="V103" s="55">
        <f>V100+V101+V102</f>
        <v>22848.966425999999</v>
      </c>
      <c r="W103" s="21">
        <f>IF(L103&gt;0,X103/L103,0)</f>
        <v>0.39</v>
      </c>
      <c r="X103" s="55">
        <f>X100+X101+X102</f>
        <v>16154.214179999999</v>
      </c>
      <c r="Y103" s="56">
        <f>IF(L103&gt;0,Z103/L103,0)</f>
        <v>3.3570696149702777E-3</v>
      </c>
      <c r="Z103" s="57">
        <f>SUM(Z100:Z102)</f>
        <v>139.05338866</v>
      </c>
      <c r="AA103" s="63">
        <f>IF(L103&gt;0,(AA100*L100+AA101*L101+AA102*L102)/L103,0)</f>
        <v>3.2668477296733723E-3</v>
      </c>
      <c r="AB103" s="56">
        <f>IF(J103&gt;0,(J100*AB100+J101*AB101+J102*AB102)/J103,0)</f>
        <v>2.7333661792040853E-4</v>
      </c>
      <c r="AC103" s="53">
        <f>SUM(AC100:AC102)</f>
        <v>11.320757539999999</v>
      </c>
      <c r="AD103" s="54">
        <f>IF(J103&gt;0,(J100*AD100+J101*AD101+J102*AD102)/J103,0)</f>
        <v>0.22440638254988468</v>
      </c>
      <c r="AE103" s="59">
        <f>SUM(AE100:AE102)</f>
        <v>135.6985798</v>
      </c>
      <c r="AF103" s="54">
        <f>IF(AND(Z103&gt;0),((Z100*AF100+Z101*AF101+Z102*AF102)/Z103),0)</f>
        <v>0.91970675109465383</v>
      </c>
      <c r="AG103" s="58">
        <f>IF(AND(AA103&gt;0,AJ103&gt;0,AB103&gt;0),((AJ103*(AA103-AB103))/(AA103*(AJ103-AB103))),0)</f>
        <v>0.91745761012313221</v>
      </c>
      <c r="AH103" s="52">
        <f>SUM(AH100:AH102)</f>
        <v>659</v>
      </c>
      <c r="AI103" s="21">
        <f>IF(AH103&gt;0,(AI100*AH100+AI101*AH101+AI102*AH102)/AH103,0)</f>
        <v>8.2305007587253426E-2</v>
      </c>
      <c r="AJ103" s="54">
        <f>IF(J103&gt;0,(AJ100*J100+AJ101*J101+AJ102*J102)/J103,0)</f>
        <v>0.2224270172216872</v>
      </c>
      <c r="AK103" s="59">
        <f>SUM(AK100:AK102)</f>
        <v>134.51037430000002</v>
      </c>
      <c r="AL103" s="81"/>
      <c r="AM103" s="57">
        <f>SUM(AM100:AM102)</f>
        <v>0</v>
      </c>
      <c r="AN103" s="127"/>
      <c r="AO103" s="125">
        <f>AN102</f>
        <v>2795.46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47" t="s">
        <v>50</v>
      </c>
      <c r="D104" s="12">
        <v>11990</v>
      </c>
      <c r="E104" s="12">
        <v>13</v>
      </c>
      <c r="F104" s="12">
        <v>13318</v>
      </c>
      <c r="G104" s="13">
        <v>2.5</v>
      </c>
      <c r="H104" s="13">
        <v>4</v>
      </c>
      <c r="I104" s="12">
        <v>13595</v>
      </c>
      <c r="J104" s="12">
        <v>14865</v>
      </c>
      <c r="K104" s="14">
        <v>8.3000000000000004E-2</v>
      </c>
      <c r="L104" s="25">
        <f>J104*(1-K104)</f>
        <v>13631.205</v>
      </c>
      <c r="M104" s="15">
        <v>0.71499999999999997</v>
      </c>
      <c r="N104" s="26">
        <f>L104*M104</f>
        <v>9746.3115749999997</v>
      </c>
      <c r="O104" s="14">
        <v>0.11700000000000001</v>
      </c>
      <c r="P104" s="26">
        <f>L104*O104</f>
        <v>1594.850985</v>
      </c>
      <c r="Q104" s="16">
        <v>0.16800000000000001</v>
      </c>
      <c r="R104" s="26">
        <f>L104*Q104</f>
        <v>2290.0424400000002</v>
      </c>
      <c r="S104" s="16">
        <v>0.16700000000000001</v>
      </c>
      <c r="T104" s="26">
        <f>L104*S104</f>
        <v>2276.411235</v>
      </c>
      <c r="U104" s="16">
        <v>0.56000000000000005</v>
      </c>
      <c r="V104" s="26">
        <f>L104*U104</f>
        <v>7633.4748000000009</v>
      </c>
      <c r="W104" s="16">
        <v>0.39</v>
      </c>
      <c r="X104" s="26">
        <f>W104*L104</f>
        <v>5316.1699500000004</v>
      </c>
      <c r="Y104" s="17">
        <v>3.3E-3</v>
      </c>
      <c r="Z104" s="61">
        <f>L104*Y104</f>
        <v>44.982976499999999</v>
      </c>
      <c r="AA104" s="28">
        <f>IF(J104&gt;0,(AC104+AK104)/J104,0)</f>
        <v>3.1818084762865796E-3</v>
      </c>
      <c r="AB104" s="17">
        <v>2.9999999999999997E-4</v>
      </c>
      <c r="AC104" s="25">
        <f>AB104*L104</f>
        <v>4.0893614999999999</v>
      </c>
      <c r="AD104" s="141">
        <v>0.22320000000000001</v>
      </c>
      <c r="AE104" s="31">
        <f>AH104*(1-AI104)*AD104</f>
        <v>43.500564000000004</v>
      </c>
      <c r="AF104" s="29">
        <f t="shared" ref="AF104:AF106" si="179">IF(AND(AD104&gt;0,AB104&gt;0,Y104&gt;0),((Y104-AB104)*AD104)/((AD104-AB104)*Y104),0)</f>
        <v>0.91031445001835309</v>
      </c>
      <c r="AG104" s="62">
        <f>IF(AND(AA104&gt;0,AJ104&gt;0,AB104&gt;0),((AJ104*(AA104-AB104))/(AA104*(AJ104-AB104))),0)</f>
        <v>0.90694125285274796</v>
      </c>
      <c r="AH104" s="12">
        <v>213</v>
      </c>
      <c r="AI104" s="14">
        <v>8.5000000000000006E-2</v>
      </c>
      <c r="AJ104" s="15">
        <v>0.22170000000000001</v>
      </c>
      <c r="AK104" s="31">
        <f t="shared" ref="AK104:AK114" si="180">AH104*(1-AI104)*AJ104</f>
        <v>43.208221500000001</v>
      </c>
      <c r="AL104" s="19">
        <v>1.58</v>
      </c>
      <c r="AM104" s="19"/>
      <c r="AN104" s="119">
        <f>AN102+AH104-AM104</f>
        <v>3008.46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49</v>
      </c>
      <c r="D105" s="35">
        <v>20997</v>
      </c>
      <c r="E105" s="44">
        <v>8</v>
      </c>
      <c r="F105" s="35">
        <v>16846</v>
      </c>
      <c r="G105" s="36">
        <v>1.4</v>
      </c>
      <c r="H105" s="38">
        <v>3.9</v>
      </c>
      <c r="I105" s="35">
        <v>16626</v>
      </c>
      <c r="J105" s="35">
        <v>14995</v>
      </c>
      <c r="K105" s="66">
        <v>0.08</v>
      </c>
      <c r="L105" s="38">
        <f t="shared" ref="L105:L106" si="181">J105*(1-K105)</f>
        <v>13795.400000000001</v>
      </c>
      <c r="M105" s="39">
        <v>0.72399999999999998</v>
      </c>
      <c r="N105" s="26">
        <f t="shared" ref="N105:N106" si="182">L105*M105</f>
        <v>9987.8696</v>
      </c>
      <c r="O105" s="37">
        <v>0.16300000000000001</v>
      </c>
      <c r="P105" s="26">
        <f t="shared" ref="P105:P106" si="183">L105*O105</f>
        <v>2248.6502000000005</v>
      </c>
      <c r="Q105" s="40">
        <v>0.113</v>
      </c>
      <c r="R105" s="26">
        <f t="shared" ref="R105:R106" si="184">L105*Q105</f>
        <v>1558.8802000000003</v>
      </c>
      <c r="S105" s="40">
        <v>0.183</v>
      </c>
      <c r="T105" s="26">
        <f>L105*S105</f>
        <v>2524.5582000000004</v>
      </c>
      <c r="U105" s="40">
        <v>0.54100000000000004</v>
      </c>
      <c r="V105" s="26">
        <f>L105*U105</f>
        <v>7463.3114000000014</v>
      </c>
      <c r="W105" s="40">
        <v>0.39</v>
      </c>
      <c r="X105" s="26">
        <f>W105*L105</f>
        <v>5380.206000000001</v>
      </c>
      <c r="Y105" s="41">
        <v>3.3500000000000001E-3</v>
      </c>
      <c r="Z105" s="18">
        <f>L105*Y105</f>
        <v>46.214590000000008</v>
      </c>
      <c r="AA105" s="28">
        <f>IF(J105&gt;0,(AC105+AK105)/J105,0)</f>
        <v>3.2294921907302441E-3</v>
      </c>
      <c r="AB105" s="41">
        <v>2.9999999999999997E-4</v>
      </c>
      <c r="AC105" s="38">
        <f>AB105*L105</f>
        <v>4.1386200000000004</v>
      </c>
      <c r="AD105" s="29">
        <v>0.223</v>
      </c>
      <c r="AE105" s="42">
        <f>AH105*(1-AI105)*AD105</f>
        <v>46.214966000000004</v>
      </c>
      <c r="AF105" s="29">
        <f t="shared" si="179"/>
        <v>0.91167422876636117</v>
      </c>
      <c r="AG105" s="30">
        <f t="shared" ref="AG105:AG106" si="185">IF(AND(AA105&gt;0,AJ105&gt;0,AB105&gt;0),((AJ105*(AA105-AB105))/(AA105*(AJ105-AB105))),0)</f>
        <v>0.90838135808831277</v>
      </c>
      <c r="AH105" s="35">
        <v>226</v>
      </c>
      <c r="AI105" s="66">
        <v>8.3000000000000004E-2</v>
      </c>
      <c r="AJ105" s="67">
        <v>0.2137</v>
      </c>
      <c r="AK105" s="42">
        <f t="shared" si="180"/>
        <v>44.287615400000007</v>
      </c>
      <c r="AL105" s="18">
        <v>1.62</v>
      </c>
      <c r="AM105" s="18"/>
      <c r="AN105" s="122">
        <f>AN104+AH105-AM105</f>
        <v>3234.46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55</v>
      </c>
      <c r="D106" s="44">
        <v>15500</v>
      </c>
      <c r="E106" s="44">
        <v>8</v>
      </c>
      <c r="F106" s="44">
        <v>14545</v>
      </c>
      <c r="G106" s="38">
        <v>1.7</v>
      </c>
      <c r="H106" s="38">
        <v>4.5</v>
      </c>
      <c r="I106" s="44">
        <v>14869</v>
      </c>
      <c r="J106" s="44">
        <v>15006</v>
      </c>
      <c r="K106" s="66">
        <v>7.4999999999999997E-2</v>
      </c>
      <c r="L106" s="38">
        <f t="shared" si="181"/>
        <v>13880.550000000001</v>
      </c>
      <c r="M106" s="29">
        <v>0.61299999999999999</v>
      </c>
      <c r="N106" s="26">
        <f t="shared" si="182"/>
        <v>8508.7771499999999</v>
      </c>
      <c r="O106" s="40">
        <v>0.23499999999999999</v>
      </c>
      <c r="P106" s="26">
        <f t="shared" si="183"/>
        <v>3261.9292500000001</v>
      </c>
      <c r="Q106" s="40">
        <v>0.152</v>
      </c>
      <c r="R106" s="26">
        <f t="shared" si="184"/>
        <v>2109.8436000000002</v>
      </c>
      <c r="S106" s="40">
        <v>0.19500000000000001</v>
      </c>
      <c r="T106" s="26">
        <f>L106*S106</f>
        <v>2706.7072500000004</v>
      </c>
      <c r="U106" s="40">
        <v>0.53300000000000003</v>
      </c>
      <c r="V106" s="26">
        <f>L106*U106</f>
        <v>7398.3331500000013</v>
      </c>
      <c r="W106" s="40">
        <v>0.4</v>
      </c>
      <c r="X106" s="26">
        <f>W106*L106</f>
        <v>5552.2200000000012</v>
      </c>
      <c r="Y106" s="48">
        <v>3.2699999999999999E-3</v>
      </c>
      <c r="Z106" s="18">
        <f>L106*Y106</f>
        <v>45.389398500000006</v>
      </c>
      <c r="AA106" s="28">
        <f>IF(J106&gt;0,(AC106+AK106)/J106,0)</f>
        <v>3.3482545981607359E-3</v>
      </c>
      <c r="AB106" s="48">
        <v>2.7E-4</v>
      </c>
      <c r="AC106" s="38">
        <f>AB106*L106</f>
        <v>3.7477485000000001</v>
      </c>
      <c r="AD106" s="29">
        <v>0.22159999999999999</v>
      </c>
      <c r="AE106" s="42">
        <f>AH106*(1-AI106)*AD106</f>
        <v>47.701616000000001</v>
      </c>
      <c r="AF106" s="29">
        <f t="shared" si="179"/>
        <v>0.91855036503672338</v>
      </c>
      <c r="AG106" s="30">
        <f t="shared" si="185"/>
        <v>0.92051161040562779</v>
      </c>
      <c r="AH106" s="44">
        <v>235</v>
      </c>
      <c r="AI106" s="66">
        <v>8.4000000000000005E-2</v>
      </c>
      <c r="AJ106" s="67">
        <v>0.216</v>
      </c>
      <c r="AK106" s="42">
        <f t="shared" si="180"/>
        <v>46.496160000000003</v>
      </c>
      <c r="AL106" s="18">
        <v>1.63</v>
      </c>
      <c r="AM106" s="18"/>
      <c r="AN106" s="122">
        <f>AN105+AH106-AM106</f>
        <v>3469.46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48487</v>
      </c>
      <c r="E107" s="68"/>
      <c r="F107" s="52">
        <f t="shared" ref="F107:J107" si="186">SUM(F104:F106)</f>
        <v>44709</v>
      </c>
      <c r="G107" s="53"/>
      <c r="H107" s="69"/>
      <c r="I107" s="52">
        <f t="shared" si="186"/>
        <v>45090</v>
      </c>
      <c r="J107" s="52">
        <f t="shared" si="186"/>
        <v>44866</v>
      </c>
      <c r="K107" s="21">
        <f>IF(J107&gt;0,(J104*K104+J105*K105+J106*K106)/J107,0)</f>
        <v>7.9321646681228555E-2</v>
      </c>
      <c r="L107" s="53">
        <f>L104+L105+L106</f>
        <v>41307.155000000006</v>
      </c>
      <c r="M107" s="54">
        <f>IF(L107&gt;0,N107/L107,0)</f>
        <v>0.6837304172848504</v>
      </c>
      <c r="N107" s="55">
        <f>N104+N105+N106</f>
        <v>28242.958325</v>
      </c>
      <c r="O107" s="21">
        <f>IF(L107&gt;0,P107/L107,0)</f>
        <v>0.17201451988160402</v>
      </c>
      <c r="P107" s="55">
        <f>P104+P105+P106</f>
        <v>7105.4304350000002</v>
      </c>
      <c r="Q107" s="21">
        <f>IF(L107&gt;0,R107/L107,0)</f>
        <v>0.14425506283354542</v>
      </c>
      <c r="R107" s="55">
        <f>R104+R105+R106</f>
        <v>5958.7662400000008</v>
      </c>
      <c r="S107" s="21">
        <f>IF(L107&gt;0,T107/L107,0)</f>
        <v>0.18175245148207375</v>
      </c>
      <c r="T107" s="55">
        <f>T104+T105+T106</f>
        <v>7507.6766850000013</v>
      </c>
      <c r="U107" s="21">
        <f>IF(L107&gt;0,V107/L107,0)</f>
        <v>0.54458166751014447</v>
      </c>
      <c r="V107" s="55">
        <f>V104+V105+V106</f>
        <v>22495.119350000004</v>
      </c>
      <c r="W107" s="21">
        <f>IF(L107&gt;0,X107/L107,0)</f>
        <v>0.39336032583217123</v>
      </c>
      <c r="X107" s="55">
        <f>X104+X105+X106</f>
        <v>16248.595950000003</v>
      </c>
      <c r="Y107" s="56">
        <f>IF(L107&gt;0,Z107/L107,0)</f>
        <v>3.3066175823534688E-3</v>
      </c>
      <c r="Z107" s="57">
        <f>SUM(Z104:Z106)</f>
        <v>136.58696500000002</v>
      </c>
      <c r="AA107" s="63">
        <f>IF(L107&gt;0,(AA104*L104+AA105*L105+AA106*L106)/L107,0)</f>
        <v>3.2536647837765639E-3</v>
      </c>
      <c r="AB107" s="56">
        <f>IF(J107&gt;0,(J104*AB104+J105*AB105+J106*AB106)/J107,0)</f>
        <v>2.8996612133909861E-4</v>
      </c>
      <c r="AC107" s="53">
        <f>SUM(AC104:AC106)</f>
        <v>11.97573</v>
      </c>
      <c r="AD107" s="54">
        <f>IF(J107&gt;0,(J104*AD104+J105*AD105+J106*AD106)/J107,0)</f>
        <v>0.22259801631524989</v>
      </c>
      <c r="AE107" s="59">
        <f>SUM(AE104:AE106)</f>
        <v>137.417146</v>
      </c>
      <c r="AF107" s="54">
        <f>IF(AND(Z107&gt;0),((Z104*AF104+Z105*AF105+Z106*AF106)/Z107),0)</f>
        <v>0.91351142306853284</v>
      </c>
      <c r="AG107" s="58">
        <f>IF(AND(AA107&gt;0,AJ107&gt;0,AB107&gt;0),((AJ107*(AA107-AB107))/(AA107*(AJ107-AB107))),0)</f>
        <v>0.91209826695969232</v>
      </c>
      <c r="AH107" s="52">
        <f t="shared" ref="AH107" si="187">SUM(AH104:AH106)</f>
        <v>674</v>
      </c>
      <c r="AI107" s="21">
        <f>IF(AH107&gt;0,(AI104*AH104+AI105*AH105+AI106*AH106)/AH107,0)</f>
        <v>8.3980712166172103E-2</v>
      </c>
      <c r="AJ107" s="54">
        <f>IF(J107&gt;0,(AJ104*J104+AJ105*J105+AJ106*J106)/J107,0)</f>
        <v>0.21711982347434586</v>
      </c>
      <c r="AK107" s="59">
        <f>SUM(AK104:AK106)</f>
        <v>133.9919969</v>
      </c>
      <c r="AL107" s="70"/>
      <c r="AM107" s="57">
        <f>SUM(AM104:AM106)</f>
        <v>0</v>
      </c>
      <c r="AN107" s="124"/>
      <c r="AO107" s="125">
        <f>AN106</f>
        <v>3469.46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11" t="s">
        <v>56</v>
      </c>
      <c r="D108" s="12">
        <v>7345</v>
      </c>
      <c r="E108" s="12">
        <v>8</v>
      </c>
      <c r="F108" s="12">
        <v>7144</v>
      </c>
      <c r="G108" s="13">
        <v>0.9</v>
      </c>
      <c r="H108" s="13">
        <v>3.9</v>
      </c>
      <c r="I108" s="12">
        <v>7796</v>
      </c>
      <c r="J108" s="12">
        <v>14900</v>
      </c>
      <c r="K108" s="14">
        <v>7.1999999999999995E-2</v>
      </c>
      <c r="L108" s="25">
        <f>J108*(1-K108)</f>
        <v>13827.2</v>
      </c>
      <c r="M108" s="15">
        <v>0.61899999999999999</v>
      </c>
      <c r="N108" s="26">
        <f>L108*M108</f>
        <v>8559.0367999999999</v>
      </c>
      <c r="O108" s="14">
        <v>0.28599999999999998</v>
      </c>
      <c r="P108" s="26">
        <f>L108*O108</f>
        <v>3954.5791999999997</v>
      </c>
      <c r="Q108" s="16">
        <v>9.5000000000000001E-2</v>
      </c>
      <c r="R108" s="26">
        <f>L108*Q108</f>
        <v>1313.5840000000001</v>
      </c>
      <c r="S108" s="16">
        <v>0.18</v>
      </c>
      <c r="T108" s="26">
        <f>L108*S108</f>
        <v>2488.8960000000002</v>
      </c>
      <c r="U108" s="16">
        <v>0.54400000000000004</v>
      </c>
      <c r="V108" s="26">
        <f>L108*U108</f>
        <v>7521.9968000000008</v>
      </c>
      <c r="W108" s="16">
        <v>0.4</v>
      </c>
      <c r="X108" s="26">
        <f>W108*L108</f>
        <v>5530.880000000001</v>
      </c>
      <c r="Y108" s="17">
        <v>3.2699999999999999E-3</v>
      </c>
      <c r="Z108" s="61">
        <f>L108*Y108</f>
        <v>45.214944000000003</v>
      </c>
      <c r="AA108" s="28">
        <f>IF(J108&gt;0,(AC108+AK108)/J108,0)</f>
        <v>3.4632881610738258E-3</v>
      </c>
      <c r="AB108" s="17">
        <v>2.7999999999999998E-4</v>
      </c>
      <c r="AC108" s="25">
        <f>AB108*L108</f>
        <v>3.8716159999999999</v>
      </c>
      <c r="AD108" s="141">
        <v>0.21929999999999999</v>
      </c>
      <c r="AE108" s="31">
        <f>AH108*(1-AI108)*AD108</f>
        <v>49.281973200000003</v>
      </c>
      <c r="AF108" s="29">
        <f t="shared" ref="AF108:AF110" si="188">IF(AND(AD108&gt;0,AB108&gt;0,Y108&gt;0),((Y108-AB108)*AD108)/((AD108-AB108)*Y108),0)</f>
        <v>0.91554204341440903</v>
      </c>
      <c r="AG108" s="62">
        <f>IF(AND(AA108&gt;0,AJ108&gt;0,AB108&gt;0),((AJ108*(AA108-AB108))/(AA108*(AJ108-AB108))),0)</f>
        <v>0.92036526480353775</v>
      </c>
      <c r="AH108" s="12">
        <v>244</v>
      </c>
      <c r="AI108" s="14">
        <v>7.9000000000000001E-2</v>
      </c>
      <c r="AJ108" s="15">
        <v>0.21240000000000001</v>
      </c>
      <c r="AK108" s="31">
        <f t="shared" si="180"/>
        <v>47.731377600000002</v>
      </c>
      <c r="AL108" s="19">
        <v>1.65</v>
      </c>
      <c r="AM108" s="19">
        <v>1006.94</v>
      </c>
      <c r="AN108" s="119">
        <f>AN106+AH108-AM108</f>
        <v>2706.52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49</v>
      </c>
      <c r="D109" s="35">
        <v>25300</v>
      </c>
      <c r="E109" s="44">
        <v>5</v>
      </c>
      <c r="F109" s="35">
        <v>18832</v>
      </c>
      <c r="G109" s="36">
        <v>1.3</v>
      </c>
      <c r="H109" s="38">
        <v>4.3</v>
      </c>
      <c r="I109" s="35">
        <v>17979</v>
      </c>
      <c r="J109" s="35">
        <v>14905</v>
      </c>
      <c r="K109" s="66">
        <v>7.8E-2</v>
      </c>
      <c r="L109" s="38">
        <f t="shared" ref="L109:L110" si="189">J109*(1-K109)</f>
        <v>13742.41</v>
      </c>
      <c r="M109" s="39">
        <v>0.61199999999999999</v>
      </c>
      <c r="N109" s="26">
        <f t="shared" ref="N109:N110" si="190">L109*M109</f>
        <v>8410.3549199999998</v>
      </c>
      <c r="O109" s="37">
        <v>0.25700000000000001</v>
      </c>
      <c r="P109" s="26">
        <f t="shared" ref="P109:P110" si="191">L109*O109</f>
        <v>3531.7993700000002</v>
      </c>
      <c r="Q109" s="40">
        <v>0.13100000000000001</v>
      </c>
      <c r="R109" s="26">
        <f t="shared" ref="R109:R110" si="192">L109*Q109</f>
        <v>1800.2557100000001</v>
      </c>
      <c r="S109" s="40">
        <v>0.187</v>
      </c>
      <c r="T109" s="26">
        <f>L109*S109</f>
        <v>2569.8306699999998</v>
      </c>
      <c r="U109" s="40">
        <v>0.53400000000000003</v>
      </c>
      <c r="V109" s="26">
        <f>L109*U109</f>
        <v>7338.4469400000007</v>
      </c>
      <c r="W109" s="40">
        <v>0.4</v>
      </c>
      <c r="X109" s="26">
        <f>W109*L109</f>
        <v>5496.9639999999999</v>
      </c>
      <c r="Y109" s="41">
        <v>3.29E-3</v>
      </c>
      <c r="Z109" s="18">
        <f>L109*Y109</f>
        <v>45.212528900000002</v>
      </c>
      <c r="AA109" s="28">
        <f>IF(J109&gt;0,(AC109+AK109)/J109,0)</f>
        <v>3.087397879906072E-3</v>
      </c>
      <c r="AB109" s="41">
        <v>2.7999999999999998E-4</v>
      </c>
      <c r="AC109" s="38">
        <f>AB109*L109</f>
        <v>3.8478747999999996</v>
      </c>
      <c r="AD109" s="29">
        <v>0.218</v>
      </c>
      <c r="AE109" s="42">
        <f>AH109*(1-AI109)*AD109</f>
        <v>44.822108000000007</v>
      </c>
      <c r="AF109" s="29">
        <f t="shared" si="188"/>
        <v>0.91607022097482227</v>
      </c>
      <c r="AG109" s="30">
        <f t="shared" ref="AG109:AG110" si="193">IF(AND(AA109&gt;0,AJ109&gt;0,AB109&gt;0),((AJ109*(AA109-AB109))/(AA109*(AJ109-AB109))),0)</f>
        <v>0.91055181539772179</v>
      </c>
      <c r="AH109" s="35">
        <v>223</v>
      </c>
      <c r="AI109" s="66">
        <v>7.8E-2</v>
      </c>
      <c r="AJ109" s="67">
        <v>0.2051</v>
      </c>
      <c r="AK109" s="42">
        <f t="shared" si="180"/>
        <v>42.169790600000006</v>
      </c>
      <c r="AL109" s="18">
        <v>1.65</v>
      </c>
      <c r="AM109" s="18"/>
      <c r="AN109" s="122">
        <f>AN108+AH109-AM109</f>
        <v>2929.52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11" t="s">
        <v>55</v>
      </c>
      <c r="D110" s="44">
        <v>23850</v>
      </c>
      <c r="E110" s="44">
        <v>3</v>
      </c>
      <c r="F110" s="44">
        <v>16488</v>
      </c>
      <c r="G110" s="38">
        <v>1.2</v>
      </c>
      <c r="H110" s="38">
        <v>3.5</v>
      </c>
      <c r="I110" s="44">
        <v>16736</v>
      </c>
      <c r="J110" s="44">
        <v>14876</v>
      </c>
      <c r="K110" s="66">
        <v>7.8E-2</v>
      </c>
      <c r="L110" s="38">
        <f t="shared" si="189"/>
        <v>13715.672</v>
      </c>
      <c r="M110" s="29">
        <v>0.51</v>
      </c>
      <c r="N110" s="26">
        <f t="shared" si="190"/>
        <v>6994.9927200000002</v>
      </c>
      <c r="O110" s="40">
        <v>0.311</v>
      </c>
      <c r="P110" s="26">
        <f t="shared" si="191"/>
        <v>4265.5739920000005</v>
      </c>
      <c r="Q110" s="40">
        <v>0.17899999999999999</v>
      </c>
      <c r="R110" s="26">
        <f t="shared" si="192"/>
        <v>2455.1052880000002</v>
      </c>
      <c r="S110" s="40">
        <v>0.187</v>
      </c>
      <c r="T110" s="26">
        <f>L110*S110</f>
        <v>2564.8306640000001</v>
      </c>
      <c r="U110" s="40">
        <v>0.53100000000000003</v>
      </c>
      <c r="V110" s="26">
        <f>L110*U110</f>
        <v>7283.0218320000004</v>
      </c>
      <c r="W110" s="40">
        <v>0.39</v>
      </c>
      <c r="X110" s="26">
        <f>W110*L110</f>
        <v>5349.1120800000008</v>
      </c>
      <c r="Y110" s="48">
        <v>3.3300000000000001E-3</v>
      </c>
      <c r="Z110" s="18">
        <f>L110*Y110</f>
        <v>45.673187760000005</v>
      </c>
      <c r="AA110" s="28">
        <f>IF(J110&gt;0,(AC110+AK110)/J110,0)</f>
        <v>3.1905517719817153E-3</v>
      </c>
      <c r="AB110" s="48">
        <v>2.7999999999999998E-4</v>
      </c>
      <c r="AC110" s="38">
        <f>AB110*L110</f>
        <v>3.8403881599999998</v>
      </c>
      <c r="AD110" s="29">
        <v>0.2208</v>
      </c>
      <c r="AE110" s="42">
        <f>AH110*(1-AI110)*AD110</f>
        <v>47.587920000000004</v>
      </c>
      <c r="AF110" s="29">
        <f t="shared" si="188"/>
        <v>0.91707887826153767</v>
      </c>
      <c r="AG110" s="30">
        <f t="shared" si="193"/>
        <v>0.9135046265377188</v>
      </c>
      <c r="AH110" s="44">
        <v>233</v>
      </c>
      <c r="AI110" s="66">
        <v>7.4999999999999997E-2</v>
      </c>
      <c r="AJ110" s="67">
        <v>0.2024</v>
      </c>
      <c r="AK110" s="42">
        <f t="shared" si="180"/>
        <v>43.622259999999997</v>
      </c>
      <c r="AL110" s="18">
        <v>1.6</v>
      </c>
      <c r="AM110" s="18"/>
      <c r="AN110" s="122">
        <f>AN109+AH110-AM110</f>
        <v>3162.52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56495</v>
      </c>
      <c r="E111" s="68"/>
      <c r="F111" s="52">
        <f t="shared" ref="F111:J111" si="194">SUM(F108:F110)</f>
        <v>42464</v>
      </c>
      <c r="G111" s="53"/>
      <c r="H111" s="69"/>
      <c r="I111" s="52">
        <f t="shared" si="194"/>
        <v>42511</v>
      </c>
      <c r="J111" s="52">
        <f t="shared" si="194"/>
        <v>44681</v>
      </c>
      <c r="K111" s="21">
        <f>IF(J111&gt;0,(J108*K108+J109*K109+J110*K110)/J111,0)</f>
        <v>7.5999149526644438E-2</v>
      </c>
      <c r="L111" s="53">
        <f>L108+L109+L110</f>
        <v>41285.281999999999</v>
      </c>
      <c r="M111" s="54">
        <f>IF(L111&gt;0,N111/L111,0)</f>
        <v>0.58045829600970156</v>
      </c>
      <c r="N111" s="55">
        <f>N108+N109+N110</f>
        <v>23964.384440000002</v>
      </c>
      <c r="O111" s="21">
        <f>IF(L111&gt;0,P111/L111,0)</f>
        <v>0.28465235049139304</v>
      </c>
      <c r="P111" s="55">
        <f>P108+P109+P110</f>
        <v>11751.952562</v>
      </c>
      <c r="Q111" s="21">
        <f>IF(L111&gt;0,R111/L111,0)</f>
        <v>0.13488935349890552</v>
      </c>
      <c r="R111" s="55">
        <f>R108+R109+R110</f>
        <v>5568.9449980000009</v>
      </c>
      <c r="S111" s="21">
        <f>IF(L111&gt;0,T111/L111,0)</f>
        <v>0.1846555713002033</v>
      </c>
      <c r="T111" s="55">
        <f>T108+T109+T110</f>
        <v>7623.5573340000001</v>
      </c>
      <c r="U111" s="21">
        <f>IF(L111&gt;0,V111/L111,0)</f>
        <v>0.5363525328953791</v>
      </c>
      <c r="V111" s="55">
        <f>V108+V109+V110</f>
        <v>22143.465572000001</v>
      </c>
      <c r="W111" s="21">
        <f>IF(L111&gt;0,X111/L111,0)</f>
        <v>0.39667783012842206</v>
      </c>
      <c r="X111" s="55">
        <f>X108+X109+X110</f>
        <v>16376.956080000002</v>
      </c>
      <c r="Y111" s="56">
        <f>IF(L111&gt;0,Z111/L111,0)</f>
        <v>3.2965903117726076E-3</v>
      </c>
      <c r="Z111" s="57">
        <f>SUM(Z108:Z110)</f>
        <v>136.10066066000002</v>
      </c>
      <c r="AA111" s="63">
        <f>IF(L111&gt;0,(AA108*L108+AA109*L109+AA110*L110)/L111,0)</f>
        <v>3.2475599213085187E-3</v>
      </c>
      <c r="AB111" s="56">
        <f>IF(J111&gt;0,(J108*AB108+J109*AB109+J110*AB110)/J111,0)</f>
        <v>2.7999999999999998E-4</v>
      </c>
      <c r="AC111" s="53">
        <f>SUM(AC108:AC110)</f>
        <v>11.559878959999999</v>
      </c>
      <c r="AD111" s="54">
        <f>IF(J111&gt;0,(J108*AD108+J109*AD109+J110*AD110)/J111,0)</f>
        <v>0.21936574382847293</v>
      </c>
      <c r="AE111" s="59">
        <f>SUM(AE108:AE110)</f>
        <v>141.69200120000002</v>
      </c>
      <c r="AF111" s="54">
        <f>IF(AND(Z111&gt;0),((Z108*AF108+Z109*AF109+Z110*AF110)/Z111),0)</f>
        <v>0.91623324057162592</v>
      </c>
      <c r="AG111" s="58">
        <f>IF(AND(AA111&gt;0,AJ111&gt;0,AB111&gt;0),((AJ111*(AA111-AB111))/(AA111*(AJ111-AB111))),0)</f>
        <v>0.91502131517074925</v>
      </c>
      <c r="AH111" s="52">
        <f t="shared" ref="AH111" si="195">SUM(AH108:AH110)</f>
        <v>700</v>
      </c>
      <c r="AI111" s="21">
        <f>IF(AH111&gt;0,(AI108*AH108+AI109*AH109+AI110*AH110)/AH111,0)</f>
        <v>7.7349999999999988E-2</v>
      </c>
      <c r="AJ111" s="54">
        <f>IF(J111&gt;0,(AJ108*J108+AJ109*J109+AJ110*J110)/J111,0)</f>
        <v>0.20663543564378592</v>
      </c>
      <c r="AK111" s="59">
        <f>SUM(AK108:AK110)</f>
        <v>133.52342820000001</v>
      </c>
      <c r="AL111" s="70"/>
      <c r="AM111" s="57">
        <f>SUM(AM108:AM110)</f>
        <v>1006.94</v>
      </c>
      <c r="AN111" s="124"/>
      <c r="AO111" s="125">
        <f>AN110</f>
        <v>3162.52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56</v>
      </c>
      <c r="D112" s="12">
        <v>6084</v>
      </c>
      <c r="E112" s="12">
        <v>2</v>
      </c>
      <c r="F112" s="12">
        <v>6761</v>
      </c>
      <c r="G112" s="13">
        <v>0.8</v>
      </c>
      <c r="H112" s="13">
        <v>3.7</v>
      </c>
      <c r="I112" s="12">
        <v>7399</v>
      </c>
      <c r="J112" s="12">
        <v>13598</v>
      </c>
      <c r="K112" s="14">
        <v>7.1999999999999995E-2</v>
      </c>
      <c r="L112" s="25">
        <f>J112*(1-K112)</f>
        <v>12618.944000000001</v>
      </c>
      <c r="M112" s="15">
        <v>0.621</v>
      </c>
      <c r="N112" s="26">
        <f>L112*M112</f>
        <v>7836.3642240000008</v>
      </c>
      <c r="O112" s="14">
        <v>0.30499999999999999</v>
      </c>
      <c r="P112" s="26">
        <f>L112*O112</f>
        <v>3848.7779200000004</v>
      </c>
      <c r="Q112" s="16">
        <v>7.3999999999999996E-2</v>
      </c>
      <c r="R112" s="26">
        <f>L112*Q112</f>
        <v>933.80185600000004</v>
      </c>
      <c r="S112" s="16">
        <v>0.161</v>
      </c>
      <c r="T112" s="26">
        <f>L112*S112</f>
        <v>2031.6499840000004</v>
      </c>
      <c r="U112" s="16">
        <v>0.55400000000000005</v>
      </c>
      <c r="V112" s="26">
        <f>L112*U112</f>
        <v>6990.8949760000014</v>
      </c>
      <c r="W112" s="16">
        <v>0.4</v>
      </c>
      <c r="X112" s="26">
        <f>W112*L112</f>
        <v>5047.5776000000005</v>
      </c>
      <c r="Y112" s="17">
        <v>3.31E-3</v>
      </c>
      <c r="Z112" s="61">
        <f>L112*Y112</f>
        <v>41.768704640000003</v>
      </c>
      <c r="AA112" s="28">
        <f>IF(J112&gt;0,(AC112+AK112)/J112,0)</f>
        <v>3.1546689101338431E-3</v>
      </c>
      <c r="AB112" s="17">
        <v>2.5999999999999998E-4</v>
      </c>
      <c r="AC112" s="25">
        <f>AB112*L112</f>
        <v>3.2809254399999999</v>
      </c>
      <c r="AD112" s="141">
        <v>0.221</v>
      </c>
      <c r="AE112" s="31">
        <f>AH112*(1-AI112)*AD112</f>
        <v>42.336528000000001</v>
      </c>
      <c r="AF112" s="29">
        <f t="shared" ref="AF112:AF114" si="196">IF(AND(AD112&gt;0,AB112&gt;0,Y112&gt;0),((Y112-AB112)*AD112)/((AD112-AB112)*Y112),0)</f>
        <v>0.92253548692437171</v>
      </c>
      <c r="AG112" s="62">
        <f>IF(AND(AA112&gt;0,AJ112&gt;0,AB112&gt;0),((AJ112*(AA112-AB112))/(AA112*(AJ112-AB112))),0)</f>
        <v>0.9187375621041205</v>
      </c>
      <c r="AH112" s="12">
        <v>208</v>
      </c>
      <c r="AI112" s="14">
        <v>7.9000000000000001E-2</v>
      </c>
      <c r="AJ112" s="15">
        <v>0.20680000000000001</v>
      </c>
      <c r="AK112" s="31">
        <f t="shared" si="180"/>
        <v>39.616262400000004</v>
      </c>
      <c r="AL112" s="19">
        <v>1.6</v>
      </c>
      <c r="AM112" s="19">
        <v>1013.9</v>
      </c>
      <c r="AN112" s="119">
        <f>AN110+AH112-AM112</f>
        <v>2356.62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53</v>
      </c>
      <c r="D113" s="35">
        <v>14634</v>
      </c>
      <c r="E113" s="35">
        <v>8</v>
      </c>
      <c r="F113" s="35">
        <v>20119</v>
      </c>
      <c r="G113" s="36">
        <v>1.1000000000000001</v>
      </c>
      <c r="H113" s="36">
        <v>3.8</v>
      </c>
      <c r="I113" s="35">
        <v>19272</v>
      </c>
      <c r="J113" s="35">
        <v>13609</v>
      </c>
      <c r="K113" s="37">
        <v>6.9000000000000006E-2</v>
      </c>
      <c r="L113" s="38">
        <f t="shared" ref="L113:L114" si="197">J113*(1-K113)</f>
        <v>12669.979000000001</v>
      </c>
      <c r="M113" s="39">
        <v>0.74</v>
      </c>
      <c r="N113" s="26">
        <f t="shared" ref="N113:N114" si="198">L113*M113</f>
        <v>9375.7844600000008</v>
      </c>
      <c r="O113" s="37">
        <v>0.155</v>
      </c>
      <c r="P113" s="26">
        <f t="shared" ref="P113:P114" si="199">L113*O113</f>
        <v>1963.8467450000001</v>
      </c>
      <c r="Q113" s="40">
        <v>0.105</v>
      </c>
      <c r="R113" s="26">
        <f t="shared" ref="R113:R114" si="200">L113*Q113</f>
        <v>1330.3477950000001</v>
      </c>
      <c r="S113" s="40">
        <v>0.17299999999999999</v>
      </c>
      <c r="T113" s="26">
        <f>L113*S113</f>
        <v>2191.906367</v>
      </c>
      <c r="U113" s="40">
        <v>0.54300000000000004</v>
      </c>
      <c r="V113" s="26">
        <f>L113*U113</f>
        <v>6879.7985970000009</v>
      </c>
      <c r="W113" s="40">
        <v>0.39</v>
      </c>
      <c r="X113" s="26">
        <f>W113*L113</f>
        <v>4941.2918100000006</v>
      </c>
      <c r="Y113" s="41">
        <v>3.3600000000000001E-3</v>
      </c>
      <c r="Z113" s="18">
        <f>L113*Y113</f>
        <v>42.571129440000007</v>
      </c>
      <c r="AA113" s="28">
        <f>IF(J113&gt;0,(AC113+AK113)/J113,0)</f>
        <v>3.0610030523917997E-3</v>
      </c>
      <c r="AB113" s="41">
        <v>2.5999999999999998E-4</v>
      </c>
      <c r="AC113" s="38">
        <f>AB113*L113</f>
        <v>3.2941945399999999</v>
      </c>
      <c r="AD113" s="29">
        <v>0.23</v>
      </c>
      <c r="AE113" s="42">
        <f>AH113*(1-AI113)*AD113</f>
        <v>40.661240000000006</v>
      </c>
      <c r="AF113" s="29">
        <f t="shared" si="196"/>
        <v>0.92366318861487318</v>
      </c>
      <c r="AG113" s="30">
        <f t="shared" ref="AG113:AG114" si="201">IF(AND(AA113&gt;0,AJ113&gt;0,AB113&gt;0),((AJ113*(AA113-AB113))/(AA113*(AJ113-AB113))),0)</f>
        <v>0.91615822356340249</v>
      </c>
      <c r="AH113" s="35">
        <v>193</v>
      </c>
      <c r="AI113" s="66">
        <v>8.4000000000000005E-2</v>
      </c>
      <c r="AJ113" s="67">
        <v>0.217</v>
      </c>
      <c r="AK113" s="42">
        <f t="shared" si="180"/>
        <v>38.362996000000003</v>
      </c>
      <c r="AL113" s="18">
        <v>1.6</v>
      </c>
      <c r="AM113" s="18"/>
      <c r="AN113" s="122">
        <f>AN112+AH113-AM113</f>
        <v>2549.62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11" t="s">
        <v>55</v>
      </c>
      <c r="D114" s="44">
        <v>23400</v>
      </c>
      <c r="E114" s="44">
        <v>4</v>
      </c>
      <c r="F114" s="44">
        <v>13744</v>
      </c>
      <c r="G114" s="38">
        <v>0.7</v>
      </c>
      <c r="H114" s="38">
        <v>3</v>
      </c>
      <c r="I114" s="44">
        <v>14701</v>
      </c>
      <c r="J114" s="44">
        <v>13632</v>
      </c>
      <c r="K114" s="40">
        <v>7.1999999999999995E-2</v>
      </c>
      <c r="L114" s="38">
        <f t="shared" si="197"/>
        <v>12650.496000000001</v>
      </c>
      <c r="M114" s="29">
        <v>0.42599999999999999</v>
      </c>
      <c r="N114" s="26">
        <f t="shared" si="198"/>
        <v>5389.111296</v>
      </c>
      <c r="O114" s="40">
        <v>0.38</v>
      </c>
      <c r="P114" s="26">
        <f t="shared" si="199"/>
        <v>4807.1884800000007</v>
      </c>
      <c r="Q114" s="40">
        <v>0.19400000000000001</v>
      </c>
      <c r="R114" s="26">
        <f t="shared" si="200"/>
        <v>2454.1962240000003</v>
      </c>
      <c r="S114" s="40">
        <v>0.16400000000000001</v>
      </c>
      <c r="T114" s="26">
        <f>L114*S114</f>
        <v>2074.6813440000001</v>
      </c>
      <c r="U114" s="40">
        <v>0.56100000000000005</v>
      </c>
      <c r="V114" s="26">
        <f>L114*U114</f>
        <v>7096.9282560000011</v>
      </c>
      <c r="W114" s="40">
        <v>0.4</v>
      </c>
      <c r="X114" s="26">
        <f>W114*L114</f>
        <v>5060.1984000000011</v>
      </c>
      <c r="Y114" s="48">
        <v>3.3E-3</v>
      </c>
      <c r="Z114" s="18">
        <f>L114*Y114</f>
        <v>41.746636800000005</v>
      </c>
      <c r="AA114" s="28">
        <f>IF(J114&gt;0,(AC114+AK114)/J114,0)</f>
        <v>3.1824805281690147E-3</v>
      </c>
      <c r="AB114" s="48">
        <v>2.5999999999999998E-4</v>
      </c>
      <c r="AC114" s="38">
        <f>AB114*L114</f>
        <v>3.2891289599999998</v>
      </c>
      <c r="AD114" s="29">
        <v>0.224</v>
      </c>
      <c r="AE114" s="42">
        <f>AH114*(1-AI114)*AD114</f>
        <v>42.086016000000001</v>
      </c>
      <c r="AF114" s="29">
        <f t="shared" si="196"/>
        <v>0.92228262783371406</v>
      </c>
      <c r="AG114" s="30">
        <f t="shared" si="201"/>
        <v>0.9194229175004508</v>
      </c>
      <c r="AH114" s="44">
        <v>204</v>
      </c>
      <c r="AI114" s="66">
        <v>7.9000000000000001E-2</v>
      </c>
      <c r="AJ114" s="67">
        <v>0.21340000000000001</v>
      </c>
      <c r="AK114" s="42">
        <f t="shared" si="180"/>
        <v>40.094445600000007</v>
      </c>
      <c r="AL114" s="18">
        <v>1.59</v>
      </c>
      <c r="AM114" s="18"/>
      <c r="AN114" s="122">
        <f>AN113+AH114-AM114</f>
        <v>2753.62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44118</v>
      </c>
      <c r="E115" s="68"/>
      <c r="F115" s="52">
        <f t="shared" ref="F115:J115" si="202">SUM(F112:F114)</f>
        <v>40624</v>
      </c>
      <c r="G115" s="53"/>
      <c r="H115" s="69"/>
      <c r="I115" s="52">
        <f t="shared" si="202"/>
        <v>41372</v>
      </c>
      <c r="J115" s="52">
        <f t="shared" si="202"/>
        <v>40839</v>
      </c>
      <c r="K115" s="21">
        <f>IF(J115&gt;0,(J112*K112+J113*K113+J114*K114)/J115,0)</f>
        <v>7.100029383677367E-2</v>
      </c>
      <c r="L115" s="53">
        <f>L112+L113+L114</f>
        <v>37939.419000000002</v>
      </c>
      <c r="M115" s="54">
        <f>IF(L115&gt;0,N115/L115,0)</f>
        <v>0.59571971779536204</v>
      </c>
      <c r="N115" s="55">
        <f>N112+N113+N114</f>
        <v>22601.259979999999</v>
      </c>
      <c r="O115" s="21">
        <f>IF(L115&gt;0,P115/L115,0)</f>
        <v>0.27991501780773181</v>
      </c>
      <c r="P115" s="55">
        <f>P112+P113+P114</f>
        <v>10619.813145</v>
      </c>
      <c r="Q115" s="21">
        <f>IF(L115&gt;0,R115/L115,0)</f>
        <v>0.12436526439690604</v>
      </c>
      <c r="R115" s="55">
        <f>R112+R113+R114</f>
        <v>4718.3458750000009</v>
      </c>
      <c r="S115" s="21">
        <f>IF(L115&gt;0,T115/L115,0)</f>
        <v>0.1660077529126105</v>
      </c>
      <c r="T115" s="55">
        <f>T112+T113+T114</f>
        <v>6298.2376949999998</v>
      </c>
      <c r="U115" s="21">
        <f>IF(L115&gt;0,V115/L115,0)</f>
        <v>0.55266059369543852</v>
      </c>
      <c r="V115" s="55">
        <f>V112+V113+V114</f>
        <v>20967.621829000003</v>
      </c>
      <c r="W115" s="21">
        <f>IF(L115&gt;0,X115/L115,0)</f>
        <v>0.3966604709998327</v>
      </c>
      <c r="X115" s="55">
        <f>X112+X113+X114</f>
        <v>15049.067810000002</v>
      </c>
      <c r="Y115" s="56">
        <f>IF(L115&gt;0,Z115/L115,0)</f>
        <v>3.3233632512928045E-3</v>
      </c>
      <c r="Z115" s="57">
        <f>SUM(Z112:Z114)</f>
        <v>126.08647088000001</v>
      </c>
      <c r="AA115" s="63">
        <f>IF(L115&gt;0,(AA112*L112+AA113*L113+AA114*L114)/L115,0)</f>
        <v>3.1326624137270002E-3</v>
      </c>
      <c r="AB115" s="56">
        <f>IF(J115&gt;0,(J112*AB112+J113*AB113+J114*AB114)/J115,0)</f>
        <v>2.5999999999999998E-4</v>
      </c>
      <c r="AC115" s="53">
        <f>SUM(AC112:AC114)</f>
        <v>9.8642489399999995</v>
      </c>
      <c r="AD115" s="54">
        <f>IF(J115&gt;0,(J112*AD112+J113*AD113+J114*AD114)/J115,0)</f>
        <v>0.22500051421435394</v>
      </c>
      <c r="AE115" s="59">
        <f>SUM(AE112:AE114)</f>
        <v>125.08378400000001</v>
      </c>
      <c r="AF115" s="54">
        <f>IF(AND(Z115&gt;0),((Z112*AF112+Z113*AF113+Z114*AF114)/Z115),0)</f>
        <v>0.92283251734924909</v>
      </c>
      <c r="AG115" s="58">
        <f>IF(AND(AA115&gt;0,AJ115&gt;0,AB115&gt;0),((AJ115*(AA115-AB115))/(AA115*(AJ115-AB115))),0)</f>
        <v>0.91812737889169771</v>
      </c>
      <c r="AH115" s="52">
        <f t="shared" ref="AH115" si="203">SUM(AH112:AH114)</f>
        <v>605</v>
      </c>
      <c r="AI115" s="21">
        <f>IF(AH115&gt;0,(AI112*AH112+AI113*AH113+AI114*AH114)/AH115,0)</f>
        <v>8.0595041322314043E-2</v>
      </c>
      <c r="AJ115" s="54">
        <f>IF(J115&gt;0,(AJ112*J112+AJ113*J113+AJ114*J114)/J115,0)</f>
        <v>0.21240207154925436</v>
      </c>
      <c r="AK115" s="59">
        <f>SUM(AK112:AK114)</f>
        <v>118.07370400000002</v>
      </c>
      <c r="AL115" s="70"/>
      <c r="AM115" s="57">
        <f>SUM(AM112:AM114)</f>
        <v>1013.9</v>
      </c>
      <c r="AN115" s="124"/>
      <c r="AO115" s="125">
        <f>AN114</f>
        <v>2753.62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56</v>
      </c>
      <c r="D116" s="12">
        <v>7161</v>
      </c>
      <c r="E116" s="73">
        <v>2</v>
      </c>
      <c r="F116" s="12">
        <v>6935</v>
      </c>
      <c r="G116" s="74">
        <v>0.8</v>
      </c>
      <c r="H116" s="74">
        <v>4.0999999999999996</v>
      </c>
      <c r="I116" s="12">
        <v>7300</v>
      </c>
      <c r="J116" s="12">
        <v>13600</v>
      </c>
      <c r="K116" s="14">
        <v>7.0999999999999994E-2</v>
      </c>
      <c r="L116" s="25">
        <f t="shared" ref="L116:L126" si="204">J116*(1-K116)</f>
        <v>12634.400000000001</v>
      </c>
      <c r="M116" s="15">
        <v>0.65600000000000003</v>
      </c>
      <c r="N116" s="26">
        <f>L116*M116</f>
        <v>8288.1664000000019</v>
      </c>
      <c r="O116" s="14">
        <v>0.24199999999999999</v>
      </c>
      <c r="P116" s="26">
        <f>L116*O116</f>
        <v>3057.5248000000001</v>
      </c>
      <c r="Q116" s="16">
        <v>0.10199999999999999</v>
      </c>
      <c r="R116" s="26">
        <f>L116*Q116</f>
        <v>1288.7088000000001</v>
      </c>
      <c r="S116" s="16">
        <v>0.17199999999999999</v>
      </c>
      <c r="T116" s="26">
        <f>L116*S116</f>
        <v>2173.1168000000002</v>
      </c>
      <c r="U116" s="16">
        <v>0.55100000000000005</v>
      </c>
      <c r="V116" s="26">
        <f>L116*U116</f>
        <v>6961.5544000000018</v>
      </c>
      <c r="W116" s="16">
        <v>0.4</v>
      </c>
      <c r="X116" s="26">
        <f>W116*L116</f>
        <v>5053.7600000000011</v>
      </c>
      <c r="Y116" s="17">
        <v>3.2299999999999998E-3</v>
      </c>
      <c r="Z116" s="61">
        <f>L116*Y116</f>
        <v>40.809111999999999</v>
      </c>
      <c r="AA116" s="28">
        <f>IF(J116&gt;0,(AC116+AK116)/J116,0)</f>
        <v>2.9597861764705884E-3</v>
      </c>
      <c r="AB116" s="17">
        <v>2.5000000000000001E-4</v>
      </c>
      <c r="AC116" s="25">
        <f>AB116*L116</f>
        <v>3.1586000000000003</v>
      </c>
      <c r="AD116" s="141">
        <v>0.2167</v>
      </c>
      <c r="AE116" s="31">
        <f>AH116*(1-AI116)*AD116</f>
        <v>38.078524000000002</v>
      </c>
      <c r="AF116" s="29">
        <f t="shared" ref="AF116:AF118" si="205">IF(AND(AD116&gt;0,AB116&gt;0,Y116&gt;0),((Y116-AB116)*AD116)/((AD116-AB116)*Y116),0)</f>
        <v>0.92366622397582154</v>
      </c>
      <c r="AG116" s="62">
        <f>IF(AND(AA116&gt;0,AJ116&gt;0,AB116&gt;0),((AJ116*(AA116-AB116))/(AA116*(AJ116-AB116))),0)</f>
        <v>0.91661996709118765</v>
      </c>
      <c r="AH116" s="12">
        <v>191</v>
      </c>
      <c r="AI116" s="14">
        <v>0.08</v>
      </c>
      <c r="AJ116" s="15">
        <v>0.21110000000000001</v>
      </c>
      <c r="AK116" s="31">
        <f t="shared" ref="AK116:AK126" si="206">AH116*(1-AI116)*AJ116</f>
        <v>37.094492000000002</v>
      </c>
      <c r="AL116" s="75">
        <v>1.62</v>
      </c>
      <c r="AM116" s="75">
        <v>1003.16</v>
      </c>
      <c r="AN116" s="119">
        <f>AN114+AH116-AM116</f>
        <v>1941.46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53</v>
      </c>
      <c r="D117" s="73">
        <v>23939</v>
      </c>
      <c r="E117" s="44">
        <v>6</v>
      </c>
      <c r="F117" s="35">
        <v>19488</v>
      </c>
      <c r="G117" s="36">
        <v>1.2</v>
      </c>
      <c r="H117" s="38">
        <v>3.8</v>
      </c>
      <c r="I117" s="35">
        <v>19001</v>
      </c>
      <c r="J117" s="35">
        <v>14444</v>
      </c>
      <c r="K117" s="66">
        <v>7.1999999999999995E-2</v>
      </c>
      <c r="L117" s="38">
        <f t="shared" si="204"/>
        <v>13404.032000000001</v>
      </c>
      <c r="M117" s="39">
        <v>0.56299999999999994</v>
      </c>
      <c r="N117" s="26">
        <f t="shared" ref="N117:N118" si="207">L117*M117</f>
        <v>7546.4700160000002</v>
      </c>
      <c r="O117" s="37">
        <v>0.185</v>
      </c>
      <c r="P117" s="26">
        <f t="shared" ref="P117:P118" si="208">L117*O117</f>
        <v>2479.7459200000003</v>
      </c>
      <c r="Q117" s="40">
        <v>0.252</v>
      </c>
      <c r="R117" s="26">
        <f t="shared" ref="R117:R118" si="209">L117*Q117</f>
        <v>3377.8160640000001</v>
      </c>
      <c r="S117" s="40">
        <v>0.191</v>
      </c>
      <c r="T117" s="26">
        <f>L117*S117</f>
        <v>2560.1701120000002</v>
      </c>
      <c r="U117" s="40">
        <v>0.53</v>
      </c>
      <c r="V117" s="26">
        <f>L117*U117</f>
        <v>7104.1369600000007</v>
      </c>
      <c r="W117" s="40">
        <v>0.39</v>
      </c>
      <c r="X117" s="26">
        <f>W117*L117</f>
        <v>5227.5724800000007</v>
      </c>
      <c r="Y117" s="41">
        <v>3.2699999999999999E-3</v>
      </c>
      <c r="Z117" s="18">
        <f>L117*Y117</f>
        <v>43.831184640000004</v>
      </c>
      <c r="AA117" s="28">
        <f>IF(J117&gt;0,(AC117+AK117)/J117,0)</f>
        <v>2.9308756383273332E-3</v>
      </c>
      <c r="AB117" s="41">
        <v>2.5999999999999998E-4</v>
      </c>
      <c r="AC117" s="38">
        <f>AB117*L117</f>
        <v>3.4850483199999998</v>
      </c>
      <c r="AD117" s="29">
        <v>0.22650000000000001</v>
      </c>
      <c r="AE117" s="42">
        <f>AH117*(1-AI117)*AD117</f>
        <v>40.381779000000002</v>
      </c>
      <c r="AF117" s="29">
        <f t="shared" si="205"/>
        <v>0.92154714324643483</v>
      </c>
      <c r="AG117" s="30">
        <f t="shared" ref="AG117:AG118" si="210">IF(AND(AA117&gt;0,AJ117&gt;0,AB117&gt;0),((AJ117*(AA117-AB117))/(AA117*(AJ117-AB117))),0)</f>
        <v>0.91237796665317894</v>
      </c>
      <c r="AH117" s="35">
        <v>194</v>
      </c>
      <c r="AI117" s="66">
        <v>8.1000000000000003E-2</v>
      </c>
      <c r="AJ117" s="67">
        <v>0.21790000000000001</v>
      </c>
      <c r="AK117" s="42">
        <f t="shared" si="206"/>
        <v>38.848519400000001</v>
      </c>
      <c r="AL117" s="18">
        <v>1.55</v>
      </c>
      <c r="AM117" s="18"/>
      <c r="AN117" s="122">
        <f>AN116+AH117-AM117</f>
        <v>2135.46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47" t="s">
        <v>50</v>
      </c>
      <c r="D118" s="73">
        <v>23000</v>
      </c>
      <c r="E118" s="44">
        <v>2</v>
      </c>
      <c r="F118" s="44">
        <v>17223</v>
      </c>
      <c r="G118" s="38">
        <v>0.7</v>
      </c>
      <c r="H118" s="38">
        <v>4.7</v>
      </c>
      <c r="I118" s="44">
        <v>17686</v>
      </c>
      <c r="J118" s="44">
        <v>14671</v>
      </c>
      <c r="K118" s="66">
        <v>7.2999999999999995E-2</v>
      </c>
      <c r="L118" s="38">
        <f t="shared" si="204"/>
        <v>13600.017</v>
      </c>
      <c r="M118" s="29">
        <v>0.59499999999999997</v>
      </c>
      <c r="N118" s="26">
        <f t="shared" si="207"/>
        <v>8092.0101149999991</v>
      </c>
      <c r="O118" s="40">
        <v>0.183</v>
      </c>
      <c r="P118" s="26">
        <f t="shared" si="208"/>
        <v>2488.8031109999997</v>
      </c>
      <c r="Q118" s="40">
        <v>0.222</v>
      </c>
      <c r="R118" s="26">
        <f t="shared" si="209"/>
        <v>3019.2037740000001</v>
      </c>
      <c r="S118" s="40">
        <v>0.189</v>
      </c>
      <c r="T118" s="26">
        <f>L118*S118</f>
        <v>2570.4032130000001</v>
      </c>
      <c r="U118" s="40">
        <v>0.54700000000000004</v>
      </c>
      <c r="V118" s="26">
        <f>L118*U118</f>
        <v>7439.2092990000001</v>
      </c>
      <c r="W118" s="40">
        <v>0.4</v>
      </c>
      <c r="X118" s="26">
        <f>W118*L118</f>
        <v>5440.0068000000001</v>
      </c>
      <c r="Y118" s="48">
        <v>3.2200000000000002E-3</v>
      </c>
      <c r="Z118" s="18">
        <f>L118*Y118</f>
        <v>43.792054740000005</v>
      </c>
      <c r="AA118" s="28">
        <f>IF(J118&gt;0,(AC118+AK118)/J118,0)</f>
        <v>2.9325597839274763E-3</v>
      </c>
      <c r="AB118" s="48">
        <v>2.7E-4</v>
      </c>
      <c r="AC118" s="38">
        <f>AB118*L118</f>
        <v>3.6720045899999998</v>
      </c>
      <c r="AD118" s="29">
        <v>0.22770000000000001</v>
      </c>
      <c r="AE118" s="42">
        <f>AH118*(1-AI118)*AD118</f>
        <v>41.851260000000003</v>
      </c>
      <c r="AF118" s="29">
        <f t="shared" si="205"/>
        <v>0.91723670077449271</v>
      </c>
      <c r="AG118" s="30">
        <f t="shared" si="210"/>
        <v>0.9090766959523966</v>
      </c>
      <c r="AH118" s="44">
        <v>200</v>
      </c>
      <c r="AI118" s="66">
        <v>8.1000000000000003E-2</v>
      </c>
      <c r="AJ118" s="67">
        <v>0.21410000000000001</v>
      </c>
      <c r="AK118" s="42">
        <f t="shared" si="206"/>
        <v>39.351580000000006</v>
      </c>
      <c r="AL118" s="18">
        <v>1.6</v>
      </c>
      <c r="AM118" s="18"/>
      <c r="AN118" s="122">
        <f>AN117+AH118-AM118</f>
        <v>2335.46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54100</v>
      </c>
      <c r="E119" s="68"/>
      <c r="F119" s="52">
        <f>SUM(F116:F118)</f>
        <v>43646</v>
      </c>
      <c r="G119" s="53"/>
      <c r="H119" s="69"/>
      <c r="I119" s="52">
        <f>SUM(I116:I118)</f>
        <v>43987</v>
      </c>
      <c r="J119" s="52">
        <f>SUM(J116:J118)</f>
        <v>42715</v>
      </c>
      <c r="K119" s="21">
        <f>IF(J119&gt;0,(J116*K116+J117*K117+J118*K118)/J119,0)</f>
        <v>7.2025073159311712E-2</v>
      </c>
      <c r="L119" s="53">
        <f t="shared" ref="L119" si="212">L116+L117+L118</f>
        <v>39638.449000000001</v>
      </c>
      <c r="M119" s="54">
        <f>IF(L119&gt;0,N119/L119,0)</f>
        <v>0.60362216823872195</v>
      </c>
      <c r="N119" s="55">
        <f>N116+N117+N118</f>
        <v>23926.646530999999</v>
      </c>
      <c r="O119" s="21">
        <f>IF(L119&gt;0,P119/L119,0)</f>
        <v>0.20248203533392539</v>
      </c>
      <c r="P119" s="55">
        <f>P116+P117+P118</f>
        <v>8026.0738309999997</v>
      </c>
      <c r="Q119" s="21">
        <f>IF(L119&gt;0,R119/L119,0)</f>
        <v>0.19389579642735266</v>
      </c>
      <c r="R119" s="55">
        <f>R116+R117+R118</f>
        <v>7685.7286380000005</v>
      </c>
      <c r="S119" s="21">
        <f>IF(L119&gt;0,T119/L119,0)</f>
        <v>0.18425771717253622</v>
      </c>
      <c r="T119" s="55">
        <f>T116+T117+T118</f>
        <v>7303.690125000001</v>
      </c>
      <c r="U119" s="21">
        <f>IF(L119&gt;0,V119/L119,0)</f>
        <v>0.54252628953771631</v>
      </c>
      <c r="V119" s="55">
        <f>V116+V117+V118</f>
        <v>21504.900659000003</v>
      </c>
      <c r="W119" s="21">
        <f>IF(L119&gt;0,X119/L119,0)</f>
        <v>0.39661842671997583</v>
      </c>
      <c r="X119" s="55">
        <f>X116+X117+X118</f>
        <v>15721.33928</v>
      </c>
      <c r="Y119" s="56">
        <f>IF(L119&gt;0,Z119/L119,0)</f>
        <v>3.240095276684514E-3</v>
      </c>
      <c r="Z119" s="57">
        <f>SUM(Z116:Z118)</f>
        <v>128.43235138</v>
      </c>
      <c r="AA119" s="63">
        <f>IF(L119&gt;0,(AA116*L116+AA117*L117+AA118*L118)/L119,0)</f>
        <v>2.9406684461112495E-3</v>
      </c>
      <c r="AB119" s="56">
        <f>IF(J119&gt;0,(J116*AB116+J117*AB117+J118*AB118)/J119,0)</f>
        <v>2.6025073159311715E-4</v>
      </c>
      <c r="AC119" s="53">
        <f>SUM(AC116:AC118)</f>
        <v>10.315652910000001</v>
      </c>
      <c r="AD119" s="54">
        <f>IF(J119&gt;0,(J116*AD116+J117*AD117+J118*AD118)/J119,0)</f>
        <v>0.22379193959967222</v>
      </c>
      <c r="AE119" s="59">
        <f>SUM(AE116:AE118)</f>
        <v>120.31156300000001</v>
      </c>
      <c r="AF119" s="54">
        <f>IF(AND(Z119&gt;0),((Z116*AF116+Z117*AF117+Z118*AF118)/Z119),0)</f>
        <v>0.92075072919060497</v>
      </c>
      <c r="AG119" s="58">
        <f>IF(AND(AA119&gt;0,AJ119&gt;0,AB119&gt;0),((AJ119*(AA119-AB119))/(AA119*(AJ119-AB119))),0)</f>
        <v>0.91260708439066829</v>
      </c>
      <c r="AH119" s="52">
        <f>SUM(AH116:AH118)</f>
        <v>585</v>
      </c>
      <c r="AI119" s="21">
        <f>IF(AH119&gt;0,(AI116*AH116+AI117*AH117+AI118*AH118)/AH119,0)</f>
        <v>8.0673504273504282E-2</v>
      </c>
      <c r="AJ119" s="54">
        <f>IF(J119&gt;0,(AJ116*J116+AJ117*J117+AJ118*J118)/J119,0)</f>
        <v>0.21442979515392721</v>
      </c>
      <c r="AK119" s="59">
        <f>SUM(AK116:AK118)</f>
        <v>115.2945914</v>
      </c>
      <c r="AL119" s="70"/>
      <c r="AM119" s="57">
        <f>SUM(AM116:AM118)</f>
        <v>1003.16</v>
      </c>
      <c r="AN119" s="124"/>
      <c r="AO119" s="125">
        <f>AN118</f>
        <v>2335.46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49</v>
      </c>
      <c r="D120" s="12">
        <v>4046</v>
      </c>
      <c r="E120" s="12">
        <v>4</v>
      </c>
      <c r="F120" s="12">
        <v>6233</v>
      </c>
      <c r="G120" s="13">
        <v>1</v>
      </c>
      <c r="H120" s="13">
        <v>3.5</v>
      </c>
      <c r="I120" s="12">
        <v>6404</v>
      </c>
      <c r="J120" s="12">
        <v>13571</v>
      </c>
      <c r="K120" s="14">
        <v>8.2000000000000003E-2</v>
      </c>
      <c r="L120" s="25">
        <f t="shared" ref="L120" si="213">J120*(1-K120)</f>
        <v>12458.178</v>
      </c>
      <c r="M120" s="15">
        <v>0.60699999999999998</v>
      </c>
      <c r="N120" s="26">
        <f>L120*M120</f>
        <v>7562.1140459999997</v>
      </c>
      <c r="O120" s="14">
        <v>0.11600000000000001</v>
      </c>
      <c r="P120" s="26">
        <f>L120*O120</f>
        <v>1445.1486480000001</v>
      </c>
      <c r="Q120" s="16">
        <v>0.27700000000000002</v>
      </c>
      <c r="R120" s="26">
        <f>L120*Q120</f>
        <v>3450.9153060000003</v>
      </c>
      <c r="S120" s="16">
        <v>0.184</v>
      </c>
      <c r="T120" s="26">
        <f>L120*S120</f>
        <v>2292.304752</v>
      </c>
      <c r="U120" s="16">
        <v>0.54100000000000004</v>
      </c>
      <c r="V120" s="26">
        <f>L120*U120</f>
        <v>6739.8742980000006</v>
      </c>
      <c r="W120" s="16">
        <v>0.4</v>
      </c>
      <c r="X120" s="26">
        <f>W120*L120</f>
        <v>4983.2712000000001</v>
      </c>
      <c r="Y120" s="17">
        <v>3.2599999999999999E-3</v>
      </c>
      <c r="Z120" s="61">
        <f>L120*Y120</f>
        <v>40.613660279999998</v>
      </c>
      <c r="AA120" s="28">
        <f>IF(J120&gt;0,(AC120+AK120)/J120,0)</f>
        <v>3.158576825583966E-3</v>
      </c>
      <c r="AB120" s="17">
        <v>2.5000000000000001E-4</v>
      </c>
      <c r="AC120" s="25">
        <f>AB120*L120</f>
        <v>3.1145445</v>
      </c>
      <c r="AD120" s="141">
        <v>0.21440000000000001</v>
      </c>
      <c r="AE120" s="31">
        <f>AH120*(1-AI120)*AD120</f>
        <v>40.544755200000004</v>
      </c>
      <c r="AF120" s="29">
        <f t="shared" ref="AF120:AF122" si="214">IF(AND(AD120&gt;0,AB120&gt;0,Y120&gt;0),((Y120-AB120)*AD120)/((AD120-AB120)*Y120),0)</f>
        <v>0.92439076445757151</v>
      </c>
      <c r="AG120" s="62">
        <f>IF(AND(AA120&gt;0,AJ120&gt;0,AB120&gt;0),((AJ120*(AA120-AB120))/(AA120*(AJ120-AB120))),0)</f>
        <v>0.92194694081170125</v>
      </c>
      <c r="AH120" s="12">
        <v>206</v>
      </c>
      <c r="AI120" s="14">
        <v>8.2000000000000003E-2</v>
      </c>
      <c r="AJ120" s="15">
        <v>0.2102</v>
      </c>
      <c r="AK120" s="31">
        <f t="shared" si="206"/>
        <v>39.7505016</v>
      </c>
      <c r="AL120" s="19">
        <v>1.65</v>
      </c>
      <c r="AM120" s="19">
        <v>1001.7</v>
      </c>
      <c r="AN120" s="119">
        <f>AN118+AH120-AM120</f>
        <v>1539.76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53</v>
      </c>
      <c r="D121" s="73">
        <v>18754</v>
      </c>
      <c r="E121" s="44">
        <v>5</v>
      </c>
      <c r="F121" s="35">
        <v>17013</v>
      </c>
      <c r="G121" s="36">
        <v>1.2</v>
      </c>
      <c r="H121" s="38">
        <v>3.8</v>
      </c>
      <c r="I121" s="35">
        <v>16912</v>
      </c>
      <c r="J121" s="35">
        <v>14349</v>
      </c>
      <c r="K121" s="66">
        <v>0.08</v>
      </c>
      <c r="L121" s="38">
        <f t="shared" si="204"/>
        <v>13201.08</v>
      </c>
      <c r="M121" s="39">
        <v>0.64500000000000002</v>
      </c>
      <c r="N121" s="26">
        <f t="shared" ref="N121:N122" si="215">L121*M121</f>
        <v>8514.6965999999993</v>
      </c>
      <c r="O121" s="37">
        <v>0.13300000000000001</v>
      </c>
      <c r="P121" s="26">
        <f t="shared" ref="P121:P122" si="216">L121*O121</f>
        <v>1755.7436400000001</v>
      </c>
      <c r="Q121" s="40">
        <v>0.222</v>
      </c>
      <c r="R121" s="26">
        <f t="shared" ref="R121:R122" si="217">L121*Q121</f>
        <v>2930.63976</v>
      </c>
      <c r="S121" s="40">
        <v>0.193</v>
      </c>
      <c r="T121" s="26">
        <f>L121*S121</f>
        <v>2547.8084400000002</v>
      </c>
      <c r="U121" s="40">
        <v>0.52300000000000002</v>
      </c>
      <c r="V121" s="26">
        <f>L121*U121</f>
        <v>6904.1648400000004</v>
      </c>
      <c r="W121" s="40">
        <v>0.39</v>
      </c>
      <c r="X121" s="26">
        <f>W121*L121</f>
        <v>5148.4211999999998</v>
      </c>
      <c r="Y121" s="41">
        <v>3.3E-3</v>
      </c>
      <c r="Z121" s="18">
        <f>L121*Y121</f>
        <v>43.563564</v>
      </c>
      <c r="AA121" s="28">
        <f>IF(J121&gt;0,(AC121+AK121)/J121,0)</f>
        <v>3.0131669245243571E-3</v>
      </c>
      <c r="AB121" s="41">
        <v>2.5000000000000001E-4</v>
      </c>
      <c r="AC121" s="38">
        <f>AB121*L121</f>
        <v>3.3002700000000003</v>
      </c>
      <c r="AD121" s="29">
        <v>0.22209999999999999</v>
      </c>
      <c r="AE121" s="42">
        <f>AH121*(1-AI121)*AD121</f>
        <v>41.389223399999999</v>
      </c>
      <c r="AF121" s="29">
        <f t="shared" si="214"/>
        <v>0.92528394151112203</v>
      </c>
      <c r="AG121" s="30">
        <f t="shared" ref="AG121:AG122" si="218">IF(AND(AA121&gt;0,AJ121&gt;0,AB121&gt;0),((AJ121*(AA121-AB121))/(AA121*(AJ121-AB121))),0)</f>
        <v>0.91810186376432168</v>
      </c>
      <c r="AH121" s="35">
        <v>203</v>
      </c>
      <c r="AI121" s="66">
        <v>8.2000000000000003E-2</v>
      </c>
      <c r="AJ121" s="67">
        <v>0.21429999999999999</v>
      </c>
      <c r="AK121" s="42">
        <f t="shared" si="206"/>
        <v>39.935662200000003</v>
      </c>
      <c r="AL121" s="18">
        <v>1.65</v>
      </c>
      <c r="AM121" s="18"/>
      <c r="AN121" s="122">
        <f>AN120+AH121-AM121</f>
        <v>1742.76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47" t="s">
        <v>50</v>
      </c>
      <c r="D122" s="73">
        <v>22140</v>
      </c>
      <c r="E122" s="44">
        <v>1</v>
      </c>
      <c r="F122" s="44">
        <v>16344</v>
      </c>
      <c r="G122" s="38">
        <v>1.4</v>
      </c>
      <c r="H122" s="38">
        <v>3.7</v>
      </c>
      <c r="I122" s="44">
        <v>16503</v>
      </c>
      <c r="J122" s="44">
        <v>14761</v>
      </c>
      <c r="K122" s="66">
        <v>8.5000000000000006E-2</v>
      </c>
      <c r="L122" s="38">
        <f t="shared" si="204"/>
        <v>13506.315000000001</v>
      </c>
      <c r="M122" s="29">
        <v>0.66800000000000004</v>
      </c>
      <c r="N122" s="26">
        <f t="shared" si="215"/>
        <v>9022.2184200000011</v>
      </c>
      <c r="O122" s="40">
        <v>0.156</v>
      </c>
      <c r="P122" s="26">
        <f t="shared" si="216"/>
        <v>2106.9851400000002</v>
      </c>
      <c r="Q122" s="40">
        <v>0.17599999999999999</v>
      </c>
      <c r="R122" s="26">
        <f t="shared" si="217"/>
        <v>2377.1114400000001</v>
      </c>
      <c r="S122" s="40">
        <v>0.191</v>
      </c>
      <c r="T122" s="26">
        <f>L122*S122</f>
        <v>2579.7061650000001</v>
      </c>
      <c r="U122" s="40">
        <v>0.51500000000000001</v>
      </c>
      <c r="V122" s="26">
        <f>L122*U122</f>
        <v>6955.7522250000002</v>
      </c>
      <c r="W122" s="40">
        <v>0.4</v>
      </c>
      <c r="X122" s="26">
        <f>W122*L122</f>
        <v>5402.5260000000007</v>
      </c>
      <c r="Y122" s="48">
        <v>3.3500000000000001E-3</v>
      </c>
      <c r="Z122" s="18">
        <f>L122*Y122</f>
        <v>45.246155250000001</v>
      </c>
      <c r="AA122" s="28">
        <f>IF(J122&gt;0,(AC122+AK122)/J122,0)</f>
        <v>3.1941146805771967E-3</v>
      </c>
      <c r="AB122" s="48">
        <v>2.4000000000000001E-4</v>
      </c>
      <c r="AC122" s="38">
        <f>AB122*L122</f>
        <v>3.2415156000000001</v>
      </c>
      <c r="AD122" s="29">
        <v>0.23139999999999999</v>
      </c>
      <c r="AE122" s="42">
        <f>AH122*(1-AI122)*AD122</f>
        <v>44.936028800000003</v>
      </c>
      <c r="AF122" s="29">
        <f t="shared" si="214"/>
        <v>0.92932206935559247</v>
      </c>
      <c r="AG122" s="30">
        <f t="shared" si="218"/>
        <v>0.92584457159403311</v>
      </c>
      <c r="AH122" s="44">
        <v>212</v>
      </c>
      <c r="AI122" s="66">
        <v>8.4000000000000005E-2</v>
      </c>
      <c r="AJ122" s="67">
        <v>0.2261</v>
      </c>
      <c r="AK122" s="42">
        <f>AH122*(1-AI122)*AJ122</f>
        <v>43.9068112</v>
      </c>
      <c r="AL122" s="18">
        <v>1.7</v>
      </c>
      <c r="AM122" s="18"/>
      <c r="AN122" s="122">
        <f>AN121+AH122-AM122</f>
        <v>1954.76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44940</v>
      </c>
      <c r="E123" s="68"/>
      <c r="F123" s="52">
        <f>SUM(F120:F122)</f>
        <v>39590</v>
      </c>
      <c r="G123" s="53"/>
      <c r="H123" s="69"/>
      <c r="I123" s="52">
        <f>SUM(I120:I122)</f>
        <v>39819</v>
      </c>
      <c r="J123" s="52">
        <f>SUM(J120:J122)</f>
        <v>42681</v>
      </c>
      <c r="K123" s="21">
        <f>IF(J123&gt;0,(J120*K120+J121*K121+J122*K122)/J123,0)</f>
        <v>8.2365150769663331E-2</v>
      </c>
      <c r="L123" s="53">
        <f t="shared" ref="L123" si="219">L120+L121+L122</f>
        <v>39165.573000000004</v>
      </c>
      <c r="M123" s="54">
        <f>IF(L123&gt;0,N123/L123,0)</f>
        <v>0.64084416857631565</v>
      </c>
      <c r="N123" s="55">
        <f>N120+N121+N122</f>
        <v>25099.029065999999</v>
      </c>
      <c r="O123" s="21">
        <f>IF(L123&gt;0,P123/L123,0)</f>
        <v>0.13552405905053397</v>
      </c>
      <c r="P123" s="55">
        <f>P120+P121+P122</f>
        <v>5307.8774279999998</v>
      </c>
      <c r="Q123" s="21">
        <f>IF(L123&gt;0,R123/L123,0)</f>
        <v>0.22363177237315027</v>
      </c>
      <c r="R123" s="55">
        <f>R120+R121+R122</f>
        <v>8758.6665060000014</v>
      </c>
      <c r="S123" s="21">
        <f>IF(L123&gt;0,T123/L123,0)</f>
        <v>0.18944748636768316</v>
      </c>
      <c r="T123" s="55">
        <f>T120+T121+T122</f>
        <v>7419.8193570000003</v>
      </c>
      <c r="U123" s="21">
        <f>IF(L123&gt;0,V123/L123,0)</f>
        <v>0.52596680669015106</v>
      </c>
      <c r="V123" s="55">
        <f>V120+V121+V122</f>
        <v>20599.791363</v>
      </c>
      <c r="W123" s="21">
        <f>IF(L123&gt;0,X123/L123,0)</f>
        <v>0.39662941737122037</v>
      </c>
      <c r="X123" s="55">
        <f>X120+X121+X122</f>
        <v>15534.218400000002</v>
      </c>
      <c r="Y123" s="56">
        <f>IF(L123&gt;0,Z123/L123,0)</f>
        <v>3.3045189848237371E-3</v>
      </c>
      <c r="Z123" s="57">
        <f>SUM(Z120:Z122)</f>
        <v>129.42337952999998</v>
      </c>
      <c r="AA123" s="63">
        <f>IF(L123&gt;0,(AA120*L120+AA121*L121+AA122*L122)/L123,0)</f>
        <v>3.1218205071530548E-3</v>
      </c>
      <c r="AB123" s="56">
        <f>IF(J123&gt;0,(J120*AB120+J121*AB121+J122*AB122)/J123,0)</f>
        <v>2.4654155244722476E-4</v>
      </c>
      <c r="AC123" s="53">
        <f>SUM(AC120:AC122)</f>
        <v>9.6563300999999999</v>
      </c>
      <c r="AD123" s="54">
        <f>IF(J123&gt;0,(J120*AD120+J121*AD121+J122*AD122)/J123,0)</f>
        <v>0.22286803729996954</v>
      </c>
      <c r="AE123" s="59">
        <f>SUM(AE120:AE122)</f>
        <v>126.87000740000001</v>
      </c>
      <c r="AF123" s="54">
        <f>IF(AND(Z123&gt;0),((Z120*AF120+Z121*AF121+Z122*AF122)/Z123),0)</f>
        <v>0.92641537982218491</v>
      </c>
      <c r="AG123" s="58">
        <f>IF(AND(AA123&gt;0,AJ123&gt;0,AB123&gt;0),((AJ123*(AA123-AB123))/(AA123*(AJ123-AB123))),0)</f>
        <v>0.92207358048038401</v>
      </c>
      <c r="AH123" s="52">
        <f>SUM(AH120:AH122)</f>
        <v>621</v>
      </c>
      <c r="AI123" s="21">
        <f>IF(AH123&gt;0,(AI120*AH120+AI121*AH121+AI122*AH122)/AH123,0)</f>
        <v>8.2682769726247982E-2</v>
      </c>
      <c r="AJ123" s="54">
        <f>IF(J123&gt;0,(AJ120*J120+AJ121*J121+AJ122*J122)/J123,0)</f>
        <v>0.2170773177760596</v>
      </c>
      <c r="AK123" s="59">
        <f>SUM(AK120:AK122)</f>
        <v>123.592975</v>
      </c>
      <c r="AL123" s="70"/>
      <c r="AM123" s="57">
        <f>SUM(AM120:AM122)</f>
        <v>1001.7</v>
      </c>
      <c r="AN123" s="124"/>
      <c r="AO123" s="125">
        <f>AN122</f>
        <v>1954.76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 t="s">
        <v>49</v>
      </c>
      <c r="D124" s="12">
        <v>3543</v>
      </c>
      <c r="E124" s="12">
        <v>1</v>
      </c>
      <c r="F124" s="12">
        <v>7531</v>
      </c>
      <c r="G124" s="147">
        <v>1.4</v>
      </c>
      <c r="H124" s="13">
        <v>3.6</v>
      </c>
      <c r="I124" s="12">
        <v>7842</v>
      </c>
      <c r="J124" s="12">
        <v>14625</v>
      </c>
      <c r="K124" s="14">
        <v>7.1999999999999995E-2</v>
      </c>
      <c r="L124" s="25">
        <f t="shared" ref="L124" si="220">J124*(1-K124)</f>
        <v>13572</v>
      </c>
      <c r="M124" s="15">
        <v>0.63600000000000001</v>
      </c>
      <c r="N124" s="26">
        <f>L124*M124</f>
        <v>8631.7919999999995</v>
      </c>
      <c r="O124" s="14">
        <v>0.155</v>
      </c>
      <c r="P124" s="26">
        <f>L124*O124</f>
        <v>2103.66</v>
      </c>
      <c r="Q124" s="16">
        <v>0.20899999999999999</v>
      </c>
      <c r="R124" s="26">
        <f>L124*Q124</f>
        <v>2836.5479999999998</v>
      </c>
      <c r="S124" s="16">
        <v>0.184</v>
      </c>
      <c r="T124" s="26">
        <f>L124*S124</f>
        <v>2497.248</v>
      </c>
      <c r="U124" s="16">
        <v>0.53600000000000003</v>
      </c>
      <c r="V124" s="26">
        <f>L124*U124</f>
        <v>7274.5920000000006</v>
      </c>
      <c r="W124" s="16">
        <v>0.4</v>
      </c>
      <c r="X124" s="26">
        <f>W124*L124</f>
        <v>5428.8</v>
      </c>
      <c r="Y124" s="17">
        <v>3.3999999999999998E-3</v>
      </c>
      <c r="Z124" s="61">
        <f>L124*Y124</f>
        <v>46.144799999999996</v>
      </c>
      <c r="AA124" s="28">
        <f>IF(J124&gt;0,(AC124+AK124)/J124,0)</f>
        <v>3.1386246564102565E-3</v>
      </c>
      <c r="AB124" s="17">
        <v>2.3000000000000001E-4</v>
      </c>
      <c r="AC124" s="25">
        <f>AB124*L124</f>
        <v>3.1215600000000001</v>
      </c>
      <c r="AD124" s="141">
        <v>0.218</v>
      </c>
      <c r="AE124" s="31">
        <f>AH124*(1-AI124)*AD124</f>
        <v>42.546624000000001</v>
      </c>
      <c r="AF124" s="29">
        <f t="shared" ref="AF124:AF126" si="221">IF(AND(AD124&gt;0,AB124&gt;0,Y124&gt;0),((Y124-AB124)*AD124)/((AD124-AB124)*Y124),0)</f>
        <v>0.93333765521637779</v>
      </c>
      <c r="AG124" s="62">
        <f>IF(AND(AA124&gt;0,AJ124&gt;0,AB124&gt;0),((AJ124*(AA124-AB124))/(AA124*(AJ124-AB124))),0)</f>
        <v>0.92769289533694754</v>
      </c>
      <c r="AH124" s="12">
        <v>214</v>
      </c>
      <c r="AI124" s="14">
        <v>8.7999999999999995E-2</v>
      </c>
      <c r="AJ124" s="15">
        <v>0.21920000000000001</v>
      </c>
      <c r="AK124" s="31">
        <f>AH124*(1-AI124)*AJ124</f>
        <v>42.7808256</v>
      </c>
      <c r="AL124" s="19">
        <v>1.6</v>
      </c>
      <c r="AM124" s="19">
        <v>753.12</v>
      </c>
      <c r="AN124" s="119">
        <f>AN122+AH124-AM124-AO124</f>
        <v>1288.6400000000003</v>
      </c>
      <c r="AO124" s="120">
        <v>127</v>
      </c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 t="s">
        <v>55</v>
      </c>
      <c r="D125" s="73">
        <v>17300</v>
      </c>
      <c r="E125" s="44">
        <v>5</v>
      </c>
      <c r="F125" s="35">
        <v>15130</v>
      </c>
      <c r="G125" s="148">
        <v>0.8</v>
      </c>
      <c r="H125" s="38">
        <v>4.2</v>
      </c>
      <c r="I125" s="35">
        <v>15518</v>
      </c>
      <c r="J125" s="35">
        <v>14849</v>
      </c>
      <c r="K125" s="66">
        <v>7.6999999999999999E-2</v>
      </c>
      <c r="L125" s="38">
        <f t="shared" si="204"/>
        <v>13705.627</v>
      </c>
      <c r="M125" s="39">
        <v>0.65100000000000002</v>
      </c>
      <c r="N125" s="26">
        <f t="shared" ref="N125:N126" si="222">L125*M125</f>
        <v>8922.3631770000011</v>
      </c>
      <c r="O125" s="37">
        <v>0.214</v>
      </c>
      <c r="P125" s="26">
        <f t="shared" ref="P125:P126" si="223">L125*O125</f>
        <v>2933.0041780000001</v>
      </c>
      <c r="Q125" s="40">
        <v>0.13500000000000001</v>
      </c>
      <c r="R125" s="26">
        <f t="shared" ref="R125:R126" si="224">L125*Q125</f>
        <v>1850.2596450000001</v>
      </c>
      <c r="S125" s="40">
        <v>0.17799999999999999</v>
      </c>
      <c r="T125" s="26">
        <f>L125*S125</f>
        <v>2439.6016060000002</v>
      </c>
      <c r="U125" s="40">
        <v>0.54100000000000004</v>
      </c>
      <c r="V125" s="26">
        <f>L125*U125</f>
        <v>7414.7442070000006</v>
      </c>
      <c r="W125" s="40">
        <v>0.39</v>
      </c>
      <c r="X125" s="26">
        <f>W125*L125</f>
        <v>5345.1945300000007</v>
      </c>
      <c r="Y125" s="41">
        <v>3.3800000000000002E-3</v>
      </c>
      <c r="Z125" s="18">
        <f>L125*Y125</f>
        <v>46.325019260000005</v>
      </c>
      <c r="AA125" s="28">
        <f>IF(J125&gt;0,(AC125+AK125)/J125,0)</f>
        <v>3.0788614344400295E-3</v>
      </c>
      <c r="AB125" s="41">
        <v>2.2000000000000001E-4</v>
      </c>
      <c r="AC125" s="38">
        <f>AB125*L125</f>
        <v>3.01523794</v>
      </c>
      <c r="AD125" s="29">
        <v>0.22750000000000001</v>
      </c>
      <c r="AE125" s="42">
        <f>AH125*(1-AI125)*AD125</f>
        <v>43.505962500000003</v>
      </c>
      <c r="AF125" s="29">
        <f t="shared" si="221"/>
        <v>0.93581620772750662</v>
      </c>
      <c r="AG125" s="30">
        <f t="shared" ref="AG125:AG126" si="225">IF(AND(AA125&gt;0,AJ125&gt;0,AB125&gt;0),((AJ125*(AA125-AB125))/(AA125*(AJ125-AB125))),0)</f>
        <v>0.92946073909145988</v>
      </c>
      <c r="AH125" s="35">
        <v>209</v>
      </c>
      <c r="AI125" s="66">
        <v>8.5000000000000006E-2</v>
      </c>
      <c r="AJ125" s="67">
        <v>0.2233</v>
      </c>
      <c r="AK125" s="42">
        <f t="shared" si="206"/>
        <v>42.702775500000001</v>
      </c>
      <c r="AL125" s="18">
        <v>1.61</v>
      </c>
      <c r="AM125" s="18"/>
      <c r="AN125" s="122">
        <f>AN124+AH125-AM125</f>
        <v>1497.6400000000003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47" t="s">
        <v>50</v>
      </c>
      <c r="D126" s="73">
        <v>15857</v>
      </c>
      <c r="E126" s="44">
        <v>5</v>
      </c>
      <c r="F126" s="44">
        <v>17161</v>
      </c>
      <c r="G126" s="149">
        <v>1.8</v>
      </c>
      <c r="H126" s="38">
        <v>4.9000000000000004</v>
      </c>
      <c r="I126" s="44">
        <v>17447</v>
      </c>
      <c r="J126" s="44">
        <v>14942</v>
      </c>
      <c r="K126" s="66">
        <v>7.2999999999999995E-2</v>
      </c>
      <c r="L126" s="38">
        <f t="shared" si="204"/>
        <v>13851.234</v>
      </c>
      <c r="M126" s="29">
        <v>0.68600000000000005</v>
      </c>
      <c r="N126" s="26">
        <f t="shared" si="222"/>
        <v>9501.9465240000009</v>
      </c>
      <c r="O126" s="40">
        <v>0.16</v>
      </c>
      <c r="P126" s="26">
        <f t="shared" si="223"/>
        <v>2216.1974399999999</v>
      </c>
      <c r="Q126" s="40">
        <v>0.154</v>
      </c>
      <c r="R126" s="26">
        <f t="shared" si="224"/>
        <v>2133.0900360000001</v>
      </c>
      <c r="S126" s="40">
        <v>0.17</v>
      </c>
      <c r="T126" s="26">
        <f>L126*S126</f>
        <v>2354.7097800000001</v>
      </c>
      <c r="U126" s="40">
        <v>0.55100000000000005</v>
      </c>
      <c r="V126" s="26">
        <f>L126*U126</f>
        <v>7632.029934000001</v>
      </c>
      <c r="W126" s="40">
        <v>0.4</v>
      </c>
      <c r="X126" s="26">
        <f>W126*L126</f>
        <v>5540.4936000000007</v>
      </c>
      <c r="Y126" s="48">
        <v>3.32E-3</v>
      </c>
      <c r="Z126" s="18">
        <f>L126*Y126</f>
        <v>45.986096880000005</v>
      </c>
      <c r="AA126" s="28">
        <f>IF(J126&gt;0,(AC126+AK126)/J126,0)</f>
        <v>2.0394E-4</v>
      </c>
      <c r="AB126" s="48">
        <v>2.2000000000000001E-4</v>
      </c>
      <c r="AC126" s="38">
        <f>AB126*L126</f>
        <v>3.04727148</v>
      </c>
      <c r="AD126" s="29">
        <v>0.21740000000000001</v>
      </c>
      <c r="AE126" s="42">
        <f>AH126*(1-AI126)*AD126</f>
        <v>44.001760000000004</v>
      </c>
      <c r="AF126" s="29">
        <f t="shared" si="221"/>
        <v>0.93468079889315059</v>
      </c>
      <c r="AG126" s="30">
        <f t="shared" si="225"/>
        <v>0</v>
      </c>
      <c r="AH126" s="44">
        <v>220</v>
      </c>
      <c r="AI126" s="66">
        <v>0.08</v>
      </c>
      <c r="AJ126" s="67"/>
      <c r="AK126" s="42">
        <f t="shared" si="206"/>
        <v>0</v>
      </c>
      <c r="AL126" s="18">
        <v>1.65</v>
      </c>
      <c r="AM126" s="18"/>
      <c r="AN126" s="122">
        <f>AN125+AH126-AM126</f>
        <v>1717.6400000000003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36700</v>
      </c>
      <c r="E127" s="68"/>
      <c r="F127" s="52">
        <f>SUM(F124:F126)</f>
        <v>39822</v>
      </c>
      <c r="G127" s="69"/>
      <c r="H127" s="69"/>
      <c r="I127" s="52">
        <f>SUM(I124:I126)</f>
        <v>40807</v>
      </c>
      <c r="J127" s="52">
        <f>SUM(J124:J126)</f>
        <v>44416</v>
      </c>
      <c r="K127" s="21">
        <f>IF(J127&gt;0,(J124*K124+J125*K125+J126*K126)/J127,0)</f>
        <v>7.4007992615273785E-2</v>
      </c>
      <c r="L127" s="53">
        <f t="shared" ref="L127" si="227">L124+L125+L126</f>
        <v>41128.861000000004</v>
      </c>
      <c r="M127" s="54">
        <f>IF(L127&gt;0,N127/L127,0)</f>
        <v>0.65783736877614962</v>
      </c>
      <c r="N127" s="55">
        <f>N124+N125+N126</f>
        <v>27056.101701</v>
      </c>
      <c r="O127" s="21">
        <f>IF(L127&gt;0,P127/L127,0)</f>
        <v>0.17634482068443372</v>
      </c>
      <c r="P127" s="55">
        <f>P124+P125+P126</f>
        <v>7252.8616179999999</v>
      </c>
      <c r="Q127" s="21">
        <f>IF(L127&gt;0,R127/L127,0)</f>
        <v>0.16581781053941658</v>
      </c>
      <c r="R127" s="55">
        <f>R124+R125+R126</f>
        <v>6819.8976810000004</v>
      </c>
      <c r="S127" s="21">
        <f>IF(L127&gt;0,T127/L127,0)</f>
        <v>0.1772857115104646</v>
      </c>
      <c r="T127" s="55">
        <f>T124+T125+T126</f>
        <v>7291.5593859999999</v>
      </c>
      <c r="U127" s="21">
        <f>IF(L127&gt;0,V127/L127,0)</f>
        <v>0.5427178287529042</v>
      </c>
      <c r="V127" s="55">
        <f>V124+V125+V126</f>
        <v>22321.366141000002</v>
      </c>
      <c r="W127" s="21">
        <f>IF(L127&gt;0,X127/L127,0)</f>
        <v>0.39666763759881413</v>
      </c>
      <c r="X127" s="55">
        <f>X124+X125+X126</f>
        <v>16314.488130000002</v>
      </c>
      <c r="Y127" s="56">
        <f>IF(L127&gt;0,Z127/L127,0)</f>
        <v>3.3663931549186344E-3</v>
      </c>
      <c r="Z127" s="57">
        <f>SUM(Z124:Z126)</f>
        <v>138.45591614</v>
      </c>
      <c r="AA127" s="63">
        <f>IF(L127&gt;0,(AA124*L124+AA125*L125+AA126*L126)/L127,0)</f>
        <v>2.1303765475995068E-3</v>
      </c>
      <c r="AB127" s="56">
        <f>IF(J127&gt;0,(J124*AB124+J125*AB125+J126*AB126)/J127,0)</f>
        <v>2.2329273234870318E-4</v>
      </c>
      <c r="AC127" s="53">
        <f>SUM(AC124:AC126)</f>
        <v>9.1840694200000002</v>
      </c>
      <c r="AD127" s="54">
        <f>IF(J127&gt;0,(J124*AD124+J125*AD125+J126*AD126)/J127,0)</f>
        <v>0.22097416021253602</v>
      </c>
      <c r="AE127" s="59">
        <f>SUM(AE124:AE126)</f>
        <v>130.05434650000001</v>
      </c>
      <c r="AF127" s="54">
        <f>IF(AND(Z127&gt;0),((Z124*AF124+Z125*AF125+Z126*AF126)/Z127),0)</f>
        <v>0.9346130425958542</v>
      </c>
      <c r="AG127" s="58">
        <f>IF(AND(AA127&gt;0,AJ127&gt;0,AB127&gt;0),((AJ127*(AA127-AB127))/(AA127*(AJ127-AB127))),0)</f>
        <v>0.89654969878370494</v>
      </c>
      <c r="AH127" s="52">
        <f>SUM(AH124:AH126)</f>
        <v>643</v>
      </c>
      <c r="AI127" s="21">
        <f>IF(AH127&gt;0,(AI124*AH124+AI125*AH125+AI126*AH126)/AH127,0)</f>
        <v>8.4287713841368572E-2</v>
      </c>
      <c r="AJ127" s="54">
        <f>IF(J127&gt;0,(AJ124*J124+AJ125*J125+AJ126*J126)/J127,0)</f>
        <v>0.14682955916786744</v>
      </c>
      <c r="AK127" s="59">
        <f>SUM(AK124:AK126)</f>
        <v>85.483601100000001</v>
      </c>
      <c r="AL127" s="70"/>
      <c r="AM127" s="57">
        <f>SUM(AM124:AM126)</f>
        <v>753.12</v>
      </c>
      <c r="AN127" s="124"/>
      <c r="AO127" s="125">
        <f>AN126</f>
        <v>1717.6400000000003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1453500</v>
      </c>
      <c r="E128" s="86"/>
      <c r="F128" s="86">
        <f t="shared" ref="F128" si="228">SUM(F127,F123,F119,F115,F111,F107,F103,F99,F95,F91,F87,F83,F79,F75,F71,F67,F63,F59,F55,F51,F47,F43,F39,F35,F31,F27,F23,F19,F15,F11,F7)</f>
        <v>1340905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1365096</v>
      </c>
      <c r="J128" s="86">
        <f t="shared" si="229"/>
        <v>1351243</v>
      </c>
      <c r="K128" s="87">
        <f>1-L128/J128</f>
        <v>7.5720963586860091E-2</v>
      </c>
      <c r="L128" s="86">
        <f>SUM(L127,L123,L119,L115,L111,L107,L103,L99,L95,L91,L87,L83,L79,L75,L71,L67,L63,L59,L55,L51,L47,L43,L39,L35,L31,L27,L23,L19,L15,L11,L7)</f>
        <v>1248925.5780000004</v>
      </c>
      <c r="M128" s="88">
        <f>IF(AND(L128&gt;0),(N128/L128),0)</f>
        <v>0.68184507179097886</v>
      </c>
      <c r="N128" s="86">
        <f>SUM(N127,N123,N119,N115,N111,N107,N103,N99,N95,N91,N87,N83,N79,N75,N71,N67,N63,N59,N55,N51,N47,N43,N39,N35,N31,N27,N23,N19,N15,N11,N7)</f>
        <v>851573.75039300008</v>
      </c>
      <c r="O128" s="88">
        <f>P128/L128</f>
        <v>0.19025526892523931</v>
      </c>
      <c r="P128" s="86">
        <f>SUM(P127,P123,P119,P115,P111,P107,P103,P99,P95,P91,P87,P83,P79,P75,P71,P67,P63,P59,P55,P51,P47,P43,P39,P35,P31,P27,P23,P19,P15,P11,P7)</f>
        <v>237614.67171000002</v>
      </c>
      <c r="Q128" s="88">
        <f>R128/L128</f>
        <v>0.12757311045878822</v>
      </c>
      <c r="R128" s="86">
        <f>SUM(R127,R123,R119,R115,R111,R107,R103,R99,R95,R91,R87,R83,R79,R75,R71,R67,R63,R59,R55,R51,R47,R43,R39,R35,R31,R27,R23,R19,R15,R11,R7)</f>
        <v>159329.320717</v>
      </c>
      <c r="S128" s="88">
        <f>T128/L128</f>
        <v>0.1829389223358511</v>
      </c>
      <c r="T128" s="86">
        <f>SUM(T127,T123,T119,T115,T111,T107,T103,T99,T95,T91,T87,T83,T79,T75,T71,T67,T63,T59,T55,T51,T47,T43,T39,T35,T31,T27,T23,T19,T15,T11,T7)</f>
        <v>228477.09931700004</v>
      </c>
      <c r="U128" s="88">
        <f>V128/L128</f>
        <v>0.52980497954058225</v>
      </c>
      <c r="V128" s="86">
        <f>SUM(V127,V123,V119,V115,V111,V107,V103,V99,V95,V91,V87,V83,V79,V75,V71,V67,V63,V59,V55,V51,V47,V43,V39,V35,V31,V27,V23,V19,V15,V11,V7)</f>
        <v>661686.99030000006</v>
      </c>
      <c r="W128" s="88">
        <f>IF(AND(L128&gt;0),(X128/L128),0)</f>
        <v>0.39610659371890916</v>
      </c>
      <c r="X128" s="86">
        <f>SUM(X127,X123,X119,X115,X111,X107,X103,X99,X95,X91,X87,X83,X79,X75,X71,X67,X63,X59,X55,X51,X47,X43,X39,X35,X31,X27,X23,X19,X15,X11,X7)</f>
        <v>494707.65651</v>
      </c>
      <c r="Y128" s="89">
        <f>IF(AND(L128&gt;0),(Z128/L128),0)</f>
        <v>3.3195618648944021E-3</v>
      </c>
      <c r="Z128" s="86">
        <f>SUM(Z127,Z123,Z119,Z115,Z111,Z107,Z103,Z99,Z95,Z91,Z87,Z83,Z79,Z75,Z71,Z67,Z63,Z59,Z55,Z51,Z47,Z43,Z39,Z35,Z31,Z27,Z23,Z19,Z15,Z11,Z7)</f>
        <v>4145.8857208200006</v>
      </c>
      <c r="AA128" s="90">
        <f>(AC128+AK128)/J128</f>
        <v>3.1771540737898364E-3</v>
      </c>
      <c r="AB128" s="91">
        <f>AC128/(L128-AH128)</f>
        <v>2.7619060045116952E-4</v>
      </c>
      <c r="AC128" s="92">
        <f>SUM(AC127,AC123,AC119,AC115,AC111,AC107,AC103,AC99,AC95,AC91,AC87,AC83,AC79,AC75,AC71,AC67,AC63,AC59,AC55,AC51,AC47,AC43,AC39,AC35,AC31,AC27,AC23,AC19,AC15,AC11,AC7)</f>
        <v>339.40498852999991</v>
      </c>
      <c r="AD128" s="88">
        <f>AE128/AH128</f>
        <v>0.20250276197246334</v>
      </c>
      <c r="AE128" s="86">
        <f>SUM(AE127,AE123,AE119,AE115,AE111,AE107,AE103,AE99,AE95,AE91,AE87,AE83,AE79,AE75,AE71,AE67,AE63,AE59,AE55,AE51,AE47,AE43,AE39,AE35,AE31,AE27,AE23,AE19,AE15,AE11,AE7)</f>
        <v>4059.3703665000003</v>
      </c>
      <c r="AF128" s="93">
        <f>((Y128-AB128)*AJ128)/((AJ128-AB128)*Y128)</f>
        <v>0.91808470849602419</v>
      </c>
      <c r="AG128" s="94">
        <f>((AA128-AB128)*AJ128)/((AJ128-AB128)*AA128)</f>
        <v>0.91435021088096879</v>
      </c>
      <c r="AH128" s="86">
        <f t="shared" ref="AH128" si="230">SUM(AH127,AH123,AH119,AH115,AH111,AH107,AH103,AH99,AH95,AH91,AH87,AH83,AH79,AH75,AH71,AH67,AH63,AH59,AH55,AH51,AH47,AH43,AH39,AH35,AH31,AH27,AH23,AH19,AH15,AH11,AH7)</f>
        <v>20046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8.5297496658904695E-2</v>
      </c>
      <c r="AJ128" s="88">
        <f>AK128/AH128</f>
        <v>0.1972314782799561</v>
      </c>
      <c r="AK128" s="86">
        <f>SUM(AK127,AK123,AK119,AK115,AK111,AK107,AK103,AK99,AK95,AK91,AK87,AK83,AK79,AK75,AK71,AK67,AK63,AK59,AK55,AK51,AK47,AK43,AK39,AK35,AK31,AK27,AK23,AK19,AK15,AK11,AK7)</f>
        <v>3953.7022136000001</v>
      </c>
      <c r="AL128" s="86"/>
      <c r="AM128" s="128">
        <f>SUM(AM127,AM123,AM119,AM115,AM111,AM107,AM103,AM99,AM95,AM91,AM87,AM83,AM79,AM75,AM71,AM67,AM63,AM59,AM55,AM51,AM47,AM43,AM39,AM35,AM31,AM27,AM23,AM19,AM15,AM11,AM7)</f>
        <v>20183.500000000004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R1:R1048576 AC1:AC1048576 AG1:AG1048576 Z1:AA1048576 L1:L1048576" name="Range1_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32:A35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16:A19"/>
    <mergeCell ref="A1:A2"/>
    <mergeCell ref="B1:B2"/>
    <mergeCell ref="A24:A27"/>
    <mergeCell ref="A28:A31"/>
    <mergeCell ref="AR1:AS1"/>
    <mergeCell ref="AT1:AU1"/>
    <mergeCell ref="A124:A127"/>
    <mergeCell ref="A104:A107"/>
    <mergeCell ref="A108:A111"/>
    <mergeCell ref="A112:A115"/>
    <mergeCell ref="A116:A119"/>
    <mergeCell ref="A120:A123"/>
    <mergeCell ref="A72:A75"/>
    <mergeCell ref="A76:A79"/>
    <mergeCell ref="A80:A83"/>
    <mergeCell ref="C1:C2"/>
    <mergeCell ref="A20:A23"/>
    <mergeCell ref="A4:A7"/>
    <mergeCell ref="A8:A11"/>
    <mergeCell ref="A12:A1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topLeftCell="Q1" zoomScale="110" zoomScaleNormal="110" workbookViewId="0">
      <pane ySplit="2" topLeftCell="A102" activePane="bottomLeft" state="frozen"/>
      <selection pane="bottomLeft" activeCell="AO120" sqref="AO120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3.5703125" style="99" customWidth="1"/>
    <col min="37" max="37" width="11.7109375" style="33" bestFit="1" customWidth="1"/>
    <col min="38" max="38" width="11.85546875" style="33" customWidth="1"/>
    <col min="39" max="39" width="17.28515625" style="131" customWidth="1"/>
    <col min="40" max="40" width="17.28515625" style="132" hidden="1" customWidth="1"/>
    <col min="41" max="41" width="17.285156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v>1717.64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49</v>
      </c>
      <c r="D4" s="12">
        <v>14582</v>
      </c>
      <c r="E4" s="12">
        <v>3</v>
      </c>
      <c r="F4" s="12">
        <v>12392</v>
      </c>
      <c r="G4" s="13">
        <v>1.4</v>
      </c>
      <c r="H4" s="13">
        <v>4.7</v>
      </c>
      <c r="I4" s="12">
        <v>12335</v>
      </c>
      <c r="J4" s="12">
        <v>14866</v>
      </c>
      <c r="K4" s="14">
        <v>7.0999999999999994E-2</v>
      </c>
      <c r="L4" s="25">
        <f>J4*(1-K4)</f>
        <v>13810.514000000001</v>
      </c>
      <c r="M4" s="15">
        <v>0.63100000000000001</v>
      </c>
      <c r="N4" s="26">
        <f>L4*M4</f>
        <v>8714.4343340000014</v>
      </c>
      <c r="O4" s="14">
        <v>0.216</v>
      </c>
      <c r="P4" s="26">
        <f>L4*O4</f>
        <v>2983.0710240000003</v>
      </c>
      <c r="Q4" s="16">
        <v>0.153</v>
      </c>
      <c r="R4" s="26">
        <f>L4*Q4</f>
        <v>2113.0086420000002</v>
      </c>
      <c r="S4" s="27">
        <v>0.18099999999999999</v>
      </c>
      <c r="T4" s="26">
        <f>L4*S4</f>
        <v>2499.7030340000001</v>
      </c>
      <c r="U4" s="16">
        <v>0.54300000000000004</v>
      </c>
      <c r="V4" s="26">
        <f>L4*U4</f>
        <v>7499.1091020000013</v>
      </c>
      <c r="W4" s="16">
        <v>0.4</v>
      </c>
      <c r="X4" s="26">
        <f>W4*L4</f>
        <v>5524.2056000000011</v>
      </c>
      <c r="Y4" s="17">
        <v>3.2699999999999999E-3</v>
      </c>
      <c r="Z4" s="18">
        <f>L4*Y4</f>
        <v>45.160380780000004</v>
      </c>
      <c r="AA4" s="28">
        <f>IF(J4&gt;0,(AC4+AK4)/J4,0)</f>
        <v>2.9295441517556845E-3</v>
      </c>
      <c r="AB4" s="17">
        <v>2.4000000000000001E-4</v>
      </c>
      <c r="AC4" s="25">
        <f>AB4*L4</f>
        <v>3.3145233600000004</v>
      </c>
      <c r="AD4" s="141">
        <v>0.222</v>
      </c>
      <c r="AE4" s="31">
        <f>AH4*(1-AI4)*AD4</f>
        <v>40.936800000000005</v>
      </c>
      <c r="AF4" s="29">
        <f t="shared" ref="AF4:AF6" si="0">IF(AND(AD4&gt;0,AB4&gt;0,Y4&gt;0),((Y4-AB4)*AD4)/((AD4-AB4)*Y4),0)</f>
        <v>0.92760832439731511</v>
      </c>
      <c r="AG4" s="62">
        <f>IF(AND(AA4&gt;0,AJ4&gt;0,AB4&gt;0),((AJ4*(AA4-AB4))/(AA4*(AJ4-AB4))),0)</f>
        <v>0.91908690284695449</v>
      </c>
      <c r="AH4" s="12">
        <v>200</v>
      </c>
      <c r="AI4" s="14">
        <v>7.8E-2</v>
      </c>
      <c r="AJ4" s="15">
        <v>0.21820000000000001</v>
      </c>
      <c r="AK4" s="31">
        <f t="shared" ref="AK4:AK6" si="1">AH4*(1-AI4)*AJ4</f>
        <v>40.236080000000001</v>
      </c>
      <c r="AL4" s="19">
        <v>1.65</v>
      </c>
      <c r="AM4" s="19"/>
      <c r="AN4" s="119">
        <f>AN3+AH4-AM4</f>
        <v>1917.64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55</v>
      </c>
      <c r="D5" s="35">
        <v>19400</v>
      </c>
      <c r="E5" s="35">
        <v>5</v>
      </c>
      <c r="F5" s="35">
        <v>16972</v>
      </c>
      <c r="G5" s="36">
        <v>0.8</v>
      </c>
      <c r="H5" s="36">
        <v>3.8</v>
      </c>
      <c r="I5" s="35">
        <v>16824</v>
      </c>
      <c r="J5" s="35">
        <v>15015</v>
      </c>
      <c r="K5" s="37">
        <v>6.9000000000000006E-2</v>
      </c>
      <c r="L5" s="38">
        <f t="shared" ref="L5:L6" si="2">J5*(1-K5)</f>
        <v>13978.965</v>
      </c>
      <c r="M5" s="39">
        <v>0.69299999999999995</v>
      </c>
      <c r="N5" s="26">
        <f t="shared" ref="N5:N6" si="3">L5*M5</f>
        <v>9687.4227449999998</v>
      </c>
      <c r="O5" s="37">
        <v>0.21099999999999999</v>
      </c>
      <c r="P5" s="26">
        <f t="shared" ref="P5:P6" si="4">L5*O5</f>
        <v>2949.5616150000001</v>
      </c>
      <c r="Q5" s="40">
        <v>9.6000000000000002E-2</v>
      </c>
      <c r="R5" s="26">
        <f t="shared" ref="R5:R6" si="5">L5*Q5</f>
        <v>1341.98064</v>
      </c>
      <c r="S5" s="29">
        <v>0.185</v>
      </c>
      <c r="T5" s="26">
        <f>L5*S5</f>
        <v>2586.1085250000001</v>
      </c>
      <c r="U5" s="40">
        <v>0.53200000000000003</v>
      </c>
      <c r="V5" s="26">
        <f>L5*U5</f>
        <v>7436.8093800000006</v>
      </c>
      <c r="W5" s="40">
        <v>0.39</v>
      </c>
      <c r="X5" s="26">
        <f>W5*L5</f>
        <v>5451.7963500000005</v>
      </c>
      <c r="Y5" s="41">
        <v>3.3400000000000001E-3</v>
      </c>
      <c r="Z5" s="18">
        <f>L5*Y5</f>
        <v>46.689743100000001</v>
      </c>
      <c r="AA5" s="28">
        <f>IF(J5&gt;0,(AC5+AK5)/J5,0)</f>
        <v>2.9925168431568436E-3</v>
      </c>
      <c r="AB5" s="41">
        <v>2.4000000000000001E-4</v>
      </c>
      <c r="AC5" s="38">
        <f>AB5*L5</f>
        <v>3.3549516000000001</v>
      </c>
      <c r="AD5" s="29">
        <v>0.22109999999999999</v>
      </c>
      <c r="AE5" s="42">
        <f>AH5*(1-AI5)*AD5</f>
        <v>42.014748599999997</v>
      </c>
      <c r="AF5" s="29">
        <f t="shared" si="0"/>
        <v>0.92915229036629254</v>
      </c>
      <c r="AG5" s="30">
        <f t="shared" ref="AG5:AG6" si="6">IF(AND(AA5&gt;0,AJ5&gt;0,AB5&gt;0),((AJ5*(AA5-AB5))/(AA5*(AJ5-AB5))),0)</f>
        <v>0.92080997937721554</v>
      </c>
      <c r="AH5" s="35">
        <v>207</v>
      </c>
      <c r="AI5" s="37">
        <v>8.2000000000000003E-2</v>
      </c>
      <c r="AJ5" s="39">
        <v>0.21879999999999999</v>
      </c>
      <c r="AK5" s="42">
        <f t="shared" si="1"/>
        <v>41.577688800000004</v>
      </c>
      <c r="AL5" s="43">
        <v>1.62</v>
      </c>
      <c r="AM5" s="43"/>
      <c r="AN5" s="134">
        <f>AN4+AH5-AM5</f>
        <v>2124.6400000000003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56</v>
      </c>
      <c r="D6" s="44">
        <v>15118</v>
      </c>
      <c r="E6" s="44">
        <v>5</v>
      </c>
      <c r="F6" s="44">
        <v>14863</v>
      </c>
      <c r="G6" s="38">
        <v>0.7</v>
      </c>
      <c r="H6" s="38">
        <v>3.7</v>
      </c>
      <c r="I6" s="44">
        <v>15420</v>
      </c>
      <c r="J6" s="44">
        <v>15043</v>
      </c>
      <c r="K6" s="40">
        <v>7.6999999999999999E-2</v>
      </c>
      <c r="L6" s="38">
        <f t="shared" si="2"/>
        <v>13884.689</v>
      </c>
      <c r="M6" s="29">
        <v>0.66400000000000003</v>
      </c>
      <c r="N6" s="26">
        <f t="shared" si="3"/>
        <v>9219.4334960000015</v>
      </c>
      <c r="O6" s="40">
        <v>0.23799999999999999</v>
      </c>
      <c r="P6" s="26">
        <f t="shared" si="4"/>
        <v>3304.5559819999999</v>
      </c>
      <c r="Q6" s="40">
        <v>9.8000000000000004E-2</v>
      </c>
      <c r="R6" s="26">
        <f t="shared" si="5"/>
        <v>1360.6995220000001</v>
      </c>
      <c r="S6" s="29">
        <v>0.182</v>
      </c>
      <c r="T6" s="26">
        <f>L6*S6</f>
        <v>2527.0133980000001</v>
      </c>
      <c r="U6" s="40">
        <v>0.53200000000000003</v>
      </c>
      <c r="V6" s="26">
        <f>L6*U6</f>
        <v>7386.6545480000004</v>
      </c>
      <c r="W6" s="40">
        <v>0.4</v>
      </c>
      <c r="X6" s="26">
        <f>W6*L6</f>
        <v>5553.8756000000003</v>
      </c>
      <c r="Y6" s="48">
        <v>3.32E-3</v>
      </c>
      <c r="Z6" s="18">
        <f>L6*Y6</f>
        <v>46.097167480000003</v>
      </c>
      <c r="AA6" s="28">
        <f>IF(J6&gt;0,(AC6+AK6)/J6,0)</f>
        <v>3.23472E-3</v>
      </c>
      <c r="AB6" s="48">
        <v>2.4000000000000001E-4</v>
      </c>
      <c r="AC6" s="38">
        <f>AB6*L6</f>
        <v>3.33232536</v>
      </c>
      <c r="AD6" s="29">
        <v>0.22589999999999999</v>
      </c>
      <c r="AE6" s="42">
        <f>AH6*(1-AI6)*AD6</f>
        <v>45.1476963</v>
      </c>
      <c r="AF6" s="29">
        <f t="shared" si="0"/>
        <v>0.92869750739197132</v>
      </c>
      <c r="AG6" s="30">
        <f t="shared" si="6"/>
        <v>0.92678574123304502</v>
      </c>
      <c r="AH6" s="44">
        <v>217</v>
      </c>
      <c r="AI6" s="40">
        <v>7.9000000000000001E-2</v>
      </c>
      <c r="AJ6" s="29">
        <v>0.2268</v>
      </c>
      <c r="AK6" s="42">
        <f t="shared" si="1"/>
        <v>45.327567600000002</v>
      </c>
      <c r="AL6" s="18">
        <v>1.68</v>
      </c>
      <c r="AM6" s="18"/>
      <c r="AN6" s="134">
        <f>AN5+AH6-AM6</f>
        <v>2341.6400000000003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49100</v>
      </c>
      <c r="E7" s="52"/>
      <c r="F7" s="52">
        <f>SUM(F4:F6)</f>
        <v>44227</v>
      </c>
      <c r="G7" s="53"/>
      <c r="H7" s="53"/>
      <c r="I7" s="52">
        <f>SUM(I4:I6)</f>
        <v>44579</v>
      </c>
      <c r="J7" s="52">
        <f>SUM(J4:J6)</f>
        <v>44924</v>
      </c>
      <c r="K7" s="21">
        <f>IF(J7&gt;0,(J4*K4+J5*K5+J6*K6)/J7,0)</f>
        <v>7.2340664232926705E-2</v>
      </c>
      <c r="L7" s="53">
        <f>L4+L5+L6</f>
        <v>41674.167999999998</v>
      </c>
      <c r="M7" s="54">
        <f>IF(L7&gt;0,N7/L7,0)</f>
        <v>0.66279165009365049</v>
      </c>
      <c r="N7" s="55">
        <f>N4+N5+N6</f>
        <v>27621.290575000003</v>
      </c>
      <c r="O7" s="21">
        <f>IF(L7&gt;0,P7/L7,0)</f>
        <v>0.22165262233909508</v>
      </c>
      <c r="P7" s="55">
        <f>P4+P5+P6</f>
        <v>9237.1886210000011</v>
      </c>
      <c r="Q7" s="21">
        <f>IF(L7&gt;0,R7/L7,0)</f>
        <v>0.11555572756725463</v>
      </c>
      <c r="R7" s="55">
        <f>R4+R5+R6</f>
        <v>4815.6888040000003</v>
      </c>
      <c r="S7" s="21">
        <f>IF(L7&gt;0,T7/L7,0)</f>
        <v>0.18267491163830793</v>
      </c>
      <c r="T7" s="55">
        <f>T4+T5+T6</f>
        <v>7612.8249569999998</v>
      </c>
      <c r="U7" s="21">
        <f>IF(L7&gt;0,V7/L7,0)</f>
        <v>0.53564531942185389</v>
      </c>
      <c r="V7" s="55">
        <f>V4+V5+V6</f>
        <v>22322.57303</v>
      </c>
      <c r="W7" s="21">
        <f>IF(L7&gt;0,X7/L7,0)</f>
        <v>0.39664565228992699</v>
      </c>
      <c r="X7" s="55">
        <f>X4+X5+X6</f>
        <v>16529.877550000001</v>
      </c>
      <c r="Y7" s="56">
        <f>IF(L7&gt;0,Z7/L7,0)</f>
        <v>3.3101390616844472E-3</v>
      </c>
      <c r="Z7" s="57">
        <f>SUM(Z4:Z6)</f>
        <v>137.94729136000001</v>
      </c>
      <c r="AA7" s="56">
        <f>IF(L7&gt;0,(AA4*L4+AA5*L5+AA6*L6)/L7,0)</f>
        <v>3.0523435989392761E-3</v>
      </c>
      <c r="AB7" s="56">
        <f>IF(J7&gt;0,(J4*AB4+J5*AB5+J6*AB6)/J7,0)</f>
        <v>2.4000000000000001E-4</v>
      </c>
      <c r="AC7" s="53">
        <f>SUM(AC4:AC6)</f>
        <v>10.001800320000001</v>
      </c>
      <c r="AD7" s="54">
        <f>IF(J7&gt;0,(J4*AD4+J5*AD5+J6*AD6)/J7,0)</f>
        <v>0.2230051242097765</v>
      </c>
      <c r="AE7" s="59">
        <f>SUM(AE4:AE6)</f>
        <v>128.0992449</v>
      </c>
      <c r="AF7" s="54">
        <f>IF(AND(Z7&gt;0),((Z4*AF4+Z5*AF5+Z6*AF6)/Z7),0)</f>
        <v>0.92849486319167651</v>
      </c>
      <c r="AG7" s="58">
        <f>IF(AND(AA7&gt;0,AJ7&gt;0,AB7&gt;0),((AJ7*(AA7-AB7))/(AA7*(AJ7-AB7))),0)</f>
        <v>0.92237229519923691</v>
      </c>
      <c r="AH7" s="52">
        <f>SUM(AH4:AH6)</f>
        <v>624</v>
      </c>
      <c r="AI7" s="21">
        <f>IF(AH7&gt;0,(AI4*AH4+AI5*AH5+AI6*AH6)/AH7,0)</f>
        <v>7.9674679487179489E-2</v>
      </c>
      <c r="AJ7" s="54">
        <f>IF(J7&gt;0,(AJ4*J4+AJ5*J5+AJ6*J6)/J7,0)</f>
        <v>0.22128028670643754</v>
      </c>
      <c r="AK7" s="59">
        <f>SUM(AK4:AK6)</f>
        <v>127.1413364</v>
      </c>
      <c r="AL7" s="57"/>
      <c r="AM7" s="57">
        <f>SUM(AM4:AM6)</f>
        <v>0</v>
      </c>
      <c r="AN7" s="124"/>
      <c r="AO7" s="125">
        <f>AN6</f>
        <v>2341.6400000000003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53</v>
      </c>
      <c r="D8" s="12">
        <v>13578</v>
      </c>
      <c r="E8" s="12">
        <v>3</v>
      </c>
      <c r="F8" s="12">
        <v>12720</v>
      </c>
      <c r="G8" s="13">
        <v>1.2</v>
      </c>
      <c r="H8" s="13">
        <v>4.0999999999999996</v>
      </c>
      <c r="I8" s="12">
        <v>12455</v>
      </c>
      <c r="J8" s="12">
        <v>15113</v>
      </c>
      <c r="K8" s="14">
        <v>7.2999999999999995E-2</v>
      </c>
      <c r="L8" s="25">
        <f>J8*(1-K8)</f>
        <v>14009.751</v>
      </c>
      <c r="M8" s="15">
        <v>0.71599999999999997</v>
      </c>
      <c r="N8" s="26">
        <f>L8*M8</f>
        <v>10030.981716</v>
      </c>
      <c r="O8" s="14">
        <v>0.121</v>
      </c>
      <c r="P8" s="26">
        <f>L8*O8</f>
        <v>1695.179871</v>
      </c>
      <c r="Q8" s="16">
        <v>0.16300000000000001</v>
      </c>
      <c r="R8" s="26">
        <f>L8*Q8</f>
        <v>2283.5894130000001</v>
      </c>
      <c r="S8" s="16">
        <v>0.19</v>
      </c>
      <c r="T8" s="26">
        <f>L8*S8</f>
        <v>2661.8526900000002</v>
      </c>
      <c r="U8" s="16">
        <v>0.52300000000000002</v>
      </c>
      <c r="V8" s="26">
        <f>L8*U8</f>
        <v>7327.0997730000008</v>
      </c>
      <c r="W8" s="16">
        <v>0.39</v>
      </c>
      <c r="X8" s="26">
        <f>W8*L8</f>
        <v>5463.8028899999999</v>
      </c>
      <c r="Y8" s="17">
        <v>3.3600000000000001E-3</v>
      </c>
      <c r="Z8" s="61">
        <f>L8*Y8</f>
        <v>47.072763360000003</v>
      </c>
      <c r="AA8" s="28">
        <f>IF(J8&gt;0,(AC8+AK8)/J8,0)</f>
        <v>3.0584946628730235E-3</v>
      </c>
      <c r="AB8" s="17">
        <v>2.4000000000000001E-4</v>
      </c>
      <c r="AC8" s="25">
        <f>AB8*L8</f>
        <v>3.36234024</v>
      </c>
      <c r="AD8" s="141">
        <v>0.2218</v>
      </c>
      <c r="AE8" s="31">
        <f>AH8*(1-AI8)*AD8</f>
        <v>41.989845200000005</v>
      </c>
      <c r="AF8" s="29">
        <f t="shared" ref="AF8:AF10" si="7">IF(AND(AD8&gt;0,AB8&gt;0,Y8&gt;0),((Y8-AB8)*AD8)/((AD8-AB8)*Y8),0)</f>
        <v>0.92957728316096233</v>
      </c>
      <c r="AG8" s="62">
        <f>IF(AND(AA8&gt;0,AJ8&gt;0,AB8&gt;0),((AJ8*(AA8-AB8))/(AA8*(AJ8-AB8))),0)</f>
        <v>0.92250794853314655</v>
      </c>
      <c r="AH8" s="12">
        <v>206</v>
      </c>
      <c r="AI8" s="14">
        <v>8.1000000000000003E-2</v>
      </c>
      <c r="AJ8" s="15">
        <v>0.22639999999999999</v>
      </c>
      <c r="AK8" s="31">
        <f t="shared" ref="AK8:AK70" si="8">AH8*(1-AI8)*AJ8</f>
        <v>42.860689600000001</v>
      </c>
      <c r="AL8" s="19">
        <v>1.65</v>
      </c>
      <c r="AM8" s="19"/>
      <c r="AN8" s="119">
        <f>AN6+AH8-AM8</f>
        <v>2547.6400000000003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11" t="s">
        <v>55</v>
      </c>
      <c r="D9" s="35">
        <v>18800</v>
      </c>
      <c r="E9" s="44">
        <v>4</v>
      </c>
      <c r="F9" s="35">
        <v>14294</v>
      </c>
      <c r="G9" s="36">
        <v>0.7</v>
      </c>
      <c r="H9" s="38">
        <v>3.9</v>
      </c>
      <c r="I9" s="35">
        <v>15022</v>
      </c>
      <c r="J9" s="35">
        <v>14834</v>
      </c>
      <c r="K9" s="40">
        <v>7.9000000000000001E-2</v>
      </c>
      <c r="L9" s="38">
        <f t="shared" ref="L9:L10" si="9">J9*(1-K9)</f>
        <v>13662.114000000001</v>
      </c>
      <c r="M9" s="39">
        <v>0.54200000000000004</v>
      </c>
      <c r="N9" s="26">
        <f t="shared" ref="N9:N10" si="10">L9*M9</f>
        <v>7404.865788000001</v>
      </c>
      <c r="O9" s="37">
        <v>0.35099999999999998</v>
      </c>
      <c r="P9" s="26">
        <f t="shared" ref="P9:P10" si="11">L9*O9</f>
        <v>4795.4020140000002</v>
      </c>
      <c r="Q9" s="40">
        <v>0.107</v>
      </c>
      <c r="R9" s="26">
        <f t="shared" ref="R9:R10" si="12">L9*Q9</f>
        <v>1461.8461980000002</v>
      </c>
      <c r="S9" s="40">
        <v>0.19600000000000001</v>
      </c>
      <c r="T9" s="26">
        <f>L9*S9</f>
        <v>2677.7743440000004</v>
      </c>
      <c r="U9" s="40">
        <v>0.51800000000000002</v>
      </c>
      <c r="V9" s="26">
        <f>L9*U9</f>
        <v>7076.9750520000007</v>
      </c>
      <c r="W9" s="40">
        <v>0.39</v>
      </c>
      <c r="X9" s="26">
        <f>W9*L9</f>
        <v>5328.2244600000004</v>
      </c>
      <c r="Y9" s="41">
        <v>3.4199999999999999E-3</v>
      </c>
      <c r="Z9" s="18">
        <f>L9*Y9</f>
        <v>46.724429880000002</v>
      </c>
      <c r="AA9" s="28">
        <f>IF(J9&gt;0,(AC9+AK9)/J9,0)</f>
        <v>3.2847101402184173E-3</v>
      </c>
      <c r="AB9" s="41">
        <v>2.3000000000000001E-4</v>
      </c>
      <c r="AC9" s="38">
        <f>AB9*L9</f>
        <v>3.1422862200000004</v>
      </c>
      <c r="AD9" s="29">
        <v>0.218</v>
      </c>
      <c r="AE9" s="42">
        <f>AH9*(1-AI9)*AD9</f>
        <v>44.681280000000001</v>
      </c>
      <c r="AF9" s="29">
        <f t="shared" si="7"/>
        <v>0.93373366986522355</v>
      </c>
      <c r="AG9" s="30">
        <f t="shared" ref="AG9:AG10" si="13">IF(AND(AA9&gt;0,AJ9&gt;0,AB9&gt;0),((AJ9*(AA9-AB9))/(AA9*(AJ9-AB9))),0)</f>
        <v>0.93094135489432417</v>
      </c>
      <c r="AH9" s="35">
        <v>224</v>
      </c>
      <c r="AI9" s="40">
        <v>8.5000000000000006E-2</v>
      </c>
      <c r="AJ9" s="39">
        <v>0.22239999999999999</v>
      </c>
      <c r="AK9" s="42">
        <f t="shared" si="8"/>
        <v>45.583103999999999</v>
      </c>
      <c r="AL9" s="18">
        <v>1.68</v>
      </c>
      <c r="AM9" s="18"/>
      <c r="AN9" s="134">
        <f>AN8+AH9-AM9</f>
        <v>2771.6400000000003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56</v>
      </c>
      <c r="D10" s="44">
        <v>14222</v>
      </c>
      <c r="E10" s="44">
        <v>4</v>
      </c>
      <c r="F10" s="44">
        <v>13392</v>
      </c>
      <c r="G10" s="38">
        <v>0.9</v>
      </c>
      <c r="H10" s="38">
        <v>3.7</v>
      </c>
      <c r="I10" s="44">
        <v>13910</v>
      </c>
      <c r="J10" s="44">
        <v>15115</v>
      </c>
      <c r="K10" s="40">
        <v>8.1000000000000003E-2</v>
      </c>
      <c r="L10" s="38">
        <f t="shared" si="9"/>
        <v>13890.685000000001</v>
      </c>
      <c r="M10" s="29">
        <v>0.60699999999999998</v>
      </c>
      <c r="N10" s="26">
        <f t="shared" si="10"/>
        <v>8431.6457950000004</v>
      </c>
      <c r="O10" s="40">
        <v>0.27600000000000002</v>
      </c>
      <c r="P10" s="26">
        <f t="shared" si="11"/>
        <v>3833.8290600000005</v>
      </c>
      <c r="Q10" s="40">
        <v>0.11700000000000001</v>
      </c>
      <c r="R10" s="26">
        <f t="shared" si="12"/>
        <v>1625.2101450000002</v>
      </c>
      <c r="S10" s="40">
        <v>0.184</v>
      </c>
      <c r="T10" s="26">
        <f>L10*S10</f>
        <v>2555.8860400000003</v>
      </c>
      <c r="U10" s="40">
        <v>0.52700000000000002</v>
      </c>
      <c r="V10" s="26">
        <f>L10*U10</f>
        <v>7320.3909950000007</v>
      </c>
      <c r="W10" s="40">
        <v>0.4</v>
      </c>
      <c r="X10" s="26">
        <f>W10*L10</f>
        <v>5556.2740000000013</v>
      </c>
      <c r="Y10" s="48">
        <v>3.3E-3</v>
      </c>
      <c r="Z10" s="18">
        <f>L10*Y10</f>
        <v>45.839260500000002</v>
      </c>
      <c r="AA10" s="28">
        <f>IF(J10&gt;0,(AC10+AK10)/J10,0)</f>
        <v>2.9523655143896795E-3</v>
      </c>
      <c r="AB10" s="48">
        <v>2.3000000000000001E-4</v>
      </c>
      <c r="AC10" s="38">
        <f>AB10*L10</f>
        <v>3.1948575500000005</v>
      </c>
      <c r="AD10" s="29">
        <v>0.2172</v>
      </c>
      <c r="AE10" s="42">
        <f>AH10*(1-AI10)*AD10</f>
        <v>41.6989248</v>
      </c>
      <c r="AF10" s="29">
        <f t="shared" si="7"/>
        <v>0.93128920211005295</v>
      </c>
      <c r="AG10" s="30">
        <f t="shared" si="13"/>
        <v>0.9230801872391331</v>
      </c>
      <c r="AH10" s="44">
        <v>208</v>
      </c>
      <c r="AI10" s="40">
        <v>7.6999999999999999E-2</v>
      </c>
      <c r="AJ10" s="29">
        <v>0.21579999999999999</v>
      </c>
      <c r="AK10" s="42">
        <f t="shared" si="8"/>
        <v>41.4301472</v>
      </c>
      <c r="AL10" s="18">
        <v>1.62</v>
      </c>
      <c r="AM10" s="18"/>
      <c r="AN10" s="134">
        <f>AN9+AH10-AM10</f>
        <v>2979.6400000000003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46600</v>
      </c>
      <c r="E11" s="52"/>
      <c r="F11" s="52">
        <f t="shared" ref="F11:J11" si="14">SUM(F8:F10)</f>
        <v>40406</v>
      </c>
      <c r="G11" s="53"/>
      <c r="H11" s="53"/>
      <c r="I11" s="52">
        <f t="shared" si="14"/>
        <v>41387</v>
      </c>
      <c r="J11" s="52">
        <f t="shared" si="14"/>
        <v>45062</v>
      </c>
      <c r="K11" s="21">
        <f>IF(J11&gt;0,(J8*K8+J9*K9+J10*K10)/J11,0)</f>
        <v>7.7658559318272605E-2</v>
      </c>
      <c r="L11" s="53">
        <f>L8+L9+L10</f>
        <v>41562.550000000003</v>
      </c>
      <c r="M11" s="54">
        <f>IF(L11&gt;0,N11/L11,0)</f>
        <v>0.62237502990071591</v>
      </c>
      <c r="N11" s="55">
        <f>N8+N9+N10</f>
        <v>25867.493299000002</v>
      </c>
      <c r="O11" s="21">
        <f>IF(L11&gt;0,P11/L11,0)</f>
        <v>0.24840658104471455</v>
      </c>
      <c r="P11" s="55">
        <f>P8+P9+P10</f>
        <v>10324.410945000001</v>
      </c>
      <c r="Q11" s="21">
        <f>IF(L11&gt;0,R11/L11,0)</f>
        <v>0.12921838905456956</v>
      </c>
      <c r="R11" s="55">
        <f>R8+R9+R10</f>
        <v>5370.6457560000008</v>
      </c>
      <c r="S11" s="21">
        <f>IF(L11&gt;0,T11/L11,0)</f>
        <v>0.18996700332390579</v>
      </c>
      <c r="T11" s="55">
        <f>T8+T9+T10</f>
        <v>7895.5130740000013</v>
      </c>
      <c r="U11" s="21">
        <f>IF(L11&gt;0,V11/L11,0)</f>
        <v>0.52269328566221274</v>
      </c>
      <c r="V11" s="55">
        <f>V8+V9+V10</f>
        <v>21724.465820000001</v>
      </c>
      <c r="W11" s="21">
        <f>IF(L11&gt;0,X11/L11,0)</f>
        <v>0.39334211567865784</v>
      </c>
      <c r="X11" s="55">
        <f>X8+X9+X10</f>
        <v>16348.301350000002</v>
      </c>
      <c r="Y11" s="56">
        <f>IF(L11&gt;0,Z11/L11,0)</f>
        <v>3.3596700332390577E-3</v>
      </c>
      <c r="Z11" s="57">
        <f>SUM(Z8:Z10)</f>
        <v>139.63645374000001</v>
      </c>
      <c r="AA11" s="63">
        <f>IF(L11&gt;0,(AA8*L8+AA9*L9+AA10*L10)/L11,0)</f>
        <v>3.0973848433156772E-3</v>
      </c>
      <c r="AB11" s="56">
        <f>IF(J11&gt;0,(J8*AB8+J9*AB9+J10*AB10)/J11,0)</f>
        <v>2.3335382362078914E-4</v>
      </c>
      <c r="AC11" s="53">
        <f>SUM(AC8:AC10)</f>
        <v>9.6994840100000008</v>
      </c>
      <c r="AD11" s="54">
        <f>IF(J11&gt;0,(J8*AD8+J9*AD9+J10*AD10)/J11,0)</f>
        <v>0.21900611157960143</v>
      </c>
      <c r="AE11" s="59">
        <f>SUM(AE8:AE10)</f>
        <v>128.37004999999999</v>
      </c>
      <c r="AF11" s="54">
        <f>IF(AND(Z11&gt;0),((Z8*AF8+Z9*AF9+Z10*AF10)/Z11),0)</f>
        <v>0.93153005330426175</v>
      </c>
      <c r="AG11" s="58">
        <f>IF(AND(AA11&gt;0,AJ11&gt;0,AB11&gt;0),((AJ11*(AA11-AB11))/(AA11*(AJ11-AB11))),0)</f>
        <v>0.92563606767819573</v>
      </c>
      <c r="AH11" s="52">
        <f t="shared" ref="AH11" si="15">SUM(AH8:AH10)</f>
        <v>638</v>
      </c>
      <c r="AI11" s="21">
        <f>IF(AH11&gt;0,(AI8*AH8+AI9*AH9+AI10*AH10)/AH11,0)</f>
        <v>8.110031347962382E-2</v>
      </c>
      <c r="AJ11" s="54">
        <f>IF(J11&gt;0,(AJ8*J8+AJ9*J9+AJ10*J10)/J11,0)</f>
        <v>0.22152771292885362</v>
      </c>
      <c r="AK11" s="59">
        <f>SUM(AK8:AK10)</f>
        <v>129.87394079999999</v>
      </c>
      <c r="AL11" s="57"/>
      <c r="AM11" s="57">
        <f>SUM(AM8:AM10)</f>
        <v>0</v>
      </c>
      <c r="AN11" s="124"/>
      <c r="AO11" s="125">
        <f>AN10</f>
        <v>2979.6400000000003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53</v>
      </c>
      <c r="D12" s="12">
        <v>6162</v>
      </c>
      <c r="E12" s="12">
        <v>3</v>
      </c>
      <c r="F12" s="12">
        <v>8738</v>
      </c>
      <c r="G12" s="13">
        <v>1.6</v>
      </c>
      <c r="H12" s="13">
        <v>3.5</v>
      </c>
      <c r="I12" s="12">
        <v>8537</v>
      </c>
      <c r="J12" s="12">
        <v>14865</v>
      </c>
      <c r="K12" s="14">
        <v>0.08</v>
      </c>
      <c r="L12" s="25">
        <f>J12*(1-K12)</f>
        <v>13675.800000000001</v>
      </c>
      <c r="M12" s="15">
        <v>0.65</v>
      </c>
      <c r="N12" s="26">
        <f>L12*M12</f>
        <v>8889.27</v>
      </c>
      <c r="O12" s="14">
        <v>0.20300000000000001</v>
      </c>
      <c r="P12" s="26">
        <f>L12*O12</f>
        <v>2776.1874000000003</v>
      </c>
      <c r="Q12" s="16">
        <v>0.14699999999999999</v>
      </c>
      <c r="R12" s="26">
        <f>L12*Q12</f>
        <v>2010.3425999999999</v>
      </c>
      <c r="S12" s="16">
        <v>0.19500000000000001</v>
      </c>
      <c r="T12" s="26">
        <f>L12*S12</f>
        <v>2666.7810000000004</v>
      </c>
      <c r="U12" s="16">
        <v>0.51600000000000001</v>
      </c>
      <c r="V12" s="26">
        <f>L12*U12</f>
        <v>7056.7128000000012</v>
      </c>
      <c r="W12" s="16">
        <v>0.39</v>
      </c>
      <c r="X12" s="26">
        <f>W12*L12</f>
        <v>5333.5620000000008</v>
      </c>
      <c r="Y12" s="17">
        <v>3.2799999999999999E-3</v>
      </c>
      <c r="Z12" s="61">
        <f>L12*Y12</f>
        <v>44.856624000000004</v>
      </c>
      <c r="AA12" s="28">
        <f>IF(J12&gt;0,(AC12+AK12)/J12,0)</f>
        <v>3.0699866128489745E-3</v>
      </c>
      <c r="AB12" s="17">
        <v>2.2000000000000001E-4</v>
      </c>
      <c r="AC12" s="25">
        <f>AB12*L12</f>
        <v>3.0086760000000004</v>
      </c>
      <c r="AD12" s="141">
        <v>0.21609999999999999</v>
      </c>
      <c r="AE12" s="31">
        <f>AH12*(1-AI12)*AD12</f>
        <v>40.490656999999999</v>
      </c>
      <c r="AF12" s="29">
        <f t="shared" ref="AF12:AF14" si="16">IF(AND(AD12&gt;0,AB12&gt;0,Y12&gt;0),((Y12-AB12)*AD12)/((AD12-AB12)*Y12),0)</f>
        <v>0.93387756070445627</v>
      </c>
      <c r="AG12" s="62">
        <f>IF(AND(AA12&gt;0,AJ12&gt;0,AB12&gt;0),((AJ12*(AA12-AB12))/(AA12*(AJ12-AB12))),0)</f>
        <v>0.92923705258912481</v>
      </c>
      <c r="AH12" s="12">
        <v>205</v>
      </c>
      <c r="AI12" s="14">
        <v>8.5999999999999993E-2</v>
      </c>
      <c r="AJ12" s="15">
        <v>0.22750000000000001</v>
      </c>
      <c r="AK12" s="31">
        <f t="shared" si="8"/>
        <v>42.626675000000006</v>
      </c>
      <c r="AL12" s="19">
        <v>1.6</v>
      </c>
      <c r="AM12" s="19">
        <v>1265.2</v>
      </c>
      <c r="AN12" s="119">
        <f>AN10+AH12-AM12</f>
        <v>1919.4400000000003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47" t="s">
        <v>50</v>
      </c>
      <c r="D13" s="35">
        <v>18838</v>
      </c>
      <c r="E13" s="44">
        <v>4</v>
      </c>
      <c r="F13" s="35">
        <v>16857</v>
      </c>
      <c r="G13" s="36">
        <v>1.5</v>
      </c>
      <c r="H13" s="38">
        <v>2.9</v>
      </c>
      <c r="I13" s="35">
        <v>16790</v>
      </c>
      <c r="J13" s="35">
        <v>14989</v>
      </c>
      <c r="K13" s="40">
        <v>7.4999999999999997E-2</v>
      </c>
      <c r="L13" s="38">
        <f t="shared" ref="L13:L14" si="17">J13*(1-K13)</f>
        <v>13864.825000000001</v>
      </c>
      <c r="M13" s="39">
        <v>0.64900000000000002</v>
      </c>
      <c r="N13" s="26">
        <f t="shared" ref="N13:N14" si="18">L13*M13</f>
        <v>8998.2714250000008</v>
      </c>
      <c r="O13" s="37">
        <v>0.218</v>
      </c>
      <c r="P13" s="26">
        <f t="shared" ref="P13:P14" si="19">L13*O13</f>
        <v>3022.5318500000003</v>
      </c>
      <c r="Q13" s="40">
        <v>0.13300000000000001</v>
      </c>
      <c r="R13" s="26">
        <f t="shared" ref="R13:R14" si="20">L13*Q13</f>
        <v>1844.0217250000003</v>
      </c>
      <c r="S13" s="40">
        <v>0.19400000000000001</v>
      </c>
      <c r="T13" s="26">
        <f>L13*S13</f>
        <v>2689.7760500000004</v>
      </c>
      <c r="U13" s="40">
        <v>0.50700000000000001</v>
      </c>
      <c r="V13" s="26">
        <f>L13*U13</f>
        <v>7029.4662750000007</v>
      </c>
      <c r="W13" s="40">
        <v>0.4</v>
      </c>
      <c r="X13" s="26">
        <f>W13*L13</f>
        <v>5545.93</v>
      </c>
      <c r="Y13" s="41">
        <v>3.2299999999999998E-3</v>
      </c>
      <c r="Z13" s="18">
        <f>L13*Y13</f>
        <v>44.783384749999996</v>
      </c>
      <c r="AA13" s="28">
        <f>IF(J13&gt;0,(AC13+AK13)/J13,0)</f>
        <v>3.0233970278204019E-3</v>
      </c>
      <c r="AB13" s="41">
        <v>2.1000000000000001E-4</v>
      </c>
      <c r="AC13" s="38">
        <f>AB13*L13</f>
        <v>2.9116132500000003</v>
      </c>
      <c r="AD13" s="29">
        <v>0.21240000000000001</v>
      </c>
      <c r="AE13" s="42">
        <f>AH13*(1-AI13)*AD13</f>
        <v>41.259974400000004</v>
      </c>
      <c r="AF13" s="29">
        <f t="shared" si="16"/>
        <v>0.93590985472596921</v>
      </c>
      <c r="AG13" s="30">
        <f t="shared" ref="AG13:AG14" si="21">IF(AND(AA13&gt;0,AJ13&gt;0,AB13&gt;0),((AJ13*(AA13-AB13))/(AA13*(AJ13-AB13))),0)</f>
        <v>0.93143772934841385</v>
      </c>
      <c r="AH13" s="35">
        <v>213</v>
      </c>
      <c r="AI13" s="40">
        <v>8.7999999999999995E-2</v>
      </c>
      <c r="AJ13" s="39">
        <v>0.21829999999999999</v>
      </c>
      <c r="AK13" s="42">
        <f t="shared" si="8"/>
        <v>42.406084800000002</v>
      </c>
      <c r="AL13" s="18">
        <v>1.63</v>
      </c>
      <c r="AM13" s="18"/>
      <c r="AN13" s="134">
        <f>AN12+AH13-AM13</f>
        <v>2132.4400000000005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11" t="s">
        <v>56</v>
      </c>
      <c r="D14" s="44">
        <v>22160</v>
      </c>
      <c r="E14" s="44">
        <v>1</v>
      </c>
      <c r="F14" s="44">
        <v>16664</v>
      </c>
      <c r="G14" s="38">
        <v>1.3</v>
      </c>
      <c r="H14" s="38">
        <v>4.0999999999999996</v>
      </c>
      <c r="I14" s="44">
        <v>16309</v>
      </c>
      <c r="J14" s="44">
        <v>14788</v>
      </c>
      <c r="K14" s="40">
        <v>7.8E-2</v>
      </c>
      <c r="L14" s="38">
        <f t="shared" si="17"/>
        <v>13634.536</v>
      </c>
      <c r="M14" s="29">
        <v>0.77800000000000002</v>
      </c>
      <c r="N14" s="26">
        <f t="shared" si="18"/>
        <v>10607.669008000001</v>
      </c>
      <c r="O14" s="40">
        <v>8.7999999999999995E-2</v>
      </c>
      <c r="P14" s="26">
        <f t="shared" si="19"/>
        <v>1199.839168</v>
      </c>
      <c r="Q14" s="40">
        <v>0.13400000000000001</v>
      </c>
      <c r="R14" s="26">
        <f t="shared" si="20"/>
        <v>1827.027824</v>
      </c>
      <c r="S14" s="40">
        <v>0.19600000000000001</v>
      </c>
      <c r="T14" s="26">
        <f>L14*S14</f>
        <v>2672.369056</v>
      </c>
      <c r="U14" s="40">
        <v>0.51800000000000002</v>
      </c>
      <c r="V14" s="26">
        <f>L14*U14</f>
        <v>7062.6896480000005</v>
      </c>
      <c r="W14" s="40">
        <v>0.39</v>
      </c>
      <c r="X14" s="26">
        <f>W14*L14</f>
        <v>5317.4690399999999</v>
      </c>
      <c r="Y14" s="48">
        <v>3.2699999999999999E-3</v>
      </c>
      <c r="Z14" s="18">
        <f>L14*Y14</f>
        <v>44.584932719999998</v>
      </c>
      <c r="AA14" s="28">
        <f>IF(J14&gt;0,(AC14+AK14)/J14,0)</f>
        <v>2.9781832512848255E-3</v>
      </c>
      <c r="AB14" s="48">
        <v>2.2000000000000001E-4</v>
      </c>
      <c r="AC14" s="38">
        <f>AB14*L14</f>
        <v>2.9995979200000003</v>
      </c>
      <c r="AD14" s="29">
        <v>0.21240000000000001</v>
      </c>
      <c r="AE14" s="42">
        <f>AH14*(1-AI14)*AD14</f>
        <v>41.590043999999999</v>
      </c>
      <c r="AF14" s="29">
        <f t="shared" si="16"/>
        <v>0.9336888101758849</v>
      </c>
      <c r="AG14" s="30">
        <f t="shared" si="21"/>
        <v>0.92710256551382519</v>
      </c>
      <c r="AH14" s="44">
        <v>214</v>
      </c>
      <c r="AI14" s="40">
        <v>8.5000000000000006E-2</v>
      </c>
      <c r="AJ14" s="29">
        <v>0.20960000000000001</v>
      </c>
      <c r="AK14" s="42">
        <f t="shared" si="8"/>
        <v>41.041775999999999</v>
      </c>
      <c r="AL14" s="18">
        <v>1.7</v>
      </c>
      <c r="AM14" s="18"/>
      <c r="AN14" s="134">
        <f>AN13+AH14-AM14</f>
        <v>2346.4400000000005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47160</v>
      </c>
      <c r="E15" s="52"/>
      <c r="F15" s="52">
        <f t="shared" ref="F15:J15" si="22">SUM(F12:F14)</f>
        <v>42259</v>
      </c>
      <c r="G15" s="53"/>
      <c r="H15" s="53"/>
      <c r="I15" s="52">
        <f t="shared" si="22"/>
        <v>41636</v>
      </c>
      <c r="J15" s="52">
        <f t="shared" si="22"/>
        <v>44642</v>
      </c>
      <c r="K15" s="21">
        <f>IF(J15&gt;0,(J12*K12+J13*K13+J14*K14)/J15,0)</f>
        <v>7.7658684646745219E-2</v>
      </c>
      <c r="L15" s="53">
        <f>L12+L13+L14</f>
        <v>41175.161</v>
      </c>
      <c r="M15" s="54">
        <f>IF(L15&gt;0,N15/L15,0)</f>
        <v>0.69204854919692982</v>
      </c>
      <c r="N15" s="55">
        <f>N12+N13+N14</f>
        <v>28495.210433000004</v>
      </c>
      <c r="O15" s="21">
        <f>IF(L15&gt;0,P15/L15,0)</f>
        <v>0.16997039593846397</v>
      </c>
      <c r="P15" s="55">
        <f>P12+P13+P14</f>
        <v>6998.5584180000005</v>
      </c>
      <c r="Q15" s="21">
        <f>IF(L15&gt;0,R15/L15,0)</f>
        <v>0.13798105486460635</v>
      </c>
      <c r="R15" s="55">
        <f>R12+R13+R14</f>
        <v>5681.3921490000002</v>
      </c>
      <c r="S15" s="21">
        <f>IF(L15&gt;0,T15/L15,0)</f>
        <v>0.19499440708926435</v>
      </c>
      <c r="T15" s="55">
        <f>T12+T13+T14</f>
        <v>8028.9261060000008</v>
      </c>
      <c r="U15" s="21">
        <f>IF(L15&gt;0,V15/L15,0)</f>
        <v>0.51363171896279902</v>
      </c>
      <c r="V15" s="55">
        <f>V12+V13+V14</f>
        <v>21148.868723000003</v>
      </c>
      <c r="W15" s="21">
        <f>IF(L15&gt;0,X15/L15,0)</f>
        <v>0.39336727887961392</v>
      </c>
      <c r="X15" s="55">
        <f>X12+X13+X14</f>
        <v>16196.961040000002</v>
      </c>
      <c r="Y15" s="56">
        <f>IF(L15&gt;0,Z15/L15,0)</f>
        <v>3.2598522558296731E-3</v>
      </c>
      <c r="Z15" s="57">
        <f>SUM(Z12:Z14)</f>
        <v>134.22494146999998</v>
      </c>
      <c r="AA15" s="63">
        <f>IF(L15&gt;0,(AA12*L12+AA13*L13+AA14*L14)/L15,0)</f>
        <v>3.0238992962405178E-3</v>
      </c>
      <c r="AB15" s="56">
        <f>IF(J15&gt;0,(J12*AB12+J13*AB13+J14*AB14)/J15,0)</f>
        <v>2.1664239953407107E-4</v>
      </c>
      <c r="AC15" s="53">
        <f>SUM(AC12:AC14)</f>
        <v>8.9198871700000009</v>
      </c>
      <c r="AD15" s="54">
        <f>IF(J15&gt;0,(J12*AD12+J13*AD13+J14*AD14)/J15,0)</f>
        <v>0.21363203485506921</v>
      </c>
      <c r="AE15" s="59">
        <f>SUM(AE12:AE14)</f>
        <v>123.34067540000001</v>
      </c>
      <c r="AF15" s="54">
        <f>IF(AND(Z15&gt;0),((Z12*AF12+Z13*AF13+Z14*AF14)/Z15),0)</f>
        <v>0.93449292752502444</v>
      </c>
      <c r="AG15" s="58">
        <f>IF(AND(AA15&gt;0,AJ15&gt;0,AB15&gt;0),((AJ15*(AA15-AB15))/(AA15*(AJ15-AB15))),0)</f>
        <v>0.92927806477043429</v>
      </c>
      <c r="AH15" s="52">
        <f t="shared" ref="AH15" si="23">SUM(AH12:AH14)</f>
        <v>632</v>
      </c>
      <c r="AI15" s="21">
        <f>IF(AH15&gt;0,(AI12*AH12+AI13*AH13+AI14*AH14)/AH15,0)</f>
        <v>8.6335443037974677E-2</v>
      </c>
      <c r="AJ15" s="54">
        <f>IF(J15&gt;0,(AJ12*J12+AJ13*J13+AJ14*J14)/J15,0)</f>
        <v>0.21848149724474711</v>
      </c>
      <c r="AK15" s="59">
        <f>SUM(AK12:AK14)</f>
        <v>126.07453580000001</v>
      </c>
      <c r="AL15" s="57"/>
      <c r="AM15" s="57">
        <f>SUM(AM12:AM14)</f>
        <v>1265.2</v>
      </c>
      <c r="AN15" s="124"/>
      <c r="AO15" s="125">
        <f>AN14</f>
        <v>2346.4400000000005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53</v>
      </c>
      <c r="D16" s="12">
        <v>5673</v>
      </c>
      <c r="E16" s="12">
        <v>2</v>
      </c>
      <c r="F16" s="12">
        <v>11578</v>
      </c>
      <c r="G16" s="13">
        <v>1</v>
      </c>
      <c r="H16" s="13">
        <v>4.0999999999999996</v>
      </c>
      <c r="I16" s="12">
        <v>12112</v>
      </c>
      <c r="J16" s="12">
        <v>13618</v>
      </c>
      <c r="K16" s="14">
        <v>8.1000000000000003E-2</v>
      </c>
      <c r="L16" s="25">
        <f>J16*(1-K16)</f>
        <v>12514.942000000001</v>
      </c>
      <c r="M16" s="15">
        <v>0.70899999999999996</v>
      </c>
      <c r="N16" s="26">
        <f>L16*M16</f>
        <v>8873.0938779999997</v>
      </c>
      <c r="O16" s="14">
        <v>0.115</v>
      </c>
      <c r="P16" s="26">
        <f>L16*O16</f>
        <v>1439.2183300000002</v>
      </c>
      <c r="Q16" s="16">
        <v>0.17599999999999999</v>
      </c>
      <c r="R16" s="26">
        <f>L16*Q16</f>
        <v>2202.6297920000002</v>
      </c>
      <c r="S16" s="16">
        <v>0.19600000000000001</v>
      </c>
      <c r="T16" s="26">
        <f>L16*S16</f>
        <v>2452.9286320000001</v>
      </c>
      <c r="U16" s="16">
        <v>0.498</v>
      </c>
      <c r="V16" s="26">
        <f>L16*U16</f>
        <v>6232.4411160000009</v>
      </c>
      <c r="W16" s="16">
        <v>0.39</v>
      </c>
      <c r="X16" s="26">
        <f>W16*L16</f>
        <v>4880.8273800000006</v>
      </c>
      <c r="Y16" s="17">
        <v>3.3400000000000001E-3</v>
      </c>
      <c r="Z16" s="61">
        <f>L16*Y16</f>
        <v>41.799906280000002</v>
      </c>
      <c r="AA16" s="28">
        <f>IF(J16&gt;0,(AC16+AK16)/J16,0)</f>
        <v>3.1452037920399471E-3</v>
      </c>
      <c r="AB16" s="17">
        <v>2.2000000000000001E-4</v>
      </c>
      <c r="AC16" s="25">
        <f>AB16*L16</f>
        <v>2.7532872400000001</v>
      </c>
      <c r="AD16" s="141">
        <v>0.21199999999999999</v>
      </c>
      <c r="AE16" s="31">
        <f>AH16*(1-AI16)*AD16</f>
        <v>40.153860000000002</v>
      </c>
      <c r="AF16" s="29">
        <f t="shared" ref="AF16:AF18" si="24">IF(AND(AD16&gt;0,AB16&gt;0,Y16&gt;0),((Y16-AB16)*AD16)/((AD16-AB16)*Y16),0)</f>
        <v>0.9351021255251325</v>
      </c>
      <c r="AG16" s="62">
        <f>IF(AND(AA16&gt;0,AJ16&gt;0,AB16&gt;0),((AJ16*(AA16-AB16))/(AA16*(AJ16-AB16))),0)</f>
        <v>0.93102020670213081</v>
      </c>
      <c r="AH16" s="12">
        <v>207</v>
      </c>
      <c r="AI16" s="14">
        <v>8.5000000000000006E-2</v>
      </c>
      <c r="AJ16" s="135">
        <v>0.21160000000000001</v>
      </c>
      <c r="AK16" s="31">
        <f t="shared" si="8"/>
        <v>40.078098000000004</v>
      </c>
      <c r="AL16" s="19">
        <v>1.62</v>
      </c>
      <c r="AM16" s="19"/>
      <c r="AN16" s="119">
        <f>AN14+AH16-AM16</f>
        <v>2553.4400000000005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47" t="s">
        <v>50</v>
      </c>
      <c r="D17" s="35">
        <v>21127</v>
      </c>
      <c r="E17" s="44">
        <v>4</v>
      </c>
      <c r="F17" s="35">
        <v>17895</v>
      </c>
      <c r="G17" s="36">
        <v>1.4</v>
      </c>
      <c r="H17" s="38">
        <v>5.9</v>
      </c>
      <c r="I17" s="35">
        <v>17981</v>
      </c>
      <c r="J17" s="35">
        <v>13563</v>
      </c>
      <c r="K17" s="40">
        <v>7.0000000000000007E-2</v>
      </c>
      <c r="L17" s="38">
        <f t="shared" ref="L17:L18" si="25">J17*(1-K17)</f>
        <v>12613.589999999998</v>
      </c>
      <c r="M17" s="39">
        <v>0.57799999999999996</v>
      </c>
      <c r="N17" s="26">
        <f t="shared" ref="N17:N18" si="26">L17*M17</f>
        <v>7290.6550199999983</v>
      </c>
      <c r="O17" s="37">
        <v>0.223</v>
      </c>
      <c r="P17" s="26">
        <f t="shared" ref="P17:P18" si="27">L17*O17</f>
        <v>2812.8305699999996</v>
      </c>
      <c r="Q17" s="40">
        <v>0.19900000000000001</v>
      </c>
      <c r="R17" s="26">
        <f t="shared" ref="R17:R18" si="28">L17*Q17</f>
        <v>2510.1044099999999</v>
      </c>
      <c r="S17" s="40">
        <v>0.192</v>
      </c>
      <c r="T17" s="26">
        <f>L17*S17</f>
        <v>2421.8092799999999</v>
      </c>
      <c r="U17" s="40">
        <v>0.52800000000000002</v>
      </c>
      <c r="V17" s="26">
        <f>L17*U17</f>
        <v>6659.9755199999991</v>
      </c>
      <c r="W17" s="40">
        <v>0.4</v>
      </c>
      <c r="X17" s="26">
        <f>W17*L17</f>
        <v>5045.4359999999997</v>
      </c>
      <c r="Y17" s="41">
        <v>3.4199999999999999E-3</v>
      </c>
      <c r="Z17" s="18">
        <f>L17*Y17</f>
        <v>43.13847779999999</v>
      </c>
      <c r="AA17" s="28">
        <f>IF(J17&gt;0,(AC17+AK17)/J17,0)</f>
        <v>3.2272112806901133E-3</v>
      </c>
      <c r="AB17" s="41">
        <v>2.2000000000000001E-4</v>
      </c>
      <c r="AC17" s="38">
        <f>AB17*L17</f>
        <v>2.7749897999999997</v>
      </c>
      <c r="AD17" s="29">
        <v>0.2097</v>
      </c>
      <c r="AE17" s="42">
        <f>AH17*(1-AI17)*AD17</f>
        <v>40.040956800000004</v>
      </c>
      <c r="AF17" s="29">
        <f t="shared" si="24"/>
        <v>0.93665517622584238</v>
      </c>
      <c r="AG17" s="30">
        <f t="shared" ref="AG17:AG18" si="29">IF(AND(AA17&gt;0,AJ17&gt;0,AB17&gt;0),((AJ17*(AA17-AB17))/(AA17*(AJ17-AB17))),0)</f>
        <v>0.93278549984420733</v>
      </c>
      <c r="AH17" s="35">
        <v>208</v>
      </c>
      <c r="AI17" s="40">
        <v>8.2000000000000003E-2</v>
      </c>
      <c r="AJ17" s="136">
        <v>0.2147</v>
      </c>
      <c r="AK17" s="42">
        <f t="shared" si="8"/>
        <v>40.995676800000005</v>
      </c>
      <c r="AL17" s="18">
        <v>1.6</v>
      </c>
      <c r="AM17" s="18"/>
      <c r="AN17" s="134">
        <f>AN16+AH17-AM17</f>
        <v>2761.4400000000005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49</v>
      </c>
      <c r="D18" s="44">
        <v>20987</v>
      </c>
      <c r="E18" s="44">
        <v>2</v>
      </c>
      <c r="F18" s="44">
        <v>18112</v>
      </c>
      <c r="G18" s="38">
        <v>1.5</v>
      </c>
      <c r="H18" s="38">
        <v>4.5999999999999996</v>
      </c>
      <c r="I18" s="44">
        <v>17622</v>
      </c>
      <c r="J18" s="44">
        <v>13531</v>
      </c>
      <c r="K18" s="40">
        <v>7.1999999999999995E-2</v>
      </c>
      <c r="L18" s="38">
        <f t="shared" si="25"/>
        <v>12556.768</v>
      </c>
      <c r="M18" s="29">
        <v>0.66100000000000003</v>
      </c>
      <c r="N18" s="26">
        <f t="shared" si="26"/>
        <v>8300.0236480000003</v>
      </c>
      <c r="O18" s="40">
        <v>0.21299999999999999</v>
      </c>
      <c r="P18" s="26">
        <f t="shared" si="27"/>
        <v>2674.5915839999998</v>
      </c>
      <c r="Q18" s="40">
        <v>0.126</v>
      </c>
      <c r="R18" s="26">
        <f t="shared" si="28"/>
        <v>1582.1527679999999</v>
      </c>
      <c r="S18" s="40">
        <v>0.183</v>
      </c>
      <c r="T18" s="26">
        <f>L18*S18</f>
        <v>2297.8885439999999</v>
      </c>
      <c r="U18" s="40">
        <v>0.53800000000000003</v>
      </c>
      <c r="V18" s="26">
        <f>L18*U18</f>
        <v>6755.5411840000006</v>
      </c>
      <c r="W18" s="40">
        <v>0.4</v>
      </c>
      <c r="X18" s="26">
        <f>W18*L18</f>
        <v>5022.7072000000007</v>
      </c>
      <c r="Y18" s="48">
        <v>3.47E-3</v>
      </c>
      <c r="Z18" s="18">
        <f>L18*Y18</f>
        <v>43.571984960000002</v>
      </c>
      <c r="AA18" s="28">
        <f>IF(J18&gt;0,(AC18+AK18)/J18,0)</f>
        <v>3.251635426797724E-3</v>
      </c>
      <c r="AB18" s="48">
        <v>2.2000000000000001E-4</v>
      </c>
      <c r="AC18" s="38">
        <f>AB18*L18</f>
        <v>2.7624889600000002</v>
      </c>
      <c r="AD18" s="29">
        <v>0.214</v>
      </c>
      <c r="AE18" s="42">
        <f>AH18*(1-AI18)*AD18</f>
        <v>39.749429999999997</v>
      </c>
      <c r="AF18" s="29">
        <f t="shared" si="24"/>
        <v>0.93756327372560821</v>
      </c>
      <c r="AG18" s="30">
        <f t="shared" si="29"/>
        <v>0.93326659729286077</v>
      </c>
      <c r="AH18" s="44">
        <v>203</v>
      </c>
      <c r="AI18" s="40">
        <v>8.5000000000000006E-2</v>
      </c>
      <c r="AJ18" s="137">
        <v>0.222</v>
      </c>
      <c r="AK18" s="42">
        <f t="shared" si="8"/>
        <v>41.235390000000002</v>
      </c>
      <c r="AL18" s="18">
        <v>1.6</v>
      </c>
      <c r="AM18" s="18"/>
      <c r="AN18" s="134">
        <f>AN17+AH18-AM18</f>
        <v>2964.4400000000005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47787</v>
      </c>
      <c r="E19" s="52"/>
      <c r="F19" s="52">
        <f t="shared" ref="F19:J19" si="30">SUM(F16:F18)</f>
        <v>47585</v>
      </c>
      <c r="G19" s="53"/>
      <c r="H19" s="53"/>
      <c r="I19" s="52">
        <f t="shared" si="30"/>
        <v>47715</v>
      </c>
      <c r="J19" s="52">
        <f t="shared" si="30"/>
        <v>40712</v>
      </c>
      <c r="K19" s="21">
        <f>IF(J19&gt;0,(J16*K16+J17*K17+J18*K18)/J19,0)</f>
        <v>7.4344173707997632E-2</v>
      </c>
      <c r="L19" s="53">
        <f>L16+L17+L18</f>
        <v>37685.300000000003</v>
      </c>
      <c r="M19" s="54">
        <f>IF(L19&gt;0,N19/L19,0)</f>
        <v>0.64915955414976123</v>
      </c>
      <c r="N19" s="55">
        <f>N16+N17+N18</f>
        <v>24463.772546</v>
      </c>
      <c r="O19" s="21">
        <f>IF(L19&gt;0,P19/L19,0)</f>
        <v>0.1838021850429743</v>
      </c>
      <c r="P19" s="55">
        <f>P16+P17+P18</f>
        <v>6926.6404839999996</v>
      </c>
      <c r="Q19" s="21">
        <f>IF(L19&gt;0,R19/L19,0)</f>
        <v>0.16703826080726433</v>
      </c>
      <c r="R19" s="55">
        <f>R16+R17+R18</f>
        <v>6294.8869699999996</v>
      </c>
      <c r="S19" s="21">
        <f>IF(L19&gt;0,T19/L19,0)</f>
        <v>0.19032955704213578</v>
      </c>
      <c r="T19" s="55">
        <f>T16+T17+T18</f>
        <v>7172.626456</v>
      </c>
      <c r="U19" s="21">
        <f>IF(L19&gt;0,V19/L19,0)</f>
        <v>0.52136928245230896</v>
      </c>
      <c r="V19" s="55">
        <f>V16+V17+V18</f>
        <v>19647.95782</v>
      </c>
      <c r="W19" s="21">
        <f>IF(L19&gt;0,X19/L19,0)</f>
        <v>0.39667909184748429</v>
      </c>
      <c r="X19" s="55">
        <f>X16+X17+X18</f>
        <v>14948.970580000001</v>
      </c>
      <c r="Y19" s="56">
        <f>IF(L19&gt;0,Z19/L19,0)</f>
        <v>3.4100927693291546E-3</v>
      </c>
      <c r="Z19" s="57">
        <f>SUM(Z16:Z18)</f>
        <v>128.51036904</v>
      </c>
      <c r="AA19" s="63">
        <f>IF(L19&gt;0,(AA16*L16+AA17*L17+AA18*L18)/L19,0)</f>
        <v>3.2081154892873351E-3</v>
      </c>
      <c r="AB19" s="56">
        <f>IF(J19&gt;0,(J16*AB16+J17*AB17+J18*AB18)/J19,0)</f>
        <v>2.2000000000000001E-4</v>
      </c>
      <c r="AC19" s="53">
        <f>SUM(AC16:AC18)</f>
        <v>8.2907659999999996</v>
      </c>
      <c r="AD19" s="54">
        <f>IF(J19&gt;0,(J16*AD16+J17*AD17+J18*AD18)/J19,0)</f>
        <v>0.21189848447632145</v>
      </c>
      <c r="AE19" s="59">
        <f>SUM(AE16:AE18)</f>
        <v>119.9442468</v>
      </c>
      <c r="AF19" s="54">
        <f>IF(AND(Z19&gt;0),((Z16*AF16+Z17*AF17+Z18*AF18)/Z19),0)</f>
        <v>0.93645791772191678</v>
      </c>
      <c r="AG19" s="58">
        <f>IF(AND(AA19&gt;0,AJ19&gt;0,AB19&gt;0),((AJ19*(AA19-AB19))/(AA19*(AJ19-AB19))),0)</f>
        <v>0.93237316211266585</v>
      </c>
      <c r="AH19" s="52">
        <f t="shared" ref="AH19" si="31">SUM(AH16:AH18)</f>
        <v>618</v>
      </c>
      <c r="AI19" s="21">
        <f>IF(AH19&gt;0,(AI16*AH16+AI17*AH17+AI18*AH18)/AH19,0)</f>
        <v>8.3990291262135933E-2</v>
      </c>
      <c r="AJ19" s="54">
        <f>IF(J19&gt;0,(AJ16*J16+AJ17*J17+AJ18*J18)/J19,0)</f>
        <v>0.21608928325800747</v>
      </c>
      <c r="AK19" s="59">
        <f>SUM(AK16:AK18)</f>
        <v>122.30916480000002</v>
      </c>
      <c r="AL19" s="57"/>
      <c r="AM19" s="57">
        <f>SUM(AM16:AM18)</f>
        <v>0</v>
      </c>
      <c r="AN19" s="124"/>
      <c r="AO19" s="125">
        <f>AN18</f>
        <v>2964.4400000000005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55</v>
      </c>
      <c r="D20" s="12">
        <v>0</v>
      </c>
      <c r="E20" s="12">
        <v>0</v>
      </c>
      <c r="F20" s="12">
        <v>6346</v>
      </c>
      <c r="G20" s="13">
        <v>1.5</v>
      </c>
      <c r="H20" s="13">
        <v>4.5</v>
      </c>
      <c r="I20" s="12">
        <v>7111</v>
      </c>
      <c r="J20" s="12">
        <v>13883</v>
      </c>
      <c r="K20" s="14">
        <v>7.3999999999999996E-2</v>
      </c>
      <c r="L20" s="25">
        <f>J20*(1-K20)</f>
        <v>12855.658000000001</v>
      </c>
      <c r="M20" s="15">
        <v>0.72099999999999997</v>
      </c>
      <c r="N20" s="26">
        <f>L20*M20</f>
        <v>9268.9294179999997</v>
      </c>
      <c r="O20" s="14">
        <v>0.216</v>
      </c>
      <c r="P20" s="26">
        <f>L20*O20</f>
        <v>2776.8221280000002</v>
      </c>
      <c r="Q20" s="16">
        <v>6.3E-2</v>
      </c>
      <c r="R20" s="26">
        <f>L20*Q20</f>
        <v>809.90645400000005</v>
      </c>
      <c r="S20" s="16">
        <v>0.16200000000000001</v>
      </c>
      <c r="T20" s="26">
        <f>L20*S20</f>
        <v>2082.6165960000003</v>
      </c>
      <c r="U20" s="16">
        <v>0.55500000000000005</v>
      </c>
      <c r="V20" s="26">
        <f>L20*U20</f>
        <v>7134.890190000001</v>
      </c>
      <c r="W20" s="16">
        <v>0.39</v>
      </c>
      <c r="X20" s="26">
        <f>W20*L20</f>
        <v>5013.7066200000008</v>
      </c>
      <c r="Y20" s="17">
        <v>3.5200000000000001E-3</v>
      </c>
      <c r="Z20" s="61">
        <f>L20*Y20</f>
        <v>45.251916160000007</v>
      </c>
      <c r="AA20" s="28">
        <f>IF(J20&gt;0,(AC20+AK20)/J20,0)</f>
        <v>3.4131188748829505E-3</v>
      </c>
      <c r="AB20" s="17">
        <v>2.3000000000000001E-4</v>
      </c>
      <c r="AC20" s="25">
        <f>AB20*L20</f>
        <v>2.9568013400000002</v>
      </c>
      <c r="AD20" s="141">
        <v>0.2165</v>
      </c>
      <c r="AE20" s="31">
        <f>AH20*(1-AI20)*AD20</f>
        <v>43.326845999999996</v>
      </c>
      <c r="AF20" s="29">
        <f t="shared" ref="AF20:AF22" si="32">IF(AND(AD20&gt;0,AB20&gt;0,Y20&gt;0),((Y20-AB20)*AD20)/((AD20-AB20)*Y20),0)</f>
        <v>0.93565308726045304</v>
      </c>
      <c r="AG20" s="62">
        <f>IF(AND(AA20&gt;0,AJ20&gt;0,AB20&gt;0),((AJ20*(AA20-AB20))/(AA20*(AJ20-AB20))),0)</f>
        <v>0.93358017630238099</v>
      </c>
      <c r="AH20" s="12">
        <v>218</v>
      </c>
      <c r="AI20" s="14">
        <v>8.2000000000000003E-2</v>
      </c>
      <c r="AJ20" s="135">
        <v>0.222</v>
      </c>
      <c r="AK20" s="31">
        <f t="shared" si="8"/>
        <v>44.427528000000002</v>
      </c>
      <c r="AL20" s="19">
        <v>1.58</v>
      </c>
      <c r="AM20" s="19"/>
      <c r="AN20" s="119">
        <f>AN18+AH20-AM20</f>
        <v>3182.4400000000005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47" t="s">
        <v>50</v>
      </c>
      <c r="D21" s="35">
        <v>23663</v>
      </c>
      <c r="E21" s="44">
        <v>4</v>
      </c>
      <c r="F21" s="35">
        <v>16377</v>
      </c>
      <c r="G21" s="36">
        <v>4.0999999999999996</v>
      </c>
      <c r="H21" s="38">
        <v>7</v>
      </c>
      <c r="I21" s="35">
        <v>16060</v>
      </c>
      <c r="J21" s="35">
        <v>14922</v>
      </c>
      <c r="K21" s="40">
        <v>8.4000000000000005E-2</v>
      </c>
      <c r="L21" s="38">
        <f t="shared" ref="L21:L22" si="33">J21*(1-K21)</f>
        <v>13668.552</v>
      </c>
      <c r="M21" s="39">
        <v>0.76400000000000001</v>
      </c>
      <c r="N21" s="26">
        <f t="shared" ref="N21:N22" si="34">L21*M21</f>
        <v>10442.773728</v>
      </c>
      <c r="O21" s="37">
        <v>9.9000000000000005E-2</v>
      </c>
      <c r="P21" s="26">
        <f t="shared" ref="P21:P22" si="35">L21*O21</f>
        <v>1353.1866480000001</v>
      </c>
      <c r="Q21" s="40">
        <v>0.13700000000000001</v>
      </c>
      <c r="R21" s="26">
        <f t="shared" ref="R21:R22" si="36">L21*Q21</f>
        <v>1872.5916240000001</v>
      </c>
      <c r="S21" s="40">
        <v>0.191</v>
      </c>
      <c r="T21" s="26">
        <f>L21*S21</f>
        <v>2610.693432</v>
      </c>
      <c r="U21" s="40">
        <v>0.48799999999999999</v>
      </c>
      <c r="V21" s="26">
        <f>L21*U21</f>
        <v>6670.2533759999997</v>
      </c>
      <c r="W21" s="40">
        <v>0.4</v>
      </c>
      <c r="X21" s="26">
        <f>W21*L21</f>
        <v>5467.4207999999999</v>
      </c>
      <c r="Y21" s="41">
        <v>3.4499999999999999E-3</v>
      </c>
      <c r="Z21" s="18">
        <f>L21*Y21</f>
        <v>47.156504399999996</v>
      </c>
      <c r="AA21" s="28">
        <f>IF(J21&gt;0,(AC21+AK21)/J21,0)</f>
        <v>3.2364749336550058E-3</v>
      </c>
      <c r="AB21" s="41">
        <v>2.3000000000000001E-4</v>
      </c>
      <c r="AC21" s="38">
        <f>AB21*L21</f>
        <v>3.1437669600000002</v>
      </c>
      <c r="AD21" s="29">
        <v>0.21390000000000001</v>
      </c>
      <c r="AE21" s="42">
        <f>AH21*(1-AI21)*AD21</f>
        <v>45.555566400000004</v>
      </c>
      <c r="AF21" s="29">
        <f t="shared" si="32"/>
        <v>0.93433799784714733</v>
      </c>
      <c r="AG21" s="30">
        <f t="shared" ref="AG21:AG22" si="37">IF(AND(AA21&gt;0,AJ21&gt;0,AB21&gt;0),((AJ21*(AA21-AB21))/(AA21*(AJ21-AB21))),0)</f>
        <v>0.92994392959956285</v>
      </c>
      <c r="AH21" s="35">
        <v>232</v>
      </c>
      <c r="AI21" s="40">
        <v>8.2000000000000003E-2</v>
      </c>
      <c r="AJ21" s="39">
        <v>0.21199999999999999</v>
      </c>
      <c r="AK21" s="42">
        <f t="shared" si="8"/>
        <v>45.150911999999998</v>
      </c>
      <c r="AL21" s="18">
        <v>1.65</v>
      </c>
      <c r="AM21" s="18"/>
      <c r="AN21" s="122">
        <f>AN20+AH21-AM21</f>
        <v>3414.4400000000005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49</v>
      </c>
      <c r="D22" s="44">
        <v>22880</v>
      </c>
      <c r="E22" s="44">
        <v>1</v>
      </c>
      <c r="F22" s="44">
        <v>18000</v>
      </c>
      <c r="G22" s="38">
        <v>1.4</v>
      </c>
      <c r="H22" s="38">
        <v>4.9000000000000004</v>
      </c>
      <c r="I22" s="44">
        <v>17758</v>
      </c>
      <c r="J22" s="44">
        <v>15115</v>
      </c>
      <c r="K22" s="40">
        <v>0.08</v>
      </c>
      <c r="L22" s="38">
        <f t="shared" si="33"/>
        <v>13905.800000000001</v>
      </c>
      <c r="M22" s="29">
        <v>0.74299999999999999</v>
      </c>
      <c r="N22" s="26">
        <f t="shared" si="34"/>
        <v>10332.009400000001</v>
      </c>
      <c r="O22" s="40">
        <v>0.153</v>
      </c>
      <c r="P22" s="26">
        <f t="shared" si="35"/>
        <v>2127.5874000000003</v>
      </c>
      <c r="Q22" s="40">
        <v>0.104</v>
      </c>
      <c r="R22" s="26">
        <f t="shared" si="36"/>
        <v>1446.2032000000002</v>
      </c>
      <c r="S22" s="40">
        <v>0.187</v>
      </c>
      <c r="T22" s="26">
        <f>L22*S22</f>
        <v>2600.3846000000003</v>
      </c>
      <c r="U22" s="40">
        <v>0.52800000000000002</v>
      </c>
      <c r="V22" s="26">
        <f>L22*U22</f>
        <v>7342.2624000000005</v>
      </c>
      <c r="W22" s="40">
        <v>0.4</v>
      </c>
      <c r="X22" s="26">
        <f>W22*L22</f>
        <v>5562.3200000000006</v>
      </c>
      <c r="Y22" s="48">
        <v>3.46E-3</v>
      </c>
      <c r="Z22" s="18">
        <f>L22*Y22</f>
        <v>48.114068000000003</v>
      </c>
      <c r="AA22" s="28">
        <f>IF(J22&gt;0,(AC22+AK22)/J22,0)</f>
        <v>3.1414260006615946E-3</v>
      </c>
      <c r="AB22" s="48">
        <v>2.3000000000000001E-4</v>
      </c>
      <c r="AC22" s="38">
        <f>AB22*L22</f>
        <v>3.1983340000000005</v>
      </c>
      <c r="AD22" s="29">
        <v>0.21299999999999999</v>
      </c>
      <c r="AE22" s="42">
        <f>AH22*(1-AI22)*AD22</f>
        <v>43.995150000000002</v>
      </c>
      <c r="AF22" s="29">
        <f t="shared" si="32"/>
        <v>0.9345351340058643</v>
      </c>
      <c r="AG22" s="30">
        <f t="shared" si="37"/>
        <v>0.92778012883195582</v>
      </c>
      <c r="AH22" s="44">
        <v>225</v>
      </c>
      <c r="AI22" s="40">
        <v>8.2000000000000003E-2</v>
      </c>
      <c r="AJ22" s="29">
        <v>0.21440000000000001</v>
      </c>
      <c r="AK22" s="42">
        <f t="shared" si="8"/>
        <v>44.284320000000001</v>
      </c>
      <c r="AL22" s="18">
        <v>1.62</v>
      </c>
      <c r="AM22" s="18"/>
      <c r="AN22" s="122">
        <f>AN21+AH22-AM22</f>
        <v>3639.4400000000005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46543</v>
      </c>
      <c r="E23" s="52"/>
      <c r="F23" s="52">
        <f>SUM(F20:F22)</f>
        <v>40723</v>
      </c>
      <c r="G23" s="53"/>
      <c r="H23" s="53"/>
      <c r="I23" s="52">
        <f>SUM(I20:I22)</f>
        <v>40929</v>
      </c>
      <c r="J23" s="52">
        <f>SUM(J20:J22)</f>
        <v>43920</v>
      </c>
      <c r="K23" s="21">
        <f>IF(J23&gt;0,(J20*K20+J21*K21+J22*K22)/J23,0)</f>
        <v>7.9462431693989061E-2</v>
      </c>
      <c r="L23" s="53">
        <f>L20+L21+L22</f>
        <v>40430.01</v>
      </c>
      <c r="M23" s="54">
        <f>IF(L23&gt;0,N23/L23,0)</f>
        <v>0.74310425711000316</v>
      </c>
      <c r="N23" s="55">
        <f>N20+N21+N22</f>
        <v>30043.712546000002</v>
      </c>
      <c r="O23" s="21">
        <f>IF(L23&gt;0,P23/L23,0)</f>
        <v>0.1547760234538651</v>
      </c>
      <c r="P23" s="55">
        <f>P20+P21+P22</f>
        <v>6257.5961760000009</v>
      </c>
      <c r="Q23" s="21">
        <f>IF(L23&gt;0,R23/L23,0)</f>
        <v>0.10211971943613173</v>
      </c>
      <c r="R23" s="55">
        <f>R20+R21+R22</f>
        <v>4128.7012780000005</v>
      </c>
      <c r="S23" s="21">
        <f>IF(L23&gt;0,T23/L23,0)</f>
        <v>0.18040298847316633</v>
      </c>
      <c r="T23" s="55">
        <f>T20+T21+T22</f>
        <v>7293.6946280000002</v>
      </c>
      <c r="U23" s="21">
        <f>IF(L23&gt;0,V23/L23,0)</f>
        <v>0.52306210080086557</v>
      </c>
      <c r="V23" s="55">
        <f>V20+V21+V22</f>
        <v>21147.405966000002</v>
      </c>
      <c r="W23" s="21">
        <f>IF(L23&gt;0,X23/L23,0)</f>
        <v>0.39682026840953044</v>
      </c>
      <c r="X23" s="55">
        <f>X20+X21+X22</f>
        <v>16043.44742</v>
      </c>
      <c r="Y23" s="56">
        <f>IF(L23&gt;0,Z23/L23,0)</f>
        <v>3.4756975959194664E-3</v>
      </c>
      <c r="Z23" s="57">
        <f>SUM(Z20:Z22)</f>
        <v>140.52248856</v>
      </c>
      <c r="AA23" s="63">
        <f>IF(L23&gt;0,(AA20*L20+AA21*L21+AA22*L22)/L23,0)</f>
        <v>3.2599511248253463E-3</v>
      </c>
      <c r="AB23" s="56">
        <f>IF(J23&gt;0,(J20*AB20+J21*AB21+J22*AB22)/J23,0)</f>
        <v>2.2999999999999998E-4</v>
      </c>
      <c r="AC23" s="53">
        <f>SUM(AC20:AC22)</f>
        <v>9.2989023000000017</v>
      </c>
      <c r="AD23" s="54">
        <f>IF(J23&gt;0,(J20*AD20+J21*AD21+J22*AD22)/J23,0)</f>
        <v>0.21441211976320582</v>
      </c>
      <c r="AE23" s="59">
        <f>SUM(AE20:AE22)</f>
        <v>132.87756239999999</v>
      </c>
      <c r="AF23" s="54">
        <f>IF(AND(Z23&gt;0),((Z20*AF20+Z21*AF21+Z22*AF22)/Z23),0)</f>
        <v>0.93482898928294245</v>
      </c>
      <c r="AG23" s="58">
        <f>IF(AND(AA23&gt;0,AJ23&gt;0,AB23&gt;0),((AJ23*(AA23-AB23))/(AA23*(AJ23-AB23))),0)</f>
        <v>0.93043759868848219</v>
      </c>
      <c r="AH23" s="52">
        <f>SUM(AH20:AH22)</f>
        <v>675</v>
      </c>
      <c r="AI23" s="21">
        <f>IF(AH23&gt;0,(AI20*AH20+AI21*AH21+AI22*AH22)/AH23,0)</f>
        <v>8.2000000000000017E-2</v>
      </c>
      <c r="AJ23" s="54">
        <f>IF(J23&gt;0,(AJ20*J20+AJ21*J21+AJ22*J22)/J23,0)</f>
        <v>0.21598693078324227</v>
      </c>
      <c r="AK23" s="59">
        <f>SUM(AK20:AK22)</f>
        <v>133.86276000000001</v>
      </c>
      <c r="AL23" s="57"/>
      <c r="AM23" s="57">
        <f>SUM(AM20:AM22)</f>
        <v>0</v>
      </c>
      <c r="AN23" s="124"/>
      <c r="AO23" s="125">
        <f>AN22</f>
        <v>3639.4400000000005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55</v>
      </c>
      <c r="D24" s="12">
        <v>1500</v>
      </c>
      <c r="E24" s="12">
        <v>3</v>
      </c>
      <c r="F24" s="12">
        <v>10269</v>
      </c>
      <c r="G24" s="13">
        <v>1.1000000000000001</v>
      </c>
      <c r="H24" s="13">
        <v>3.4</v>
      </c>
      <c r="I24" s="12">
        <v>10139</v>
      </c>
      <c r="J24" s="12">
        <v>15048</v>
      </c>
      <c r="K24" s="14">
        <v>7.8E-2</v>
      </c>
      <c r="L24" s="25">
        <f>J24*(1-K24)</f>
        <v>13874.256000000001</v>
      </c>
      <c r="M24" s="15">
        <v>0.59899999999999998</v>
      </c>
      <c r="N24" s="26">
        <f>L24*M24</f>
        <v>8310.6793440000001</v>
      </c>
      <c r="O24" s="14">
        <v>0.30599999999999999</v>
      </c>
      <c r="P24" s="26">
        <f>L24*O24</f>
        <v>4245.522336</v>
      </c>
      <c r="Q24" s="16">
        <v>9.5000000000000001E-2</v>
      </c>
      <c r="R24" s="26">
        <f>L24*Q24</f>
        <v>1318.0543200000002</v>
      </c>
      <c r="S24" s="16">
        <v>0.17799999999999999</v>
      </c>
      <c r="T24" s="26">
        <f>L24*S24</f>
        <v>2469.6175680000001</v>
      </c>
      <c r="U24" s="16">
        <v>0.52300000000000002</v>
      </c>
      <c r="V24" s="26">
        <f>L24*U24</f>
        <v>7256.2358880000011</v>
      </c>
      <c r="W24" s="16">
        <v>0.4</v>
      </c>
      <c r="X24" s="26">
        <f>W24*L24</f>
        <v>5549.702400000001</v>
      </c>
      <c r="Y24" s="17">
        <v>3.47E-3</v>
      </c>
      <c r="Z24" s="61">
        <f>L24*Y24</f>
        <v>48.143668320000003</v>
      </c>
      <c r="AA24" s="28">
        <f>IF(J24&gt;0,(AC24+AK24)/J24,0)</f>
        <v>3.2823088038277512E-3</v>
      </c>
      <c r="AB24" s="17">
        <v>2.3000000000000001E-4</v>
      </c>
      <c r="AC24" s="25">
        <f>AB24*L24</f>
        <v>3.1910788800000005</v>
      </c>
      <c r="AD24" s="141">
        <v>0.21190000000000001</v>
      </c>
      <c r="AE24" s="31">
        <f>AH24*(1-AI24)*AD24</f>
        <v>46.685808000000009</v>
      </c>
      <c r="AF24" s="29">
        <f t="shared" ref="AF24:AF26" si="38">IF(AND(AD24&gt;0,AB24&gt;0,Y24&gt;0),((Y24-AB24)*AD24)/((AD24-AB24)*Y24),0)</f>
        <v>0.93473215402857113</v>
      </c>
      <c r="AG24" s="62">
        <f>IF(AND(AA24&gt;0,AJ24&gt;0,AB24&gt;0),((AJ24*(AA24-AB24))/(AA24*(AJ24-AB24))),0)</f>
        <v>0.93094844202342564</v>
      </c>
      <c r="AH24" s="12">
        <v>240</v>
      </c>
      <c r="AI24" s="14">
        <v>8.2000000000000003E-2</v>
      </c>
      <c r="AJ24" s="15">
        <v>0.2097</v>
      </c>
      <c r="AK24" s="31">
        <f t="shared" si="8"/>
        <v>46.201104000000001</v>
      </c>
      <c r="AL24" s="19">
        <v>1.68</v>
      </c>
      <c r="AM24" s="19">
        <v>1252.82</v>
      </c>
      <c r="AN24" s="119">
        <f>AN22+AH24-AM24</f>
        <v>2626.6200000000008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11" t="s">
        <v>56</v>
      </c>
      <c r="D25" s="35">
        <v>21023</v>
      </c>
      <c r="E25" s="44">
        <v>5</v>
      </c>
      <c r="F25" s="35">
        <v>14769</v>
      </c>
      <c r="G25" s="36">
        <v>0.8</v>
      </c>
      <c r="H25" s="38">
        <v>3.8</v>
      </c>
      <c r="I25" s="35">
        <v>14927</v>
      </c>
      <c r="J25" s="35">
        <v>15053</v>
      </c>
      <c r="K25" s="40">
        <v>8.2000000000000003E-2</v>
      </c>
      <c r="L25" s="38">
        <f t="shared" ref="L25:L26" si="39">J25*(1-K25)</f>
        <v>13818.654</v>
      </c>
      <c r="M25" s="39">
        <v>0.58899999999999997</v>
      </c>
      <c r="N25" s="26">
        <f t="shared" ref="N25:N26" si="40">L25*M25</f>
        <v>8139.1872059999996</v>
      </c>
      <c r="O25" s="37">
        <v>0.34599999999999997</v>
      </c>
      <c r="P25" s="26">
        <f t="shared" ref="P25:P26" si="41">L25*O25</f>
        <v>4781.2542839999996</v>
      </c>
      <c r="Q25" s="40">
        <v>6.5000000000000002E-2</v>
      </c>
      <c r="R25" s="26">
        <f t="shared" ref="R25:R26" si="42">L25*Q25</f>
        <v>898.21251000000007</v>
      </c>
      <c r="S25" s="40">
        <v>0.17</v>
      </c>
      <c r="T25" s="26">
        <f>L25*S25</f>
        <v>2349.1711800000003</v>
      </c>
      <c r="U25" s="40">
        <v>0.55200000000000005</v>
      </c>
      <c r="V25" s="26">
        <f>L25*U25</f>
        <v>7627.8970080000008</v>
      </c>
      <c r="W25" s="40">
        <v>0.39</v>
      </c>
      <c r="X25" s="26">
        <f>W25*L25</f>
        <v>5389.2750599999999</v>
      </c>
      <c r="Y25" s="41">
        <v>3.3700000000000002E-3</v>
      </c>
      <c r="Z25" s="18">
        <f>L25*Y25</f>
        <v>46.568863980000003</v>
      </c>
      <c r="AA25" s="28">
        <f>IF(J25&gt;0,(AC25+AK25)/J25,0)</f>
        <v>3.0561126008104697E-3</v>
      </c>
      <c r="AB25" s="41">
        <v>2.2000000000000001E-4</v>
      </c>
      <c r="AC25" s="38">
        <f>AB25*L25</f>
        <v>3.0401038800000002</v>
      </c>
      <c r="AD25" s="29">
        <v>0.2145</v>
      </c>
      <c r="AE25" s="42">
        <f>AH25*(1-AI25)*AD25</f>
        <v>43.863319500000003</v>
      </c>
      <c r="AF25" s="29">
        <f t="shared" si="38"/>
        <v>0.93567777039830846</v>
      </c>
      <c r="AG25" s="30">
        <f t="shared" ref="AG25:AG26" si="43">IF(AND(AA25&gt;0,AJ25&gt;0,AB25&gt;0),((AJ25*(AA25-AB25))/(AA25*(AJ25-AB25))),0)</f>
        <v>0.92898588370696522</v>
      </c>
      <c r="AH25" s="35">
        <v>223</v>
      </c>
      <c r="AI25" s="40">
        <v>8.3000000000000004E-2</v>
      </c>
      <c r="AJ25" s="39">
        <v>0.21010000000000001</v>
      </c>
      <c r="AK25" s="42">
        <f t="shared" si="8"/>
        <v>42.963559100000005</v>
      </c>
      <c r="AL25" s="18">
        <v>1.64</v>
      </c>
      <c r="AM25" s="18"/>
      <c r="AN25" s="122">
        <f>AN24+AH25-AM25</f>
        <v>2849.6200000000008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49</v>
      </c>
      <c r="D26" s="44">
        <v>18474</v>
      </c>
      <c r="E26" s="44">
        <v>5</v>
      </c>
      <c r="F26" s="44">
        <v>17965</v>
      </c>
      <c r="G26" s="38">
        <v>1</v>
      </c>
      <c r="H26" s="38">
        <v>3.3</v>
      </c>
      <c r="I26" s="44">
        <v>17780</v>
      </c>
      <c r="J26" s="44">
        <v>15064</v>
      </c>
      <c r="K26" s="40">
        <v>0.08</v>
      </c>
      <c r="L26" s="38">
        <f t="shared" si="39"/>
        <v>13858.880000000001</v>
      </c>
      <c r="M26" s="29">
        <v>0.64400000000000002</v>
      </c>
      <c r="N26" s="26">
        <f t="shared" si="40"/>
        <v>8925.1187200000004</v>
      </c>
      <c r="O26" s="40">
        <v>0.26100000000000001</v>
      </c>
      <c r="P26" s="26">
        <f t="shared" si="41"/>
        <v>3617.1676800000005</v>
      </c>
      <c r="Q26" s="40">
        <v>9.5000000000000001E-2</v>
      </c>
      <c r="R26" s="26">
        <f t="shared" si="42"/>
        <v>1316.5936000000002</v>
      </c>
      <c r="S26" s="40">
        <v>0.17</v>
      </c>
      <c r="T26" s="26">
        <f>L26*S26</f>
        <v>2356.0096000000003</v>
      </c>
      <c r="U26" s="40">
        <v>0.55300000000000005</v>
      </c>
      <c r="V26" s="26">
        <f>L26*U26</f>
        <v>7663.9606400000011</v>
      </c>
      <c r="W26" s="40">
        <v>0.4</v>
      </c>
      <c r="X26" s="26">
        <f>W26*L26</f>
        <v>5543.5520000000006</v>
      </c>
      <c r="Y26" s="48">
        <v>3.2399999999999998E-3</v>
      </c>
      <c r="Z26" s="18">
        <f>L26*Y26</f>
        <v>44.902771200000004</v>
      </c>
      <c r="AA26" s="28">
        <f>IF(J26&gt;0,(AC26+AK26)/J26,0)</f>
        <v>2.7515034121083381E-3</v>
      </c>
      <c r="AB26" s="48">
        <v>2.1000000000000001E-4</v>
      </c>
      <c r="AC26" s="38">
        <f>AB26*L26</f>
        <v>2.9103648000000004</v>
      </c>
      <c r="AD26" s="29">
        <v>0.21329999999999999</v>
      </c>
      <c r="AE26" s="42">
        <f>AH26*(1-AI26)*AD26</f>
        <v>38.574451799999999</v>
      </c>
      <c r="AF26" s="29">
        <f t="shared" si="38"/>
        <v>0.93610680932939128</v>
      </c>
      <c r="AG26" s="30">
        <f t="shared" si="43"/>
        <v>0.92458922754684492</v>
      </c>
      <c r="AH26" s="44">
        <v>197</v>
      </c>
      <c r="AI26" s="40">
        <v>8.2000000000000003E-2</v>
      </c>
      <c r="AJ26" s="29">
        <v>0.21310000000000001</v>
      </c>
      <c r="AK26" s="42">
        <f t="shared" si="8"/>
        <v>38.538282600000002</v>
      </c>
      <c r="AL26" s="18">
        <v>1.65</v>
      </c>
      <c r="AM26" s="18"/>
      <c r="AN26" s="122">
        <f>AN25+AH26-AM26</f>
        <v>3046.6200000000008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40997</v>
      </c>
      <c r="E27" s="52"/>
      <c r="F27" s="52">
        <f>SUM(F24:F26)</f>
        <v>43003</v>
      </c>
      <c r="G27" s="53"/>
      <c r="H27" s="53"/>
      <c r="I27" s="52">
        <f>SUM(I24:I26)</f>
        <v>42846</v>
      </c>
      <c r="J27" s="52">
        <f>SUM(J24:J26)</f>
        <v>45165</v>
      </c>
      <c r="K27" s="21">
        <f>IF(J27&gt;0,(J24*K24+J25*K25+J26*K26)/J27,0)</f>
        <v>8.0000221410384154E-2</v>
      </c>
      <c r="L27" s="53">
        <f>L24+L25+L26</f>
        <v>41551.790000000008</v>
      </c>
      <c r="M27" s="54">
        <f>IF(L27&gt;0,N27/L27,0)</f>
        <v>0.61068332483389987</v>
      </c>
      <c r="N27" s="55">
        <f>N24+N25+N26</f>
        <v>25374.985269999997</v>
      </c>
      <c r="O27" s="21">
        <f>IF(L27&gt;0,P27/L27,0)</f>
        <v>0.30429361286240614</v>
      </c>
      <c r="P27" s="55">
        <f>P24+P25+P26</f>
        <v>12643.944300000001</v>
      </c>
      <c r="Q27" s="21">
        <f>IF(L27&gt;0,R27/L27,0)</f>
        <v>8.5023062303693775E-2</v>
      </c>
      <c r="R27" s="55">
        <f>R24+R25+R26</f>
        <v>3532.8604300000006</v>
      </c>
      <c r="S27" s="21">
        <f>IF(L27&gt;0,T27/L27,0)</f>
        <v>0.17267122181739944</v>
      </c>
      <c r="T27" s="55">
        <f>T24+T25+T26</f>
        <v>7174.7983480000012</v>
      </c>
      <c r="U27" s="21">
        <f>IF(L27&gt;0,V27/L27,0)</f>
        <v>0.54265035359487523</v>
      </c>
      <c r="V27" s="55">
        <f>V24+V25+V26</f>
        <v>22548.093536000004</v>
      </c>
      <c r="W27" s="21">
        <f>IF(L27&gt;0,X27/L27,0)</f>
        <v>0.3966743541012312</v>
      </c>
      <c r="X27" s="55">
        <f>X24+X25+X26</f>
        <v>16482.529460000002</v>
      </c>
      <c r="Y27" s="56">
        <f>IF(L27&gt;0,Z27/L27,0)</f>
        <v>3.3600310239342273E-3</v>
      </c>
      <c r="Z27" s="57">
        <f>SUM(Z24:Z26)</f>
        <v>139.61530350000001</v>
      </c>
      <c r="AA27" s="63">
        <f>IF(L27&gt;0,(AA24*L24+AA25*L25+AA26*L26)/L27,0)</f>
        <v>3.0300430099160585E-3</v>
      </c>
      <c r="AB27" s="56">
        <f>IF(J27&gt;0,(J24*AB24+J25*AB25+J26*AB26)/J27,0)</f>
        <v>2.1999645743385365E-4</v>
      </c>
      <c r="AC27" s="53">
        <f>SUM(AC24:AC26)</f>
        <v>9.1415475600000011</v>
      </c>
      <c r="AD27" s="54">
        <f>IF(J27&gt;0,(J24*AD24+J25*AD25+J26*AD26)/J27,0)</f>
        <v>0.21323349717701759</v>
      </c>
      <c r="AE27" s="59">
        <f>SUM(AE24:AE26)</f>
        <v>129.12357930000002</v>
      </c>
      <c r="AF27" s="54">
        <f>IF(AND(Z27&gt;0),((Z24*AF24+Z25*AF25+Z26*AF26)/Z27),0)</f>
        <v>0.93548967924178061</v>
      </c>
      <c r="AG27" s="58">
        <f>IF(AND(AA27&gt;0,AJ27&gt;0,AB27&gt;0),((AJ27*(AA27-AB27))/(AA27*(AJ27-AB27))),0)</f>
        <v>0.92836303482603466</v>
      </c>
      <c r="AH27" s="52">
        <f>SUM(AH24:AH26)</f>
        <v>660</v>
      </c>
      <c r="AI27" s="21">
        <f>IF(AH27&gt;0,(AI24*AH24+AI25*AH25+AI26*AH26)/AH27,0)</f>
        <v>8.2337878787878793E-2</v>
      </c>
      <c r="AJ27" s="54">
        <f>IF(J27&gt;0,(AJ24*J24+AJ25*J25+AJ26*J26)/J27,0)</f>
        <v>0.21096732646961142</v>
      </c>
      <c r="AK27" s="59">
        <f>SUM(AK24:AK26)</f>
        <v>127.70294570000001</v>
      </c>
      <c r="AL27" s="57"/>
      <c r="AM27" s="57">
        <f>SUM(AM24:AM26)</f>
        <v>1252.82</v>
      </c>
      <c r="AN27" s="124"/>
      <c r="AO27" s="125">
        <f>AN26</f>
        <v>3046.6200000000008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11" t="s">
        <v>55</v>
      </c>
      <c r="D28" s="12">
        <v>1200</v>
      </c>
      <c r="E28" s="12">
        <v>4</v>
      </c>
      <c r="F28" s="12">
        <v>8272</v>
      </c>
      <c r="G28" s="13">
        <v>0.9</v>
      </c>
      <c r="H28" s="13">
        <v>3.4</v>
      </c>
      <c r="I28" s="12">
        <v>8482</v>
      </c>
      <c r="J28" s="12">
        <v>15056</v>
      </c>
      <c r="K28" s="14">
        <v>0.08</v>
      </c>
      <c r="L28" s="25">
        <f>J28*(1-K28)</f>
        <v>13851.52</v>
      </c>
      <c r="M28" s="15">
        <v>0.56899999999999995</v>
      </c>
      <c r="N28" s="26">
        <f>L28*M28</f>
        <v>7881.5148799999997</v>
      </c>
      <c r="O28" s="14">
        <v>0.31</v>
      </c>
      <c r="P28" s="26">
        <f>L28*O28</f>
        <v>4293.9712</v>
      </c>
      <c r="Q28" s="16">
        <v>0.121</v>
      </c>
      <c r="R28" s="26">
        <f>L28*Q28</f>
        <v>1676.0339200000001</v>
      </c>
      <c r="S28" s="16">
        <v>0.16400000000000001</v>
      </c>
      <c r="T28" s="26">
        <f>L28*S28</f>
        <v>2271.6492800000001</v>
      </c>
      <c r="U28" s="16">
        <v>0.52300000000000002</v>
      </c>
      <c r="V28" s="26">
        <f>L28*U28</f>
        <v>7244.3449600000004</v>
      </c>
      <c r="W28" s="16">
        <v>0.39</v>
      </c>
      <c r="X28" s="26">
        <f>W28*L28</f>
        <v>5402.0928000000004</v>
      </c>
      <c r="Y28" s="17">
        <v>3.2399999999999998E-3</v>
      </c>
      <c r="Z28" s="61">
        <f>L28*Y28</f>
        <v>44.8789248</v>
      </c>
      <c r="AA28" s="28">
        <f>IF(J28&gt;0,(AC28+AK28)/J28,0)</f>
        <v>2.926479569606801E-3</v>
      </c>
      <c r="AB28" s="17">
        <v>2.2000000000000001E-4</v>
      </c>
      <c r="AC28" s="25">
        <f>AB28*L28</f>
        <v>3.0473344</v>
      </c>
      <c r="AD28" s="141">
        <v>0.21310000000000001</v>
      </c>
      <c r="AE28" s="31">
        <f>AH28*(1-AI28)*AD28</f>
        <v>40.84125430000001</v>
      </c>
      <c r="AF28" s="29">
        <f t="shared" ref="AF28:AF30" si="44">IF(AND(AD28&gt;0,AB28&gt;0,Y28&gt;0),((Y28-AB28)*AD28)/((AD28-AB28)*Y28),0)</f>
        <v>0.93306203924079401</v>
      </c>
      <c r="AG28" s="62">
        <f>IF(AND(AA28&gt;0,AJ28&gt;0,AB28&gt;0),((AJ28*(AA28-AB28))/(AA28*(AJ28-AB28))),0)</f>
        <v>0.9257760837404726</v>
      </c>
      <c r="AH28" s="12">
        <v>209</v>
      </c>
      <c r="AI28" s="14">
        <v>8.3000000000000004E-2</v>
      </c>
      <c r="AJ28" s="15">
        <v>0.214</v>
      </c>
      <c r="AK28" s="31">
        <f t="shared" si="8"/>
        <v>41.013742000000001</v>
      </c>
      <c r="AL28" s="19">
        <v>1.66</v>
      </c>
      <c r="AM28" s="19"/>
      <c r="AN28" s="119">
        <f>AN26+AH28-AM28</f>
        <v>3255.6200000000008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11" t="s">
        <v>56</v>
      </c>
      <c r="D29" s="35">
        <v>21923</v>
      </c>
      <c r="E29" s="44">
        <v>4</v>
      </c>
      <c r="F29" s="35">
        <v>13270</v>
      </c>
      <c r="G29" s="38">
        <v>1</v>
      </c>
      <c r="H29" s="38">
        <v>3.9</v>
      </c>
      <c r="I29" s="35">
        <v>13691</v>
      </c>
      <c r="J29" s="35">
        <v>15187</v>
      </c>
      <c r="K29" s="40">
        <v>7.8E-2</v>
      </c>
      <c r="L29" s="38">
        <f t="shared" ref="L29:L30" si="45">J29*(1-K29)</f>
        <v>14002.414000000001</v>
      </c>
      <c r="M29" s="39">
        <v>0.79700000000000004</v>
      </c>
      <c r="N29" s="26">
        <f t="shared" ref="N29:N30" si="46">L29*M29</f>
        <v>11159.923958000001</v>
      </c>
      <c r="O29" s="37">
        <v>6.7000000000000004E-2</v>
      </c>
      <c r="P29" s="26">
        <f t="shared" ref="P29:P30" si="47">L29*O29</f>
        <v>938.16173800000013</v>
      </c>
      <c r="Q29" s="40">
        <v>0.13600000000000001</v>
      </c>
      <c r="R29" s="26">
        <f t="shared" ref="R29:R30" si="48">L29*Q29</f>
        <v>1904.3283040000001</v>
      </c>
      <c r="S29" s="40">
        <v>0.187</v>
      </c>
      <c r="T29" s="26">
        <f>L29*S29</f>
        <v>2618.4514180000001</v>
      </c>
      <c r="U29" s="40">
        <v>0.502</v>
      </c>
      <c r="V29" s="26">
        <f>L29*U29</f>
        <v>7029.2118280000004</v>
      </c>
      <c r="W29" s="40">
        <v>0.4</v>
      </c>
      <c r="X29" s="26">
        <f>W29*L29</f>
        <v>5600.9656000000004</v>
      </c>
      <c r="Y29" s="41">
        <v>3.2299999999999998E-3</v>
      </c>
      <c r="Z29" s="18">
        <f>L29*Y29</f>
        <v>45.227797219999999</v>
      </c>
      <c r="AA29" s="28">
        <f>IF(J29&gt;0,(AC29+AK29)/J29,0)</f>
        <v>2.8142307420820438E-3</v>
      </c>
      <c r="AB29" s="41">
        <v>2.2000000000000001E-4</v>
      </c>
      <c r="AC29" s="38">
        <f>AB29*L29</f>
        <v>3.0805310800000001</v>
      </c>
      <c r="AD29" s="29">
        <v>0.21060000000000001</v>
      </c>
      <c r="AE29" s="42">
        <f>AH29*(1-AI29)*AD29</f>
        <v>39.267633600000003</v>
      </c>
      <c r="AF29" s="29">
        <f t="shared" si="44"/>
        <v>0.93286304569911371</v>
      </c>
      <c r="AG29" s="30">
        <f t="shared" ref="AG29:AG30" si="49">IF(AND(AA29&gt;0,AJ29&gt;0,AB29&gt;0),((AJ29*(AA29-AB29))/(AA29*(AJ29-AB29))),0)</f>
        <v>0.92278033491741063</v>
      </c>
      <c r="AH29" s="35">
        <v>204</v>
      </c>
      <c r="AI29" s="40">
        <v>8.5999999999999993E-2</v>
      </c>
      <c r="AJ29" s="39">
        <v>0.2127</v>
      </c>
      <c r="AK29" s="42">
        <f t="shared" si="8"/>
        <v>39.659191200000002</v>
      </c>
      <c r="AL29" s="18">
        <v>1.72</v>
      </c>
      <c r="AM29" s="18"/>
      <c r="AN29" s="122">
        <f>AN28+AH29-AM29</f>
        <v>3459.6200000000008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53</v>
      </c>
      <c r="D30" s="44">
        <v>15150</v>
      </c>
      <c r="E30" s="44">
        <v>6</v>
      </c>
      <c r="F30" s="44">
        <v>15570</v>
      </c>
      <c r="G30" s="38">
        <v>1.5</v>
      </c>
      <c r="H30" s="38">
        <v>4.5</v>
      </c>
      <c r="I30" s="44">
        <v>15429</v>
      </c>
      <c r="J30" s="44">
        <v>15260</v>
      </c>
      <c r="K30" s="40">
        <v>7.0999999999999994E-2</v>
      </c>
      <c r="L30" s="38">
        <f t="shared" si="45"/>
        <v>14176.54</v>
      </c>
      <c r="M30" s="29">
        <v>0.79300000000000004</v>
      </c>
      <c r="N30" s="26">
        <f t="shared" si="46"/>
        <v>11241.996220000001</v>
      </c>
      <c r="O30" s="40">
        <v>6.8000000000000005E-2</v>
      </c>
      <c r="P30" s="26">
        <f t="shared" si="47"/>
        <v>964.00472000000013</v>
      </c>
      <c r="Q30" s="40">
        <v>0.13900000000000001</v>
      </c>
      <c r="R30" s="26">
        <f t="shared" si="48"/>
        <v>1970.5390600000003</v>
      </c>
      <c r="S30" s="40">
        <v>0.16900000000000001</v>
      </c>
      <c r="T30" s="26">
        <f>L30*S30</f>
        <v>2395.8352600000003</v>
      </c>
      <c r="U30" s="40">
        <v>0.54400000000000004</v>
      </c>
      <c r="V30" s="26">
        <f>L30*U30</f>
        <v>7712.0377600000011</v>
      </c>
      <c r="W30" s="40">
        <v>0.39</v>
      </c>
      <c r="X30" s="26">
        <f>W30*L30</f>
        <v>5528.8506000000007</v>
      </c>
      <c r="Y30" s="48">
        <v>3.16E-3</v>
      </c>
      <c r="Z30" s="18">
        <f>L30*Y30</f>
        <v>44.797866400000004</v>
      </c>
      <c r="AA30" s="28">
        <f>IF(J30&gt;0,(AC30+AK30)/J30,0)</f>
        <v>2.6755287745740498E-3</v>
      </c>
      <c r="AB30" s="48">
        <v>2.2000000000000001E-4</v>
      </c>
      <c r="AC30" s="38">
        <f>AB30*L30</f>
        <v>3.1188388000000002</v>
      </c>
      <c r="AD30" s="29">
        <v>0.21790000000000001</v>
      </c>
      <c r="AE30" s="42">
        <f>AH30*(1-AI30)*AD30</f>
        <v>36.406514100000003</v>
      </c>
      <c r="AF30" s="29">
        <f t="shared" si="44"/>
        <v>0.9313200424266953</v>
      </c>
      <c r="AG30" s="30">
        <f t="shared" si="49"/>
        <v>0.91866873130021842</v>
      </c>
      <c r="AH30" s="44">
        <v>183</v>
      </c>
      <c r="AI30" s="40">
        <v>8.6999999999999994E-2</v>
      </c>
      <c r="AJ30" s="29">
        <v>0.22570000000000001</v>
      </c>
      <c r="AK30" s="42">
        <f t="shared" si="8"/>
        <v>37.709730300000004</v>
      </c>
      <c r="AL30" s="18">
        <v>1.68</v>
      </c>
      <c r="AM30" s="18"/>
      <c r="AN30" s="122">
        <f>AN29+AH30-AM30</f>
        <v>3642.6200000000008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38273</v>
      </c>
      <c r="E31" s="52"/>
      <c r="F31" s="52">
        <f>SUM(F28:F30)</f>
        <v>37112</v>
      </c>
      <c r="G31" s="53"/>
      <c r="H31" s="53"/>
      <c r="I31" s="52">
        <f>SUM(I28:I30)</f>
        <v>37602</v>
      </c>
      <c r="J31" s="52">
        <f>SUM(J28:J30)</f>
        <v>45503</v>
      </c>
      <c r="K31" s="21">
        <f>IF(J31&gt;0,(J28*K28+J29*K29+J30*K30)/J31,0)</f>
        <v>7.6314221040370958E-2</v>
      </c>
      <c r="L31" s="53">
        <f>L28+L29+L30</f>
        <v>42030.474000000002</v>
      </c>
      <c r="M31" s="54">
        <f>IF(L31&gt;0,N31/L31,0)</f>
        <v>0.72051138557228744</v>
      </c>
      <c r="N31" s="55">
        <f>N28+N29+N30</f>
        <v>30283.435058000003</v>
      </c>
      <c r="O31" s="21">
        <f>IF(L31&gt;0,P31/L31,0)</f>
        <v>0.14742012326579992</v>
      </c>
      <c r="P31" s="55">
        <f>P28+P29+P30</f>
        <v>6196.1376579999996</v>
      </c>
      <c r="Q31" s="21">
        <f>IF(L31&gt;0,R31/L31,0)</f>
        <v>0.13206849116191266</v>
      </c>
      <c r="R31" s="55">
        <f>R28+R29+R30</f>
        <v>5550.9012840000005</v>
      </c>
      <c r="S31" s="21">
        <f>IF(L31&gt;0,T31/L31,0)</f>
        <v>0.17334888866587608</v>
      </c>
      <c r="T31" s="55">
        <f>T28+T29+T30</f>
        <v>7285.935958</v>
      </c>
      <c r="U31" s="21">
        <f>IF(L31&gt;0,V31/L31,0)</f>
        <v>0.5230869998753761</v>
      </c>
      <c r="V31" s="55">
        <f>V28+V29+V30</f>
        <v>21985.594548000001</v>
      </c>
      <c r="W31" s="21">
        <f>IF(L31&gt;0,X31/L31,0)</f>
        <v>0.39333149086065511</v>
      </c>
      <c r="X31" s="55">
        <f>X28+X29+X30</f>
        <v>16531.909000000003</v>
      </c>
      <c r="Y31" s="56">
        <f>IF(L31&gt;0,Z31/L31,0)</f>
        <v>3.2096851541574337E-3</v>
      </c>
      <c r="Z31" s="57">
        <f>SUM(Z28:Z30)</f>
        <v>134.90458842000001</v>
      </c>
      <c r="AA31" s="63">
        <f>IF(L31&gt;0,(AA28*L28+AA29*L29+AA30*L30)/L31,0)</f>
        <v>2.8044402954879835E-3</v>
      </c>
      <c r="AB31" s="56">
        <f>IF(J31&gt;0,(J28*AB28+J29*AB29+J30*AB30)/J31,0)</f>
        <v>2.2000000000000003E-4</v>
      </c>
      <c r="AC31" s="53">
        <f>SUM(AC28:AC30)</f>
        <v>9.2467042800000012</v>
      </c>
      <c r="AD31" s="54">
        <f>IF(J31&gt;0,(J28*AD28+J29*AD29+J30*AD30)/J31,0)</f>
        <v>0.21387534448278137</v>
      </c>
      <c r="AE31" s="59">
        <f>SUM(AE28:AE30)</f>
        <v>116.51540200000002</v>
      </c>
      <c r="AF31" s="54">
        <f>IF(AND(Z31&gt;0),((Z28*AF28+Z29*AF29+Z30*AF30)/Z31),0)</f>
        <v>0.93241685896102877</v>
      </c>
      <c r="AG31" s="58">
        <f>IF(AND(AA31&gt;0,AJ31&gt;0,AB31&gt;0),((AJ31*(AA31-AB31))/(AA31*(AJ31-AB31))),0)</f>
        <v>0.92248610719445956</v>
      </c>
      <c r="AH31" s="52">
        <f>SUM(AH28:AH30)</f>
        <v>596</v>
      </c>
      <c r="AI31" s="21">
        <f>IF(AH31&gt;0,(AI28*AH28+AI29*AH29+AI30*AH30)/AH31,0)</f>
        <v>8.5255033557046972E-2</v>
      </c>
      <c r="AJ31" s="54">
        <f>IF(J31&gt;0,(AJ28*J28+AJ29*J29+AJ30*J30)/J31,0)</f>
        <v>0.21748985561391557</v>
      </c>
      <c r="AK31" s="59">
        <f>SUM(AK28:AK30)</f>
        <v>118.38266350000001</v>
      </c>
      <c r="AL31" s="57"/>
      <c r="AM31" s="57">
        <f>SUM(AM28:AM30)</f>
        <v>0</v>
      </c>
      <c r="AN31" s="124"/>
      <c r="AO31" s="125">
        <f>AN30</f>
        <v>3642.6200000000008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47" t="s">
        <v>50</v>
      </c>
      <c r="D32" s="12">
        <v>19600</v>
      </c>
      <c r="E32" s="12">
        <v>1</v>
      </c>
      <c r="F32" s="12">
        <v>14754</v>
      </c>
      <c r="G32" s="13">
        <v>2.1</v>
      </c>
      <c r="H32" s="13">
        <v>5.4</v>
      </c>
      <c r="I32" s="12">
        <v>14822</v>
      </c>
      <c r="J32" s="12">
        <v>15266</v>
      </c>
      <c r="K32" s="14">
        <v>8.2000000000000003E-2</v>
      </c>
      <c r="L32" s="25">
        <f>J32*(1-K32)</f>
        <v>14014.188</v>
      </c>
      <c r="M32" s="15">
        <v>0.80600000000000005</v>
      </c>
      <c r="N32" s="26">
        <f>L32*M32</f>
        <v>11295.435528</v>
      </c>
      <c r="O32" s="14">
        <v>8.8999999999999996E-2</v>
      </c>
      <c r="P32" s="26">
        <f>L32*O32</f>
        <v>1247.2627319999999</v>
      </c>
      <c r="Q32" s="16">
        <v>0.105</v>
      </c>
      <c r="R32" s="26">
        <f>L32*Q32</f>
        <v>1471.48974</v>
      </c>
      <c r="S32" s="16">
        <v>0.17</v>
      </c>
      <c r="T32" s="26">
        <f>L32*S32</f>
        <v>2382.4119600000004</v>
      </c>
      <c r="U32" s="16">
        <v>0.52900000000000003</v>
      </c>
      <c r="V32" s="26">
        <f>L32*U32</f>
        <v>7413.5054520000003</v>
      </c>
      <c r="W32" s="16">
        <v>0.4</v>
      </c>
      <c r="X32" s="26">
        <f>W32*L32</f>
        <v>5605.6752000000006</v>
      </c>
      <c r="Y32" s="17">
        <v>3.1199999999999999E-3</v>
      </c>
      <c r="Z32" s="61">
        <f>L32*Y32</f>
        <v>43.724266559999997</v>
      </c>
      <c r="AA32" s="28">
        <f>IF(J32&gt;0,(AC32+AK32)/J32,0)</f>
        <v>2.9949559648892966E-3</v>
      </c>
      <c r="AB32" s="17">
        <v>2.2000000000000001E-4</v>
      </c>
      <c r="AC32" s="25">
        <f>AB32*L32</f>
        <v>3.0831213600000003</v>
      </c>
      <c r="AD32" s="141">
        <v>0.21199999999999999</v>
      </c>
      <c r="AE32" s="31">
        <f>AH32*(1-AI32)*AD32</f>
        <v>39.420976000000003</v>
      </c>
      <c r="AF32" s="29">
        <f t="shared" ref="AF32:AF34" si="50">IF(AND(AD32&gt;0,AB32&gt;0,Y32&gt;0),((Y32-AB32)*AD32)/((AD32-AB32)*Y32),0)</f>
        <v>0.93045274365512343</v>
      </c>
      <c r="AG32" s="62">
        <f>IF(AND(AA32&gt;0,AJ32&gt;0,AB32&gt;0),((AJ32*(AA32-AB32))/(AA32*(AJ32-AB32))),0)</f>
        <v>0.92743297832086302</v>
      </c>
      <c r="AH32" s="12">
        <v>203</v>
      </c>
      <c r="AI32" s="14">
        <v>8.4000000000000005E-2</v>
      </c>
      <c r="AJ32" s="15">
        <v>0.2293</v>
      </c>
      <c r="AK32" s="31">
        <f t="shared" si="8"/>
        <v>42.637876400000003</v>
      </c>
      <c r="AL32" s="19">
        <v>1.6</v>
      </c>
      <c r="AM32" s="19"/>
      <c r="AN32" s="119">
        <f>AN30+AH32-AM32</f>
        <v>3845.6200000000008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56</v>
      </c>
      <c r="D33" s="35">
        <v>19944</v>
      </c>
      <c r="E33" s="44">
        <v>5</v>
      </c>
      <c r="F33" s="35">
        <v>15778</v>
      </c>
      <c r="G33" s="36">
        <v>0.7</v>
      </c>
      <c r="H33" s="38">
        <v>4.3</v>
      </c>
      <c r="I33" s="35">
        <v>15768</v>
      </c>
      <c r="J33" s="35">
        <v>15247</v>
      </c>
      <c r="K33" s="40">
        <v>7.6999999999999999E-2</v>
      </c>
      <c r="L33" s="38">
        <f t="shared" ref="L33:L34" si="51">J33*(1-K33)</f>
        <v>14072.981</v>
      </c>
      <c r="M33" s="39">
        <v>0.75800000000000001</v>
      </c>
      <c r="N33" s="26">
        <f t="shared" ref="N33:N34" si="52">L33*M33</f>
        <v>10667.319598</v>
      </c>
      <c r="O33" s="37">
        <v>0.16400000000000001</v>
      </c>
      <c r="P33" s="26">
        <f t="shared" ref="P33:P34" si="53">L33*O33</f>
        <v>2307.9688839999999</v>
      </c>
      <c r="Q33" s="40">
        <v>7.8E-2</v>
      </c>
      <c r="R33" s="26">
        <f t="shared" ref="R33:R34" si="54">L33*Q33</f>
        <v>1097.6925180000001</v>
      </c>
      <c r="S33" s="40">
        <v>0.16600000000000001</v>
      </c>
      <c r="T33" s="26">
        <f>L33*S33</f>
        <v>2336.1148459999999</v>
      </c>
      <c r="U33" s="40">
        <v>0.54800000000000004</v>
      </c>
      <c r="V33" s="26">
        <f>L33*U33</f>
        <v>7711.9935880000003</v>
      </c>
      <c r="W33" s="40">
        <v>0.4</v>
      </c>
      <c r="X33" s="26">
        <f>W33*L33</f>
        <v>5629.1923999999999</v>
      </c>
      <c r="Y33" s="41">
        <v>3.29E-3</v>
      </c>
      <c r="Z33" s="18">
        <f>L33*Y33</f>
        <v>46.300107490000002</v>
      </c>
      <c r="AA33" s="28">
        <f>IF(J33&gt;0,(AC33+AK33)/J33,0)</f>
        <v>3.1342140506329117E-3</v>
      </c>
      <c r="AB33" s="41">
        <v>2.3000000000000001E-4</v>
      </c>
      <c r="AC33" s="38">
        <f>AB33*L33</f>
        <v>3.23678563</v>
      </c>
      <c r="AD33" s="29">
        <v>0.22109999999999999</v>
      </c>
      <c r="AE33" s="42">
        <f>AH33*(1-AI33)*AD33</f>
        <v>42.530796000000002</v>
      </c>
      <c r="AF33" s="29">
        <f t="shared" si="50"/>
        <v>0.93105972334053932</v>
      </c>
      <c r="AG33" s="30">
        <f t="shared" ref="AG33:AG34" si="55">IF(AND(AA33&gt;0,AJ33&gt;0,AB33&gt;0),((AJ33*(AA33-AB33))/(AA33*(AJ33-AB33))),0)</f>
        <v>0.92753750099301102</v>
      </c>
      <c r="AH33" s="35">
        <v>210</v>
      </c>
      <c r="AI33" s="40">
        <v>8.4000000000000005E-2</v>
      </c>
      <c r="AJ33" s="39">
        <v>0.2316</v>
      </c>
      <c r="AK33" s="42">
        <f t="shared" si="8"/>
        <v>44.550576000000007</v>
      </c>
      <c r="AL33" s="18">
        <v>1.62</v>
      </c>
      <c r="AM33" s="18"/>
      <c r="AN33" s="122">
        <f>AN32+AH33-AM33</f>
        <v>4055.6200000000008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53</v>
      </c>
      <c r="D34" s="44">
        <v>14375</v>
      </c>
      <c r="E34" s="44">
        <v>5</v>
      </c>
      <c r="F34" s="44">
        <v>17122</v>
      </c>
      <c r="G34" s="38">
        <v>1.2</v>
      </c>
      <c r="H34" s="38">
        <v>4.9000000000000004</v>
      </c>
      <c r="I34" s="44">
        <v>17218</v>
      </c>
      <c r="J34" s="44">
        <v>15221</v>
      </c>
      <c r="K34" s="40">
        <v>7.3999999999999996E-2</v>
      </c>
      <c r="L34" s="38">
        <f t="shared" si="51"/>
        <v>14094.646000000001</v>
      </c>
      <c r="M34" s="29">
        <v>0.68899999999999995</v>
      </c>
      <c r="N34" s="26">
        <f t="shared" si="52"/>
        <v>9711.2110940000002</v>
      </c>
      <c r="O34" s="40">
        <v>0.2</v>
      </c>
      <c r="P34" s="26">
        <f t="shared" si="53"/>
        <v>2818.9292000000005</v>
      </c>
      <c r="Q34" s="40">
        <v>0.111</v>
      </c>
      <c r="R34" s="26">
        <f t="shared" si="54"/>
        <v>1564.5057060000001</v>
      </c>
      <c r="S34" s="40">
        <v>0.16</v>
      </c>
      <c r="T34" s="26">
        <f>L34*S34</f>
        <v>2255.14336</v>
      </c>
      <c r="U34" s="40">
        <v>0.54500000000000004</v>
      </c>
      <c r="V34" s="26">
        <f>L34*U34</f>
        <v>7681.5820700000013</v>
      </c>
      <c r="W34" s="40">
        <v>0.4</v>
      </c>
      <c r="X34" s="26">
        <f>W34*L34</f>
        <v>5637.858400000001</v>
      </c>
      <c r="Y34" s="48">
        <v>3.2599999999999999E-3</v>
      </c>
      <c r="Z34" s="18">
        <f>L34*Y34</f>
        <v>45.948545959999997</v>
      </c>
      <c r="AA34" s="28">
        <f>IF(J34&gt;0,(AC34+AK34)/J34,0)</f>
        <v>3.0282892214703368E-3</v>
      </c>
      <c r="AB34" s="48">
        <v>2.4000000000000001E-4</v>
      </c>
      <c r="AC34" s="38">
        <f>AB34*L34</f>
        <v>3.3827150400000003</v>
      </c>
      <c r="AD34" s="29">
        <v>0.21990000000000001</v>
      </c>
      <c r="AE34" s="42">
        <f>AH34*(1-AI34)*AD34</f>
        <v>40.711406400000001</v>
      </c>
      <c r="AF34" s="29">
        <f t="shared" si="50"/>
        <v>0.92739252911219727</v>
      </c>
      <c r="AG34" s="30">
        <f t="shared" si="55"/>
        <v>0.92170619419211575</v>
      </c>
      <c r="AH34" s="44">
        <v>203</v>
      </c>
      <c r="AI34" s="40">
        <v>8.7999999999999995E-2</v>
      </c>
      <c r="AJ34" s="29">
        <v>0.23069999999999999</v>
      </c>
      <c r="AK34" s="42">
        <f t="shared" si="8"/>
        <v>42.710875199999997</v>
      </c>
      <c r="AL34" s="18">
        <v>1.63</v>
      </c>
      <c r="AM34" s="18"/>
      <c r="AN34" s="122">
        <f>AN33+AH34-AM34</f>
        <v>4258.6200000000008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53919</v>
      </c>
      <c r="E35" s="52"/>
      <c r="F35" s="52">
        <f t="shared" ref="F35:J35" si="56">SUM(F32:F34)</f>
        <v>47654</v>
      </c>
      <c r="G35" s="53"/>
      <c r="H35" s="53"/>
      <c r="I35" s="52">
        <f t="shared" si="56"/>
        <v>47808</v>
      </c>
      <c r="J35" s="52">
        <f t="shared" si="56"/>
        <v>45734</v>
      </c>
      <c r="K35" s="21">
        <f>IF(J35&gt;0,(J32*K32+J33*K33+J34*K34)/J35,0)</f>
        <v>7.7670551449687333E-2</v>
      </c>
      <c r="L35" s="53">
        <f>L32+L33+L34</f>
        <v>42181.815000000002</v>
      </c>
      <c r="M35" s="54">
        <f>IF(L35&gt;0,N35/L35,0)</f>
        <v>0.75089149720086723</v>
      </c>
      <c r="N35" s="55">
        <f>N32+N33+N34</f>
        <v>31673.966220000002</v>
      </c>
      <c r="O35" s="21">
        <f>IF(L35&gt;0,P35/L35,0)</f>
        <v>0.1511115824674685</v>
      </c>
      <c r="P35" s="55">
        <f>P32+P33+P34</f>
        <v>6374.1608160000005</v>
      </c>
      <c r="Q35" s="21">
        <f>IF(L35&gt;0,R35/L35,0)</f>
        <v>9.7996920331664239E-2</v>
      </c>
      <c r="R35" s="55">
        <f>R32+R33+R34</f>
        <v>4133.6879639999997</v>
      </c>
      <c r="S35" s="21">
        <f>IF(L35&gt;0,T35/L35,0)</f>
        <v>0.16532408968177401</v>
      </c>
      <c r="T35" s="55">
        <f>T32+T33+T34</f>
        <v>6973.6701659999999</v>
      </c>
      <c r="U35" s="21">
        <f>IF(L35&gt;0,V35/L35,0)</f>
        <v>0.54068515330599221</v>
      </c>
      <c r="V35" s="55">
        <f>V32+V33+V34</f>
        <v>22807.081110000003</v>
      </c>
      <c r="W35" s="21">
        <f>IF(L35&gt;0,X35/L35,0)</f>
        <v>0.4</v>
      </c>
      <c r="X35" s="55">
        <f>X32+X33+X34</f>
        <v>16872.726000000002</v>
      </c>
      <c r="Y35" s="56">
        <f>IF(L35&gt;0,Z35/L35,0)</f>
        <v>3.2234961916645832E-3</v>
      </c>
      <c r="Z35" s="57">
        <f>SUM(Z32:Z34)</f>
        <v>135.97292001</v>
      </c>
      <c r="AA35" s="63">
        <f>IF(L35&gt;0,(AA32*L32+AA33*L33+AA34*L34)/L35,0)</f>
        <v>3.0525541703316939E-3</v>
      </c>
      <c r="AB35" s="56">
        <f>IF(J35&gt;0,(J32*AB32+J33*AB33+J34*AB34)/J35,0)</f>
        <v>2.2999016049328729E-4</v>
      </c>
      <c r="AC35" s="53">
        <f>SUM(AC32:AC34)</f>
        <v>9.7026220300000006</v>
      </c>
      <c r="AD35" s="54">
        <f>IF(J35&gt;0,(J32*AD32+J33*AD33+J34*AD34)/J35,0)</f>
        <v>0.21766304281278698</v>
      </c>
      <c r="AE35" s="59">
        <f>SUM(AE32:AE34)</f>
        <v>122.66317840000001</v>
      </c>
      <c r="AF35" s="54">
        <f>IF(AND(Z35&gt;0),((Z32*AF32+Z33*AF33+Z34*AF34)/Z35),0)</f>
        <v>0.92962530548665701</v>
      </c>
      <c r="AG35" s="58">
        <f>IF(AND(AA35&gt;0,AJ35&gt;0,AB35&gt;0),((AJ35*(AA35-AB35))/(AA35*(AJ35-AB35))),0)</f>
        <v>0.92557988664655744</v>
      </c>
      <c r="AH35" s="52">
        <f t="shared" ref="AH35" si="57">SUM(AH32:AH34)</f>
        <v>616</v>
      </c>
      <c r="AI35" s="21">
        <f>IF(AH35&gt;0,(AI32*AH32+AI33*AH33+AI34*AH34)/AH35,0)</f>
        <v>8.5318181818181821E-2</v>
      </c>
      <c r="AJ35" s="54">
        <f>IF(J35&gt;0,(AJ32*J32+AJ33*J33+AJ34*J34)/J35,0)</f>
        <v>0.23053272619932658</v>
      </c>
      <c r="AK35" s="59">
        <f>SUM(AK32:AK34)</f>
        <v>129.89932760000002</v>
      </c>
      <c r="AL35" s="57"/>
      <c r="AM35" s="57">
        <f>SUM(AM32:AM34)</f>
        <v>0</v>
      </c>
      <c r="AN35" s="124"/>
      <c r="AO35" s="125">
        <f>AN34</f>
        <v>4258.6200000000008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47" t="s">
        <v>50</v>
      </c>
      <c r="D36" s="12">
        <v>14251</v>
      </c>
      <c r="E36" s="12">
        <v>0</v>
      </c>
      <c r="F36" s="12">
        <v>16166</v>
      </c>
      <c r="G36" s="13">
        <v>2.1</v>
      </c>
      <c r="H36" s="13">
        <v>4.0999999999999996</v>
      </c>
      <c r="I36" s="12">
        <v>16615</v>
      </c>
      <c r="J36" s="12">
        <v>15118</v>
      </c>
      <c r="K36" s="14">
        <v>7.3999999999999996E-2</v>
      </c>
      <c r="L36" s="25">
        <f>J36*(1-K36)</f>
        <v>13999.268</v>
      </c>
      <c r="M36" s="15">
        <v>0.77100000000000002</v>
      </c>
      <c r="N36" s="26">
        <f>L36*M36</f>
        <v>10793.435628000001</v>
      </c>
      <c r="O36" s="14">
        <v>9.9000000000000005E-2</v>
      </c>
      <c r="P36" s="26">
        <f>L36*O36</f>
        <v>1385.9275320000002</v>
      </c>
      <c r="Q36" s="16">
        <v>0.13</v>
      </c>
      <c r="R36" s="26">
        <f>L36*Q36</f>
        <v>1819.9048400000001</v>
      </c>
      <c r="S36" s="16">
        <v>0.17</v>
      </c>
      <c r="T36" s="26">
        <f>L36*S36</f>
        <v>2379.87556</v>
      </c>
      <c r="U36" s="16">
        <v>0.54400000000000004</v>
      </c>
      <c r="V36" s="26">
        <f>L36*U36</f>
        <v>7615.6017920000004</v>
      </c>
      <c r="W36" s="16">
        <v>0.4</v>
      </c>
      <c r="X36" s="26">
        <f>W36*L36</f>
        <v>5599.7072000000007</v>
      </c>
      <c r="Y36" s="17">
        <v>3.3E-3</v>
      </c>
      <c r="Z36" s="61">
        <f>L36*Y36</f>
        <v>46.197584399999997</v>
      </c>
      <c r="AA36" s="28">
        <f>IF(J36&gt;0,(AC36+AK36)/J36,0)</f>
        <v>3.1628671914274375E-3</v>
      </c>
      <c r="AB36" s="17">
        <v>2.5000000000000001E-4</v>
      </c>
      <c r="AC36" s="25">
        <f>AB36*L36</f>
        <v>3.4998170000000002</v>
      </c>
      <c r="AD36" s="141">
        <v>0.21440000000000001</v>
      </c>
      <c r="AE36" s="31">
        <f>AH36*(1-AI36)*AD36</f>
        <v>40.500588800000003</v>
      </c>
      <c r="AF36" s="29">
        <f t="shared" ref="AF36:AF38" si="58">IF(AND(AD36&gt;0,AB36&gt;0,Y36&gt;0),((Y36-AB36)*AD36)/((AD36-AB36)*Y36),0)</f>
        <v>0.9253213904159503</v>
      </c>
      <c r="AG36" s="62">
        <f>IF(AND(AA36&gt;0,AJ36&gt;0,AB36&gt;0),((AJ36*(AA36-AB36))/(AA36*(AJ36-AB36))),0)</f>
        <v>0.92194025380618649</v>
      </c>
      <c r="AH36" s="12">
        <v>206</v>
      </c>
      <c r="AI36" s="14">
        <v>8.3000000000000004E-2</v>
      </c>
      <c r="AJ36" s="15">
        <v>0.2346</v>
      </c>
      <c r="AK36" s="31">
        <f t="shared" si="8"/>
        <v>44.316409200000002</v>
      </c>
      <c r="AL36" s="19">
        <v>1.65</v>
      </c>
      <c r="AM36" s="19"/>
      <c r="AN36" s="119">
        <f>AN34+AH36-AM36</f>
        <v>4464.6200000000008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49</v>
      </c>
      <c r="D37" s="35">
        <v>21230</v>
      </c>
      <c r="E37" s="44">
        <v>5</v>
      </c>
      <c r="F37" s="35">
        <v>14455</v>
      </c>
      <c r="G37" s="36">
        <v>4.2</v>
      </c>
      <c r="H37" s="38">
        <v>6.6</v>
      </c>
      <c r="I37" s="35">
        <v>14861</v>
      </c>
      <c r="J37" s="35">
        <v>15017</v>
      </c>
      <c r="K37" s="40">
        <v>6.9000000000000006E-2</v>
      </c>
      <c r="L37" s="38">
        <f t="shared" ref="L37:L38" si="59">J37*(1-K37)</f>
        <v>13980.827000000001</v>
      </c>
      <c r="M37" s="39">
        <v>0.75</v>
      </c>
      <c r="N37" s="26">
        <f t="shared" ref="N37:N38" si="60">L37*M37</f>
        <v>10485.62025</v>
      </c>
      <c r="O37" s="37">
        <v>0.184</v>
      </c>
      <c r="P37" s="26">
        <f t="shared" ref="P37:P38" si="61">L37*O37</f>
        <v>2572.4721680000002</v>
      </c>
      <c r="Q37" s="40">
        <v>6.6000000000000003E-2</v>
      </c>
      <c r="R37" s="26">
        <f t="shared" ref="R37:R38" si="62">L37*Q37</f>
        <v>922.73458200000016</v>
      </c>
      <c r="S37" s="40">
        <v>0.16600000000000001</v>
      </c>
      <c r="T37" s="26">
        <f>L37*S37</f>
        <v>2320.8172820000004</v>
      </c>
      <c r="U37" s="40">
        <v>0.54800000000000004</v>
      </c>
      <c r="V37" s="26">
        <f>L37*U37</f>
        <v>7661.4931960000013</v>
      </c>
      <c r="W37" s="40">
        <v>0.4</v>
      </c>
      <c r="X37" s="26">
        <f>W37*L37</f>
        <v>5592.3308000000006</v>
      </c>
      <c r="Y37" s="41">
        <v>3.3E-3</v>
      </c>
      <c r="Z37" s="18">
        <f>L37*Y37</f>
        <v>46.136729100000004</v>
      </c>
      <c r="AA37" s="28">
        <f>IF(J37&gt;0,(AC37+AK37)/J37,0)</f>
        <v>3.1800223180395559E-3</v>
      </c>
      <c r="AB37" s="41">
        <v>2.5000000000000001E-4</v>
      </c>
      <c r="AC37" s="38">
        <f>AB37*L37</f>
        <v>3.4952067500000004</v>
      </c>
      <c r="AD37" s="29">
        <v>0.20649999999999999</v>
      </c>
      <c r="AE37" s="42">
        <f>AH37*(1-AI37)*AD37</f>
        <v>41.280588999999999</v>
      </c>
      <c r="AF37" s="29">
        <f t="shared" si="58"/>
        <v>0.92536271808999071</v>
      </c>
      <c r="AG37" s="30">
        <f t="shared" ref="AG37:AG38" si="63">IF(AND(AA37&gt;0,AJ37&gt;0,AB37&gt;0),((AJ37*(AA37-AB37))/(AA37*(AJ37-AB37))),0)</f>
        <v>0.92242578240599171</v>
      </c>
      <c r="AH37" s="35">
        <v>218</v>
      </c>
      <c r="AI37" s="40">
        <v>8.3000000000000004E-2</v>
      </c>
      <c r="AJ37" s="39">
        <v>0.22140000000000001</v>
      </c>
      <c r="AK37" s="42">
        <f t="shared" si="8"/>
        <v>44.259188400000006</v>
      </c>
      <c r="AL37" s="18">
        <v>1.62</v>
      </c>
      <c r="AM37" s="18"/>
      <c r="AN37" s="122">
        <f>AN36+AH37-AM37</f>
        <v>4682.6200000000008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53</v>
      </c>
      <c r="D38" s="44">
        <v>14500</v>
      </c>
      <c r="E38" s="44">
        <v>6</v>
      </c>
      <c r="F38" s="44">
        <v>18190</v>
      </c>
      <c r="G38" s="38">
        <v>4.3</v>
      </c>
      <c r="H38" s="38">
        <v>4.8</v>
      </c>
      <c r="I38" s="44">
        <v>17978</v>
      </c>
      <c r="J38" s="44">
        <v>15043</v>
      </c>
      <c r="K38" s="40">
        <v>8.5000000000000006E-2</v>
      </c>
      <c r="L38" s="38">
        <f t="shared" si="59"/>
        <v>13764.345000000001</v>
      </c>
      <c r="M38" s="29">
        <v>0.80700000000000005</v>
      </c>
      <c r="N38" s="26">
        <f t="shared" si="60"/>
        <v>11107.826415000001</v>
      </c>
      <c r="O38" s="40">
        <v>0.124</v>
      </c>
      <c r="P38" s="26">
        <f t="shared" si="61"/>
        <v>1706.7787800000001</v>
      </c>
      <c r="Q38" s="40">
        <v>6.9000000000000006E-2</v>
      </c>
      <c r="R38" s="26">
        <f t="shared" si="62"/>
        <v>949.73980500000016</v>
      </c>
      <c r="S38" s="40">
        <v>0.19700000000000001</v>
      </c>
      <c r="T38" s="26">
        <f>L38*S38</f>
        <v>2711.5759650000005</v>
      </c>
      <c r="U38" s="40">
        <v>0.503</v>
      </c>
      <c r="V38" s="26">
        <f>L38*U38</f>
        <v>6923.4655350000003</v>
      </c>
      <c r="W38" s="40">
        <v>0.39</v>
      </c>
      <c r="X38" s="26">
        <f>W38*L38</f>
        <v>5368.0945500000007</v>
      </c>
      <c r="Y38" s="48">
        <v>3.4099999999999998E-3</v>
      </c>
      <c r="Z38" s="18">
        <f>L38*Y38</f>
        <v>46.936416450000003</v>
      </c>
      <c r="AA38" s="28">
        <f>IF(J38&gt;0,(AC38+AK38)/J38,0)</f>
        <v>3.0813336435551418E-3</v>
      </c>
      <c r="AB38" s="48">
        <v>2.4000000000000001E-4</v>
      </c>
      <c r="AC38" s="38">
        <f>AB38*L38</f>
        <v>3.3034428000000005</v>
      </c>
      <c r="AD38" s="29">
        <v>0.21060000000000001</v>
      </c>
      <c r="AE38" s="42">
        <f>AH38*(1-AI38)*AD38</f>
        <v>40.986129600000005</v>
      </c>
      <c r="AF38" s="29">
        <f t="shared" si="58"/>
        <v>0.9306793716009254</v>
      </c>
      <c r="AG38" s="30">
        <f t="shared" si="63"/>
        <v>0.92311321731869633</v>
      </c>
      <c r="AH38" s="44">
        <v>212</v>
      </c>
      <c r="AI38" s="40">
        <v>8.2000000000000003E-2</v>
      </c>
      <c r="AJ38" s="29">
        <v>0.22120000000000001</v>
      </c>
      <c r="AK38" s="42">
        <f t="shared" si="8"/>
        <v>43.049059200000002</v>
      </c>
      <c r="AL38" s="18">
        <v>1.6</v>
      </c>
      <c r="AM38" s="18"/>
      <c r="AN38" s="122">
        <f>AN37+AH38-AM38</f>
        <v>4894.6200000000008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49981</v>
      </c>
      <c r="E39" s="52"/>
      <c r="F39" s="52">
        <f t="shared" ref="F39:J39" si="64">SUM(F36:F38)</f>
        <v>48811</v>
      </c>
      <c r="G39" s="53"/>
      <c r="H39" s="53"/>
      <c r="I39" s="52">
        <f t="shared" si="64"/>
        <v>49454</v>
      </c>
      <c r="J39" s="52">
        <f t="shared" si="64"/>
        <v>45178</v>
      </c>
      <c r="K39" s="21">
        <f>IF(J39&gt;0,(J36*K36+J37*K37+J38*K38)/J39,0)</f>
        <v>7.6000708309354112E-2</v>
      </c>
      <c r="L39" s="53">
        <f>L36+L37+L38</f>
        <v>41744.44</v>
      </c>
      <c r="M39" s="54">
        <f>IF(L39&gt;0,N39/L39,0)</f>
        <v>0.77583702866776993</v>
      </c>
      <c r="N39" s="55">
        <f>N36+N37+N38</f>
        <v>32386.882293000002</v>
      </c>
      <c r="O39" s="21">
        <f>IF(L39&gt;0,P39/L39,0)</f>
        <v>0.13571097085024977</v>
      </c>
      <c r="P39" s="55">
        <f>P36+P37+P38</f>
        <v>5665.1784800000005</v>
      </c>
      <c r="Q39" s="21">
        <f>IF(L39&gt;0,R39/L39,0)</f>
        <v>8.8452000481980361E-2</v>
      </c>
      <c r="R39" s="55">
        <f>R36+R37+R38</f>
        <v>3692.3792270000004</v>
      </c>
      <c r="S39" s="21">
        <f>IF(L39&gt;0,T39/L39,0)</f>
        <v>0.17756301933862328</v>
      </c>
      <c r="T39" s="55">
        <f>T36+T37+T38</f>
        <v>7412.2688070000004</v>
      </c>
      <c r="U39" s="21">
        <f>IF(L39&gt;0,V39/L39,0)</f>
        <v>0.53182077716218012</v>
      </c>
      <c r="V39" s="55">
        <f>V36+V37+V38</f>
        <v>22200.560523</v>
      </c>
      <c r="W39" s="21">
        <f>IF(L39&gt;0,X39/L39,0)</f>
        <v>0.39670271178628819</v>
      </c>
      <c r="X39" s="55">
        <f>X36+X37+X38</f>
        <v>16560.132550000002</v>
      </c>
      <c r="Y39" s="56">
        <f>IF(L39&gt;0,Z39/L39,0)</f>
        <v>3.3362701703508299E-3</v>
      </c>
      <c r="Z39" s="57">
        <f>SUM(Z36:Z38)</f>
        <v>139.27072995</v>
      </c>
      <c r="AA39" s="63">
        <f>IF(L39&gt;0,(AA36*L36+AA37*L37+AA38*L38)/L39,0)</f>
        <v>3.1417287350327381E-3</v>
      </c>
      <c r="AB39" s="56">
        <f>IF(J39&gt;0,(J36*AB36+J37*AB37+J38*AB38)/J39,0)</f>
        <v>2.4667028199566157E-4</v>
      </c>
      <c r="AC39" s="53">
        <f>SUM(AC36:AC38)</f>
        <v>10.298466550000001</v>
      </c>
      <c r="AD39" s="54">
        <f>IF(J39&gt;0,(J36*AD36+J37*AD37+J38*AD38)/J39,0)</f>
        <v>0.21050877639559076</v>
      </c>
      <c r="AE39" s="59">
        <f>SUM(AE36:AE38)</f>
        <v>122.76730739999999</v>
      </c>
      <c r="AF39" s="54">
        <f>IF(AND(Z39&gt;0),((Z36*AF36+Z37*AF37+Z38*AF38)/Z39),0)</f>
        <v>0.92714080473238103</v>
      </c>
      <c r="AG39" s="58">
        <f>IF(AND(AA39&gt;0,AJ39&gt;0,AB39&gt;0),((AJ39*(AA39-AB39))/(AA39*(AJ39-AB39))),0)</f>
        <v>0.92249379050847102</v>
      </c>
      <c r="AH39" s="52">
        <f t="shared" ref="AH39" si="65">SUM(AH36:AH38)</f>
        <v>636</v>
      </c>
      <c r="AI39" s="21">
        <f>IF(AH39&gt;0,(AI36*AH36+AI37*AH37+AI38*AH38)/AH39,0)</f>
        <v>8.266666666666668E-2</v>
      </c>
      <c r="AJ39" s="54">
        <f>IF(J39&gt;0,(AJ36*J36+AJ37*J37+AJ38*J38)/J39,0)</f>
        <v>0.22575054672628272</v>
      </c>
      <c r="AK39" s="59">
        <f>SUM(AK36:AK38)</f>
        <v>131.62465680000003</v>
      </c>
      <c r="AL39" s="57"/>
      <c r="AM39" s="57">
        <f>SUM(AM36:AM38)</f>
        <v>0</v>
      </c>
      <c r="AN39" s="124"/>
      <c r="AO39" s="125">
        <f>AN38</f>
        <v>4894.6200000000008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47" t="s">
        <v>50</v>
      </c>
      <c r="D40" s="12">
        <v>6644</v>
      </c>
      <c r="E40" s="12">
        <v>4</v>
      </c>
      <c r="F40" s="12">
        <v>9040</v>
      </c>
      <c r="G40" s="13">
        <v>4.0999999999999996</v>
      </c>
      <c r="H40" s="13">
        <v>5.4</v>
      </c>
      <c r="I40" s="12">
        <v>9052</v>
      </c>
      <c r="J40" s="12">
        <v>14996</v>
      </c>
      <c r="K40" s="14">
        <v>7.0999999999999994E-2</v>
      </c>
      <c r="L40" s="25">
        <f>J40*(1-K40)</f>
        <v>13931.284000000001</v>
      </c>
      <c r="M40" s="15">
        <v>0.76300000000000001</v>
      </c>
      <c r="N40" s="26">
        <f>L40*M40</f>
        <v>10629.569692000001</v>
      </c>
      <c r="O40" s="14">
        <v>0.182</v>
      </c>
      <c r="P40" s="26">
        <f>L40*O40</f>
        <v>2535.493688</v>
      </c>
      <c r="Q40" s="16">
        <v>5.5E-2</v>
      </c>
      <c r="R40" s="26">
        <f>L40*Q40</f>
        <v>766.22062000000005</v>
      </c>
      <c r="S40" s="16">
        <v>0.17</v>
      </c>
      <c r="T40" s="26">
        <f>L40*S40</f>
        <v>2368.3182800000004</v>
      </c>
      <c r="U40" s="16">
        <v>0.54</v>
      </c>
      <c r="V40" s="26">
        <f>L40*U40</f>
        <v>7522.8933600000009</v>
      </c>
      <c r="W40" s="16">
        <v>0.4</v>
      </c>
      <c r="X40" s="26">
        <f>W40*L40</f>
        <v>5572.5136000000011</v>
      </c>
      <c r="Y40" s="17">
        <v>3.4299999999999999E-3</v>
      </c>
      <c r="Z40" s="61">
        <f>L40*Y40</f>
        <v>47.784304120000002</v>
      </c>
      <c r="AA40" s="28">
        <f>IF(J40&gt;0,(AC40+AK40)/J40,0)</f>
        <v>3.3899673379567891E-3</v>
      </c>
      <c r="AB40" s="17">
        <v>2.5000000000000001E-4</v>
      </c>
      <c r="AC40" s="25">
        <f>AB40*L40</f>
        <v>3.4828210000000004</v>
      </c>
      <c r="AD40" s="141">
        <v>0.20430000000000001</v>
      </c>
      <c r="AE40" s="31">
        <f>AH40*(1-AI40)*AD40</f>
        <v>43.933897800000004</v>
      </c>
      <c r="AF40" s="29">
        <f t="shared" ref="AF40:AF42" si="66">IF(AND(AD40&gt;0,AB40&gt;0,Y40&gt;0),((Y40-AB40)*AD40)/((AD40-AB40)*Y40),0)</f>
        <v>0.92824959297262499</v>
      </c>
      <c r="AG40" s="62">
        <f>IF(AND(AA40&gt;0,AJ40&gt;0,AB40&gt;0),((AJ40*(AA40-AB40))/(AA40*(AJ40-AB40))),0)</f>
        <v>0.92730577624975541</v>
      </c>
      <c r="AH40" s="12">
        <v>234</v>
      </c>
      <c r="AI40" s="14">
        <v>8.1000000000000003E-2</v>
      </c>
      <c r="AJ40" s="15">
        <v>0.22020000000000001</v>
      </c>
      <c r="AK40" s="31">
        <f t="shared" si="8"/>
        <v>47.353129200000005</v>
      </c>
      <c r="AL40" s="19">
        <v>1.7</v>
      </c>
      <c r="AM40" s="19">
        <v>1265.32</v>
      </c>
      <c r="AN40" s="119">
        <f>AN38+AH40-AM40</f>
        <v>3863.3000000000011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49</v>
      </c>
      <c r="D41" s="35">
        <v>20616</v>
      </c>
      <c r="E41" s="44">
        <v>7</v>
      </c>
      <c r="F41" s="35">
        <v>14324</v>
      </c>
      <c r="G41" s="36">
        <v>6</v>
      </c>
      <c r="H41" s="38">
        <v>5.0999999999999996</v>
      </c>
      <c r="I41" s="35">
        <v>15059</v>
      </c>
      <c r="J41" s="35">
        <v>15028</v>
      </c>
      <c r="K41" s="40">
        <v>7.3999999999999996E-2</v>
      </c>
      <c r="L41" s="38">
        <f t="shared" ref="L41:L42" si="67">J41*(1-K41)</f>
        <v>13915.928</v>
      </c>
      <c r="M41" s="39">
        <v>0.86099999999999999</v>
      </c>
      <c r="N41" s="26">
        <f t="shared" ref="N41:N42" si="68">L41*M41</f>
        <v>11981.614008</v>
      </c>
      <c r="O41" s="37">
        <v>7.2999999999999995E-2</v>
      </c>
      <c r="P41" s="26">
        <f t="shared" ref="P41:P42" si="69">L41*O41</f>
        <v>1015.8627439999999</v>
      </c>
      <c r="Q41" s="40">
        <v>6.6000000000000003E-2</v>
      </c>
      <c r="R41" s="26">
        <f t="shared" ref="R41:R42" si="70">L41*Q41</f>
        <v>918.45124800000008</v>
      </c>
      <c r="S41" s="40">
        <v>0.17899999999999999</v>
      </c>
      <c r="T41" s="26">
        <f>L41*S41</f>
        <v>2490.9511119999997</v>
      </c>
      <c r="U41" s="40">
        <v>0.54300000000000004</v>
      </c>
      <c r="V41" s="26">
        <f>L41*U41</f>
        <v>7556.3489040000004</v>
      </c>
      <c r="W41" s="40">
        <v>0.4</v>
      </c>
      <c r="X41" s="26">
        <f>W41*L41</f>
        <v>5566.3712000000005</v>
      </c>
      <c r="Y41" s="41">
        <v>3.3600000000000001E-3</v>
      </c>
      <c r="Z41" s="18">
        <f>L41*Y41</f>
        <v>46.757518080000004</v>
      </c>
      <c r="AA41" s="28">
        <f>IF(J41&gt;0,(AC41+AK41)/J41,0)</f>
        <v>3.2402040723981899E-3</v>
      </c>
      <c r="AB41" s="41">
        <v>2.5000000000000001E-4</v>
      </c>
      <c r="AC41" s="38">
        <f>AB41*L41</f>
        <v>3.4789820000000002</v>
      </c>
      <c r="AD41" s="29">
        <v>0.20200000000000001</v>
      </c>
      <c r="AE41" s="42">
        <f>AH41*(1-AI41)*AD41</f>
        <v>43.021152000000001</v>
      </c>
      <c r="AF41" s="29">
        <f t="shared" si="66"/>
        <v>0.92674219625892473</v>
      </c>
      <c r="AG41" s="30">
        <f t="shared" ref="AG41:AG42" si="71">IF(AND(AA41&gt;0,AJ41&gt;0,AB41&gt;0),((AJ41*(AA41-AB41))/(AA41*(AJ41-AB41))),0)</f>
        <v>0.92393236910506682</v>
      </c>
      <c r="AH41" s="35">
        <v>232</v>
      </c>
      <c r="AI41" s="40">
        <v>8.2000000000000003E-2</v>
      </c>
      <c r="AJ41" s="39">
        <v>0.21229999999999999</v>
      </c>
      <c r="AK41" s="42">
        <f t="shared" si="8"/>
        <v>45.214804799999996</v>
      </c>
      <c r="AL41" s="18">
        <v>1.6</v>
      </c>
      <c r="AM41" s="18"/>
      <c r="AN41" s="122">
        <f>AN40+AH41-AM41</f>
        <v>4095.3000000000011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55</v>
      </c>
      <c r="D42" s="44">
        <v>22440</v>
      </c>
      <c r="E42" s="44">
        <v>3</v>
      </c>
      <c r="F42" s="44">
        <v>17951</v>
      </c>
      <c r="G42" s="38">
        <v>3</v>
      </c>
      <c r="H42" s="38">
        <v>4.3</v>
      </c>
      <c r="I42" s="44">
        <v>17810</v>
      </c>
      <c r="J42" s="44">
        <v>14970</v>
      </c>
      <c r="K42" s="40">
        <v>8.4000000000000005E-2</v>
      </c>
      <c r="L42" s="38">
        <f t="shared" si="67"/>
        <v>13712.52</v>
      </c>
      <c r="M42" s="29">
        <v>0.72799999999999998</v>
      </c>
      <c r="N42" s="26">
        <f t="shared" si="68"/>
        <v>9982.7145600000003</v>
      </c>
      <c r="O42" s="40">
        <v>0.219</v>
      </c>
      <c r="P42" s="26">
        <f t="shared" si="69"/>
        <v>3003.0418800000002</v>
      </c>
      <c r="Q42" s="40">
        <v>5.2999999999999999E-2</v>
      </c>
      <c r="R42" s="26">
        <f t="shared" si="70"/>
        <v>726.76355999999998</v>
      </c>
      <c r="S42" s="40">
        <v>0.16300000000000001</v>
      </c>
      <c r="T42" s="26">
        <f>L42*S42</f>
        <v>2235.1407600000002</v>
      </c>
      <c r="U42" s="40">
        <v>0.54500000000000004</v>
      </c>
      <c r="V42" s="26">
        <f>L42*U42</f>
        <v>7473.3234000000011</v>
      </c>
      <c r="W42" s="40">
        <v>0.39</v>
      </c>
      <c r="X42" s="26">
        <f>W42*L42</f>
        <v>5347.8828000000003</v>
      </c>
      <c r="Y42" s="48">
        <v>3.3300000000000001E-3</v>
      </c>
      <c r="Z42" s="18">
        <f>L42*Y42</f>
        <v>45.662691600000002</v>
      </c>
      <c r="AA42" s="28">
        <f>IF(J42&gt;0,(AC42+AK42)/J42,0)</f>
        <v>3.1388948029392122E-3</v>
      </c>
      <c r="AB42" s="48">
        <v>2.5999999999999998E-4</v>
      </c>
      <c r="AC42" s="38">
        <f>AB42*L42</f>
        <v>3.5652551999999997</v>
      </c>
      <c r="AD42" s="29">
        <v>0.1953</v>
      </c>
      <c r="AE42" s="42">
        <f>AH42*(1-AI42)*AD42</f>
        <v>42.403536000000003</v>
      </c>
      <c r="AF42" s="29">
        <f t="shared" si="66"/>
        <v>0.92315089905327807</v>
      </c>
      <c r="AG42" s="30">
        <f t="shared" si="71"/>
        <v>0.91836216847699215</v>
      </c>
      <c r="AH42" s="44">
        <v>236</v>
      </c>
      <c r="AI42" s="40">
        <v>0.08</v>
      </c>
      <c r="AJ42" s="29">
        <v>0.2</v>
      </c>
      <c r="AK42" s="42">
        <f t="shared" si="8"/>
        <v>43.424000000000007</v>
      </c>
      <c r="AL42" s="18">
        <v>1.65</v>
      </c>
      <c r="AM42" s="18"/>
      <c r="AN42" s="122">
        <f>AN41+AH42-AM42</f>
        <v>4331.3000000000011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49700</v>
      </c>
      <c r="E43" s="52"/>
      <c r="F43" s="52">
        <f t="shared" ref="F43:J43" si="72">SUM(F40:F42)</f>
        <v>41315</v>
      </c>
      <c r="G43" s="53"/>
      <c r="H43" s="53"/>
      <c r="I43" s="52">
        <f t="shared" si="72"/>
        <v>41921</v>
      </c>
      <c r="J43" s="52">
        <f t="shared" si="72"/>
        <v>44994</v>
      </c>
      <c r="K43" s="21">
        <f>IF(J43&gt;0,(J40*K40+J41*K41+J42*K42)/J43,0)</f>
        <v>7.6327243632484318E-2</v>
      </c>
      <c r="L43" s="53">
        <f>L40+L41+L42</f>
        <v>41559.732000000004</v>
      </c>
      <c r="M43" s="54">
        <f>IF(L43&gt;0,N43/L43,0)</f>
        <v>0.78426632443154343</v>
      </c>
      <c r="N43" s="55">
        <f>N40+N41+N42</f>
        <v>32593.898260000002</v>
      </c>
      <c r="O43" s="21">
        <f>IF(L43&gt;0,P43/L43,0)</f>
        <v>0.1577103122801658</v>
      </c>
      <c r="P43" s="55">
        <f>P40+P41+P42</f>
        <v>6554.3983120000003</v>
      </c>
      <c r="Q43" s="21">
        <f>IF(L43&gt;0,R43/L43,0)</f>
        <v>5.8023363288290698E-2</v>
      </c>
      <c r="R43" s="55">
        <f>R40+R41+R42</f>
        <v>2411.4354280000002</v>
      </c>
      <c r="S43" s="21">
        <f>IF(L43&gt;0,T43/L43,0)</f>
        <v>0.1707039437116678</v>
      </c>
      <c r="T43" s="55">
        <f>T40+T41+T42</f>
        <v>7094.4101520000004</v>
      </c>
      <c r="U43" s="21">
        <f>IF(L43&gt;0,V43/L43,0)</f>
        <v>0.54265426119687199</v>
      </c>
      <c r="V43" s="55">
        <f>V40+V41+V42</f>
        <v>22552.565664000002</v>
      </c>
      <c r="W43" s="21">
        <f>IF(L43&gt;0,X43/L43,0)</f>
        <v>0.39670052732775085</v>
      </c>
      <c r="X43" s="55">
        <f>X40+X41+X42</f>
        <v>16486.767600000003</v>
      </c>
      <c r="Y43" s="56">
        <f>IF(L43&gt;0,Z43/L43,0)</f>
        <v>3.373566359860069E-3</v>
      </c>
      <c r="Z43" s="57">
        <f>SUM(Z40:Z42)</f>
        <v>140.20451380000003</v>
      </c>
      <c r="AA43" s="63">
        <f>IF(L43&gt;0,(AA40*L40+AA41*L41+AA42*L42)/L43,0)</f>
        <v>3.2569796666590636E-3</v>
      </c>
      <c r="AB43" s="56">
        <f>IF(J43&gt;0,(J40*AB40+J41*AB41+J42*AB42)/J43,0)</f>
        <v>2.5332711028137081E-4</v>
      </c>
      <c r="AC43" s="53">
        <f>SUM(AC40:AC42)</f>
        <v>10.527058200000001</v>
      </c>
      <c r="AD43" s="54">
        <f>IF(J43&gt;0,(J40*AD40+J41*AD41+J42*AD42)/J43,0)</f>
        <v>0.20053740054229455</v>
      </c>
      <c r="AE43" s="59">
        <f>SUM(AE40:AE42)</f>
        <v>129.35858580000001</v>
      </c>
      <c r="AF43" s="54">
        <f>IF(AND(Z43&gt;0),((Z40*AF40+Z41*AF41+Z42*AF42)/Z43),0)</f>
        <v>0.92608630871824504</v>
      </c>
      <c r="AG43" s="58">
        <f>IF(AND(AA43&gt;0,AJ43&gt;0,AB43&gt;0),((AJ43*(AA43-AB43))/(AA43*(AJ43-AB43))),0)</f>
        <v>0.92332962553807452</v>
      </c>
      <c r="AH43" s="52">
        <f t="shared" ref="AH43" si="73">SUM(AH40:AH42)</f>
        <v>702</v>
      </c>
      <c r="AI43" s="21">
        <f>IF(AH43&gt;0,(AI40*AH40+AI41*AH41+AI42*AH42)/AH43,0)</f>
        <v>8.0994301994302006E-2</v>
      </c>
      <c r="AJ43" s="54">
        <f>IF(J43&gt;0,(AJ40*J40+AJ41*J41+AJ42*J42)/J43,0)</f>
        <v>0.21084063652931501</v>
      </c>
      <c r="AK43" s="59">
        <f>SUM(AK40:AK42)</f>
        <v>135.99193400000001</v>
      </c>
      <c r="AL43" s="57"/>
      <c r="AM43" s="57">
        <f>SUM(AM40:AM42)</f>
        <v>1265.32</v>
      </c>
      <c r="AN43" s="124"/>
      <c r="AO43" s="125">
        <f>AN42</f>
        <v>4331.3000000000011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47" t="s">
        <v>52</v>
      </c>
      <c r="D44" s="12">
        <v>6589</v>
      </c>
      <c r="E44" s="12">
        <v>2</v>
      </c>
      <c r="F44" s="12">
        <v>11180</v>
      </c>
      <c r="G44" s="13">
        <v>3.2</v>
      </c>
      <c r="H44" s="13">
        <v>4.4000000000000004</v>
      </c>
      <c r="I44" s="12">
        <v>11370</v>
      </c>
      <c r="J44" s="12">
        <v>15082</v>
      </c>
      <c r="K44" s="14">
        <v>7.1999999999999995E-2</v>
      </c>
      <c r="L44" s="25">
        <f>J44*(1-K44)</f>
        <v>13996.096000000001</v>
      </c>
      <c r="M44" s="15">
        <v>0.83399999999999996</v>
      </c>
      <c r="N44" s="26">
        <f>L44*M44</f>
        <v>11672.744064</v>
      </c>
      <c r="O44" s="14">
        <v>0.106</v>
      </c>
      <c r="P44" s="26">
        <f>L44*O44</f>
        <v>1483.586176</v>
      </c>
      <c r="Q44" s="16">
        <v>0.06</v>
      </c>
      <c r="R44" s="26">
        <f>L44*Q44</f>
        <v>839.76576</v>
      </c>
      <c r="S44" s="16">
        <v>0.16</v>
      </c>
      <c r="T44" s="26">
        <f>L44*S44</f>
        <v>2239.3753600000005</v>
      </c>
      <c r="U44" s="16">
        <v>0.55300000000000005</v>
      </c>
      <c r="V44" s="26">
        <f>L44*U44</f>
        <v>7739.841088000001</v>
      </c>
      <c r="W44" s="16">
        <v>0.39</v>
      </c>
      <c r="X44" s="26">
        <f>W44*L44</f>
        <v>5458.4774400000006</v>
      </c>
      <c r="Y44" s="17">
        <v>3.29E-3</v>
      </c>
      <c r="Z44" s="61">
        <f>L44*Y44</f>
        <v>46.047155840000002</v>
      </c>
      <c r="AA44" s="28">
        <f>IF(J44&gt;0,(AC44+AK44)/J44,0)</f>
        <v>2.9331968611589977E-3</v>
      </c>
      <c r="AB44" s="17">
        <v>2.5999999999999998E-4</v>
      </c>
      <c r="AC44" s="25">
        <f>AB44*L44</f>
        <v>3.6389849600000002</v>
      </c>
      <c r="AD44" s="141">
        <v>0.2029</v>
      </c>
      <c r="AE44" s="31">
        <f>AH44*(1-AI44)*AD44</f>
        <v>41.208787100000002</v>
      </c>
      <c r="AF44" s="29">
        <f t="shared" ref="AF44:AF46" si="74">IF(AND(AD44&gt;0,AB44&gt;0,Y44&gt;0),((Y44-AB44)*AD44)/((AD44-AB44)*Y44),0)</f>
        <v>0.92215431081757282</v>
      </c>
      <c r="AG44" s="62">
        <f>IF(AND(AA44&gt;0,AJ44&gt;0,AB44&gt;0),((AJ44*(AA44-AB44))/(AA44*(AJ44-AB44))),0)</f>
        <v>0.91254641619292121</v>
      </c>
      <c r="AH44" s="12">
        <v>221</v>
      </c>
      <c r="AI44" s="14">
        <v>8.1000000000000003E-2</v>
      </c>
      <c r="AJ44" s="15">
        <v>0.19989999999999999</v>
      </c>
      <c r="AK44" s="31">
        <f t="shared" si="8"/>
        <v>40.599490100000004</v>
      </c>
      <c r="AL44" s="19">
        <v>1.6</v>
      </c>
      <c r="AM44" s="19">
        <v>1276.3599999999999</v>
      </c>
      <c r="AN44" s="119">
        <f>AN42+AH44-AM44</f>
        <v>3275.9400000000014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49</v>
      </c>
      <c r="D45" s="35">
        <v>20567</v>
      </c>
      <c r="E45" s="44">
        <v>7</v>
      </c>
      <c r="F45" s="35">
        <v>19171</v>
      </c>
      <c r="G45" s="36">
        <v>2.1</v>
      </c>
      <c r="H45" s="38">
        <v>3.5</v>
      </c>
      <c r="I45" s="65">
        <v>18776</v>
      </c>
      <c r="J45" s="35">
        <v>15037</v>
      </c>
      <c r="K45" s="40">
        <v>7.4999999999999997E-2</v>
      </c>
      <c r="L45" s="38">
        <f>J45*(1-K45)</f>
        <v>13909.225</v>
      </c>
      <c r="M45" s="39">
        <v>0.81</v>
      </c>
      <c r="N45" s="26">
        <f t="shared" ref="N45:N46" si="75">L45*M45</f>
        <v>11266.472250000001</v>
      </c>
      <c r="O45" s="37">
        <v>8.7999999999999995E-2</v>
      </c>
      <c r="P45" s="26">
        <f t="shared" ref="P45:P46" si="76">L45*O45</f>
        <v>1224.0118</v>
      </c>
      <c r="Q45" s="40">
        <v>0.10199999999999999</v>
      </c>
      <c r="R45" s="26">
        <f t="shared" ref="R45:R46" si="77">L45*Q45</f>
        <v>1418.7409499999999</v>
      </c>
      <c r="S45" s="40">
        <v>0.17299999999999999</v>
      </c>
      <c r="T45" s="26">
        <f>L45*S45</f>
        <v>2406.2959249999999</v>
      </c>
      <c r="U45" s="40">
        <v>0.53800000000000003</v>
      </c>
      <c r="V45" s="26">
        <f>L45*U45</f>
        <v>7483.163050000001</v>
      </c>
      <c r="W45" s="40">
        <v>0.4</v>
      </c>
      <c r="X45" s="26">
        <f>W45*L45</f>
        <v>5563.6900000000005</v>
      </c>
      <c r="Y45" s="41">
        <v>3.31E-3</v>
      </c>
      <c r="Z45" s="18">
        <f>L45*Y45</f>
        <v>46.039534750000001</v>
      </c>
      <c r="AA45" s="28">
        <f>IF(J45&gt;0,(AC45+AK45)/J45,0)</f>
        <v>2.7936797566003855E-3</v>
      </c>
      <c r="AB45" s="41">
        <v>2.4000000000000001E-4</v>
      </c>
      <c r="AC45" s="38">
        <f>AB45*L45</f>
        <v>3.3382140000000002</v>
      </c>
      <c r="AD45" s="29">
        <v>0.21640000000000001</v>
      </c>
      <c r="AE45" s="42">
        <f>AH45*(1-AI45)*AD45</f>
        <v>38.298688400000003</v>
      </c>
      <c r="AF45" s="29">
        <f t="shared" si="74"/>
        <v>0.92852223149015711</v>
      </c>
      <c r="AG45" s="30">
        <f t="shared" ref="AG45:AG46" si="78">IF(AND(AA45&gt;0,AJ45&gt;0,AB45&gt;0),((AJ45*(AA45-AB45))/(AA45*(AJ45-AB45))),0)</f>
        <v>0.91509694054151192</v>
      </c>
      <c r="AH45" s="35">
        <v>193</v>
      </c>
      <c r="AI45" s="40">
        <v>8.3000000000000004E-2</v>
      </c>
      <c r="AJ45" s="29">
        <v>0.2185</v>
      </c>
      <c r="AK45" s="42">
        <f t="shared" si="8"/>
        <v>38.670348499999996</v>
      </c>
      <c r="AL45" s="18">
        <v>1.7</v>
      </c>
      <c r="AM45" s="18"/>
      <c r="AN45" s="122">
        <f>AN44+AH45-AM45</f>
        <v>3468.9400000000014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55</v>
      </c>
      <c r="D46" s="44">
        <v>22000</v>
      </c>
      <c r="E46" s="44">
        <v>3</v>
      </c>
      <c r="F46" s="44">
        <v>16706</v>
      </c>
      <c r="G46" s="38">
        <v>1.8</v>
      </c>
      <c r="H46" s="38">
        <v>4.0999999999999996</v>
      </c>
      <c r="I46" s="44">
        <v>17333</v>
      </c>
      <c r="J46" s="44">
        <v>15060</v>
      </c>
      <c r="K46" s="40">
        <v>7.2999999999999995E-2</v>
      </c>
      <c r="L46" s="38">
        <f t="shared" ref="L46" si="79">J46*(1-K46)</f>
        <v>13960.62</v>
      </c>
      <c r="M46" s="29">
        <v>0.621</v>
      </c>
      <c r="N46" s="26">
        <f t="shared" si="75"/>
        <v>8669.5450199999996</v>
      </c>
      <c r="O46" s="40">
        <v>0.27500000000000002</v>
      </c>
      <c r="P46" s="26">
        <f t="shared" si="76"/>
        <v>3839.1705000000006</v>
      </c>
      <c r="Q46" s="40">
        <v>0.104</v>
      </c>
      <c r="R46" s="26">
        <f t="shared" si="77"/>
        <v>1451.9044799999999</v>
      </c>
      <c r="S46" s="40">
        <v>0.17399999999999999</v>
      </c>
      <c r="T46" s="26">
        <f>L46*S46</f>
        <v>2429.14788</v>
      </c>
      <c r="U46" s="40">
        <v>0.53900000000000003</v>
      </c>
      <c r="V46" s="26">
        <f>L46*U46</f>
        <v>7524.7741800000013</v>
      </c>
      <c r="W46" s="40">
        <v>0.4</v>
      </c>
      <c r="X46" s="26">
        <f>W46*L46</f>
        <v>5584.2480000000005</v>
      </c>
      <c r="Y46" s="48">
        <v>3.2399999999999998E-3</v>
      </c>
      <c r="Z46" s="18">
        <f>L46*Y46</f>
        <v>45.232408800000002</v>
      </c>
      <c r="AA46" s="28">
        <f>IF(J46&gt;0,(AC46+AK46)/J46,0)</f>
        <v>3.0827431872509962E-3</v>
      </c>
      <c r="AB46" s="48">
        <v>2.5000000000000001E-4</v>
      </c>
      <c r="AC46" s="38">
        <f>AB46*L46</f>
        <v>3.4901550000000001</v>
      </c>
      <c r="AD46" s="29">
        <v>0.20630000000000001</v>
      </c>
      <c r="AE46" s="42">
        <f>AH46*(1-AI46)*AD46</f>
        <v>41.429784900000001</v>
      </c>
      <c r="AF46" s="29">
        <f t="shared" si="74"/>
        <v>0.92395918526307586</v>
      </c>
      <c r="AG46" s="30">
        <f t="shared" si="78"/>
        <v>0.91997914449477014</v>
      </c>
      <c r="AH46" s="44">
        <v>219</v>
      </c>
      <c r="AI46" s="40">
        <v>8.3000000000000004E-2</v>
      </c>
      <c r="AJ46" s="29">
        <v>0.21379999999999999</v>
      </c>
      <c r="AK46" s="42">
        <f t="shared" si="8"/>
        <v>42.935957399999999</v>
      </c>
      <c r="AL46" s="18">
        <v>1.62</v>
      </c>
      <c r="AM46" s="18"/>
      <c r="AN46" s="122">
        <f>AN45+AH46-AM46</f>
        <v>3687.9400000000014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49156</v>
      </c>
      <c r="E47" s="52"/>
      <c r="F47" s="52">
        <f>SUM(F44:F46)</f>
        <v>47057</v>
      </c>
      <c r="G47" s="53"/>
      <c r="H47" s="53"/>
      <c r="I47" s="52">
        <f>SUM(I44:I46)</f>
        <v>47479</v>
      </c>
      <c r="J47" s="52">
        <f>SUM(J44:J46)</f>
        <v>45179</v>
      </c>
      <c r="K47" s="21">
        <f>IF(J47&gt;0,(J44*K44+J45*K45+J46*K46)/J47,0)</f>
        <v>7.3331835587330405E-2</v>
      </c>
      <c r="L47" s="53">
        <f>L44+L45+L46</f>
        <v>41865.941000000006</v>
      </c>
      <c r="M47" s="54">
        <f>IF(L47&gt;0,N47/L47,0)</f>
        <v>0.75499942385147867</v>
      </c>
      <c r="N47" s="55">
        <f>N44+N45+N46</f>
        <v>31608.761334000003</v>
      </c>
      <c r="O47" s="21">
        <f>IF(L47&gt;0,P47/L47,0)</f>
        <v>0.15637456891271118</v>
      </c>
      <c r="P47" s="55">
        <f>P44+P45+P46</f>
        <v>6546.7684760000011</v>
      </c>
      <c r="Q47" s="21">
        <f>IF(L47&gt;0,R47/L47,0)</f>
        <v>8.8626007235810114E-2</v>
      </c>
      <c r="R47" s="55">
        <f>R44+R45+R46</f>
        <v>3710.4111899999998</v>
      </c>
      <c r="S47" s="21">
        <f>IF(L47&gt;0,T47/L47,0)</f>
        <v>0.16898746322219294</v>
      </c>
      <c r="T47" s="55">
        <f>T44+T45+T46</f>
        <v>7074.8191650000008</v>
      </c>
      <c r="U47" s="21">
        <f>IF(L47&gt;0,V47/L47,0)</f>
        <v>0.54334807183720057</v>
      </c>
      <c r="V47" s="55">
        <f>V44+V45+V46</f>
        <v>22747.778318000004</v>
      </c>
      <c r="W47" s="21">
        <f>IF(L47&gt;0,X47/L47,0)</f>
        <v>0.3966569254946401</v>
      </c>
      <c r="X47" s="55">
        <f>X44+X45+X46</f>
        <v>16606.415440000001</v>
      </c>
      <c r="Y47" s="56">
        <f>IF(L47&gt;0,Z47/L47,0)</f>
        <v>3.2799716454480266E-3</v>
      </c>
      <c r="Z47" s="57">
        <f>SUM(Z44:Z46)</f>
        <v>137.31909939000002</v>
      </c>
      <c r="AA47" s="63">
        <f>IF(L47&gt;0,(AA44*L44+AA45*L45+AA46*L46)/L47,0)</f>
        <v>2.9367124785987728E-3</v>
      </c>
      <c r="AB47" s="56">
        <f>IF(J47&gt;0,(J44*AB44+J45*AB45+J46*AB46)/J47,0)</f>
        <v>2.5000996037982247E-4</v>
      </c>
      <c r="AC47" s="53">
        <f>SUM(AC44:AC46)</f>
        <v>10.467353960000001</v>
      </c>
      <c r="AD47" s="54">
        <f>IF(J47&gt;0,(J44*AD44+J45*AD45+J46*AD46)/J47,0)</f>
        <v>0.2085265853604551</v>
      </c>
      <c r="AE47" s="59">
        <f>SUM(AE44:AE46)</f>
        <v>120.9372604</v>
      </c>
      <c r="AF47" s="54">
        <f>IF(AND(Z47&gt;0),((Z44*AF44+Z45*AF45+Z46*AF46)/Z47),0)</f>
        <v>0.92488382860138685</v>
      </c>
      <c r="AG47" s="58">
        <f>IF(AND(AA47&gt;0,AJ47&gt;0,AB47&gt;0),((AJ47*(AA47-AB47))/(AA47*(AJ47-AB47))),0)</f>
        <v>0.91595412074034921</v>
      </c>
      <c r="AH47" s="52">
        <f>SUM(AH44:AH46)</f>
        <v>633</v>
      </c>
      <c r="AI47" s="21">
        <f>IF(AH47&gt;0,(AI44*AH44+AI45*AH45+AI46*AH46)/AH47,0)</f>
        <v>8.2301737756714066E-2</v>
      </c>
      <c r="AJ47" s="54">
        <f>IF(J47&gt;0,(AJ44*J44+AJ45*J45+AJ46*J46)/J47,0)</f>
        <v>0.21072410411917042</v>
      </c>
      <c r="AK47" s="59">
        <f>SUM(AK44:AK46)</f>
        <v>122.20579599999999</v>
      </c>
      <c r="AL47" s="57"/>
      <c r="AM47" s="57">
        <f>SUM(AM44:AM46)</f>
        <v>1276.3599999999999</v>
      </c>
      <c r="AN47" s="124"/>
      <c r="AO47" s="125">
        <f>AN46</f>
        <v>3687.9400000000014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47" t="s">
        <v>52</v>
      </c>
      <c r="D48" s="12">
        <v>1539</v>
      </c>
      <c r="E48" s="12">
        <v>3</v>
      </c>
      <c r="F48" s="12">
        <v>10272</v>
      </c>
      <c r="G48" s="13">
        <v>1.5</v>
      </c>
      <c r="H48" s="13">
        <v>4.2</v>
      </c>
      <c r="I48" s="12">
        <v>10212</v>
      </c>
      <c r="J48" s="12">
        <v>15076</v>
      </c>
      <c r="K48" s="14">
        <v>7.9000000000000001E-2</v>
      </c>
      <c r="L48" s="25">
        <f>J48*(1-K48)</f>
        <v>13884.996000000001</v>
      </c>
      <c r="M48" s="15">
        <v>0.82</v>
      </c>
      <c r="N48" s="26">
        <f>L48*M48</f>
        <v>11385.69672</v>
      </c>
      <c r="O48" s="14">
        <v>8.8999999999999996E-2</v>
      </c>
      <c r="P48" s="26">
        <f>L48*O48</f>
        <v>1235.7646440000001</v>
      </c>
      <c r="Q48" s="16">
        <v>9.0999999999999998E-2</v>
      </c>
      <c r="R48" s="26">
        <f>L48*Q48</f>
        <v>1263.5346360000001</v>
      </c>
      <c r="S48" s="16">
        <v>0.17799999999999999</v>
      </c>
      <c r="T48" s="26">
        <f>L48*S48</f>
        <v>2471.5292880000002</v>
      </c>
      <c r="U48" s="16">
        <v>0.52600000000000002</v>
      </c>
      <c r="V48" s="26">
        <f>L48*U48</f>
        <v>7303.507896000001</v>
      </c>
      <c r="W48" s="16">
        <v>0.4</v>
      </c>
      <c r="X48" s="26">
        <f>W48*L48</f>
        <v>5553.9984000000004</v>
      </c>
      <c r="Y48" s="17">
        <v>3.2499999999999999E-3</v>
      </c>
      <c r="Z48" s="61">
        <f>L48*Y48</f>
        <v>45.126237000000003</v>
      </c>
      <c r="AA48" s="28">
        <f>IF(J48&gt;0,(AC48+AK48)/J48,0)</f>
        <v>2.897287732820377E-3</v>
      </c>
      <c r="AB48" s="17">
        <v>2.5999999999999998E-4</v>
      </c>
      <c r="AC48" s="25">
        <f>AB48*L48</f>
        <v>3.6100989599999997</v>
      </c>
      <c r="AD48" s="141">
        <v>0.21179999999999999</v>
      </c>
      <c r="AE48" s="31">
        <f>AH48*(1-AI48)*AD48</f>
        <v>41.459214600000003</v>
      </c>
      <c r="AF48" s="29">
        <f t="shared" ref="AF48:AF50" si="80">IF(AND(AD48&gt;0,AB48&gt;0,Y48&gt;0),((Y48-AB48)*AD48)/((AD48-AB48)*Y48),0)</f>
        <v>0.92113075541268796</v>
      </c>
      <c r="AG48" s="62">
        <f>IF(AND(AA48&gt;0,AJ48&gt;0,AB48&gt;0),((AJ48*(AA48-AB48))/(AA48*(AJ48-AB48))),0)</f>
        <v>0.91141853735432909</v>
      </c>
      <c r="AH48" s="12">
        <v>213</v>
      </c>
      <c r="AI48" s="14">
        <v>8.1000000000000003E-2</v>
      </c>
      <c r="AJ48" s="15">
        <v>0.20469999999999999</v>
      </c>
      <c r="AK48" s="31">
        <f t="shared" si="8"/>
        <v>40.069410900000001</v>
      </c>
      <c r="AL48" s="19">
        <v>1.64</v>
      </c>
      <c r="AM48" s="19">
        <v>1249.22</v>
      </c>
      <c r="AN48" s="119">
        <f>AN46+AH48-AM48</f>
        <v>2651.7200000000012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56</v>
      </c>
      <c r="D49" s="35">
        <v>22105</v>
      </c>
      <c r="E49" s="44">
        <v>7</v>
      </c>
      <c r="F49" s="35">
        <v>17627</v>
      </c>
      <c r="G49" s="36">
        <v>1.8</v>
      </c>
      <c r="H49" s="38">
        <v>4.0999999999999996</v>
      </c>
      <c r="I49" s="35">
        <v>17543</v>
      </c>
      <c r="J49" s="35">
        <v>15110</v>
      </c>
      <c r="K49" s="66">
        <v>8.5000000000000006E-2</v>
      </c>
      <c r="L49" s="38">
        <f t="shared" ref="L49:L50" si="81">J49*(1-K49)</f>
        <v>13825.65</v>
      </c>
      <c r="M49" s="39">
        <v>0.70299999999999996</v>
      </c>
      <c r="N49" s="26">
        <f t="shared" ref="N49:N50" si="82">L49*M49</f>
        <v>9719.4319499999983</v>
      </c>
      <c r="O49" s="37">
        <v>0.17899999999999999</v>
      </c>
      <c r="P49" s="26">
        <f t="shared" ref="P49:P50" si="83">L49*O49</f>
        <v>2474.79135</v>
      </c>
      <c r="Q49" s="40">
        <v>0.11799999999999999</v>
      </c>
      <c r="R49" s="26">
        <f t="shared" ref="R49:R50" si="84">L49*Q49</f>
        <v>1631.4267</v>
      </c>
      <c r="S49" s="40">
        <v>0.17899999999999999</v>
      </c>
      <c r="T49" s="26">
        <f>L49*S49</f>
        <v>2474.79135</v>
      </c>
      <c r="U49" s="40">
        <v>0.53400000000000003</v>
      </c>
      <c r="V49" s="26">
        <f>L49*U49</f>
        <v>7382.8971000000001</v>
      </c>
      <c r="W49" s="40">
        <v>0.4</v>
      </c>
      <c r="X49" s="26">
        <f>W49*L49</f>
        <v>5530.26</v>
      </c>
      <c r="Y49" s="41">
        <v>3.1700000000000001E-3</v>
      </c>
      <c r="Z49" s="18">
        <f>L49*Y49</f>
        <v>43.827310500000003</v>
      </c>
      <c r="AA49" s="28">
        <f>IF(J49&gt;0,(AC49+AK49)/J49,0)</f>
        <v>2.8277981138318986E-3</v>
      </c>
      <c r="AB49" s="41">
        <v>2.5999999999999998E-4</v>
      </c>
      <c r="AC49" s="38">
        <f>AB49*L49</f>
        <v>3.5946689999999997</v>
      </c>
      <c r="AD49" s="29">
        <v>0.22</v>
      </c>
      <c r="AE49" s="42">
        <f>AH49*(1-AI49)*AD49</f>
        <v>39.656100000000002</v>
      </c>
      <c r="AF49" s="29">
        <f t="shared" si="80"/>
        <v>0.91906724293321707</v>
      </c>
      <c r="AG49" s="30">
        <f t="shared" ref="AG49:AG50" si="85">IF(AND(AA49&gt;0,AJ49&gt;0,AB49&gt;0),((AJ49*(AA49-AB49))/(AA49*(AJ49-AB49))),0)</f>
        <v>0.9091444668123958</v>
      </c>
      <c r="AH49" s="35">
        <v>197</v>
      </c>
      <c r="AI49" s="66">
        <v>8.5000000000000006E-2</v>
      </c>
      <c r="AJ49" s="67">
        <v>0.21709999999999999</v>
      </c>
      <c r="AK49" s="42">
        <f t="shared" si="8"/>
        <v>39.133360499999995</v>
      </c>
      <c r="AL49" s="18">
        <v>1.6</v>
      </c>
      <c r="AM49" s="18"/>
      <c r="AN49" s="122">
        <f>AN48+AH49-AM49</f>
        <v>2848.7200000000012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11" t="s">
        <v>55</v>
      </c>
      <c r="D50" s="44">
        <v>23600</v>
      </c>
      <c r="E50" s="44">
        <v>4</v>
      </c>
      <c r="F50" s="44">
        <v>17861</v>
      </c>
      <c r="G50" s="38">
        <v>3.7</v>
      </c>
      <c r="H50" s="38">
        <v>3.9</v>
      </c>
      <c r="I50" s="44">
        <v>18362</v>
      </c>
      <c r="J50" s="44">
        <v>14834</v>
      </c>
      <c r="K50" s="66">
        <v>8.1000000000000003E-2</v>
      </c>
      <c r="L50" s="38">
        <f t="shared" si="81"/>
        <v>13632.446</v>
      </c>
      <c r="M50" s="29">
        <v>0.55900000000000005</v>
      </c>
      <c r="N50" s="26">
        <f t="shared" si="82"/>
        <v>7620.5373140000011</v>
      </c>
      <c r="O50" s="40">
        <v>0.27200000000000002</v>
      </c>
      <c r="P50" s="26">
        <f t="shared" si="83"/>
        <v>3708.0253120000002</v>
      </c>
      <c r="Q50" s="40">
        <v>0.16900000000000001</v>
      </c>
      <c r="R50" s="26">
        <f t="shared" si="84"/>
        <v>2303.883374</v>
      </c>
      <c r="S50" s="40">
        <v>0.183</v>
      </c>
      <c r="T50" s="26">
        <f>L50*S50</f>
        <v>2494.7376180000001</v>
      </c>
      <c r="U50" s="40">
        <v>0.51800000000000002</v>
      </c>
      <c r="V50" s="26">
        <f>L50*U50</f>
        <v>7061.6070280000004</v>
      </c>
      <c r="W50" s="40">
        <v>0.39</v>
      </c>
      <c r="X50" s="26">
        <f>W50*L50</f>
        <v>5316.6539400000001</v>
      </c>
      <c r="Y50" s="48">
        <v>3.1700000000000001E-3</v>
      </c>
      <c r="Z50" s="18">
        <f>L50*Y50</f>
        <v>43.214853820000002</v>
      </c>
      <c r="AA50" s="28">
        <f>IF(J50&gt;0,(AC50+AK50)/J50,0)</f>
        <v>2.8871416448698938E-3</v>
      </c>
      <c r="AB50" s="48">
        <v>2.5999999999999998E-4</v>
      </c>
      <c r="AC50" s="38">
        <f>AB50*L50</f>
        <v>3.5444359599999995</v>
      </c>
      <c r="AD50" s="29">
        <v>0.20530000000000001</v>
      </c>
      <c r="AE50" s="42">
        <f>AH50*(1-AI50)*AD50</f>
        <v>38.258476200000004</v>
      </c>
      <c r="AF50" s="29">
        <f t="shared" si="80"/>
        <v>0.91914511410253419</v>
      </c>
      <c r="AG50" s="30">
        <f t="shared" si="85"/>
        <v>0.91106924337955586</v>
      </c>
      <c r="AH50" s="44">
        <v>203</v>
      </c>
      <c r="AI50" s="66">
        <v>8.2000000000000003E-2</v>
      </c>
      <c r="AJ50" s="67">
        <v>0.21079999999999999</v>
      </c>
      <c r="AK50" s="42">
        <f t="shared" si="8"/>
        <v>39.283423200000001</v>
      </c>
      <c r="AL50" s="18">
        <v>1.58</v>
      </c>
      <c r="AM50" s="18"/>
      <c r="AN50" s="122">
        <f>AN49+AH50-AM50</f>
        <v>3051.7200000000012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47244</v>
      </c>
      <c r="E51" s="68"/>
      <c r="F51" s="52">
        <f>SUM(F48:F50)</f>
        <v>45760</v>
      </c>
      <c r="G51" s="53"/>
      <c r="H51" s="69"/>
      <c r="I51" s="52">
        <f>SUM(I48:I50)</f>
        <v>46117</v>
      </c>
      <c r="J51" s="52">
        <f>SUM(J48:J50)</f>
        <v>45020</v>
      </c>
      <c r="K51" s="21">
        <f>IF(J51&gt;0,(J48*K48+J49*K49+J50*K50)/J51,0)</f>
        <v>8.1672767658818313E-2</v>
      </c>
      <c r="L51" s="53">
        <f>L48+L49+L50</f>
        <v>41343.092000000004</v>
      </c>
      <c r="M51" s="54">
        <f>IF(L51&gt;0,N51/L51,0)</f>
        <v>0.69481174712331617</v>
      </c>
      <c r="N51" s="55">
        <f>N48+N49+N50</f>
        <v>28725.665983999999</v>
      </c>
      <c r="O51" s="21">
        <f>IF(L51&gt;0,P51/L51,0)</f>
        <v>0.17943944071720613</v>
      </c>
      <c r="P51" s="55">
        <f>P48+P49+P50</f>
        <v>7418.581306</v>
      </c>
      <c r="Q51" s="21">
        <f>IF(L51&gt;0,R51/L51,0)</f>
        <v>0.12574881215947756</v>
      </c>
      <c r="R51" s="55">
        <f>R48+R49+R50</f>
        <v>5198.8447100000003</v>
      </c>
      <c r="S51" s="21">
        <f>IF(L51&gt;0,T51/L51,0)</f>
        <v>0.17998310953617111</v>
      </c>
      <c r="T51" s="55">
        <f>T48+T49+T50</f>
        <v>7441.0582560000003</v>
      </c>
      <c r="U51" s="21">
        <f>IF(L51&gt;0,V51/L51,0)</f>
        <v>0.52603738549598567</v>
      </c>
      <c r="V51" s="55">
        <f>V48+V49+V50</f>
        <v>21748.012024000003</v>
      </c>
      <c r="W51" s="21">
        <f>IF(L51&gt;0,X51/L51,0)</f>
        <v>0.39670260608471181</v>
      </c>
      <c r="X51" s="55">
        <f>X48+X49+X50</f>
        <v>16400.912340000003</v>
      </c>
      <c r="Y51" s="56">
        <f>IF(L51&gt;0,Z51/L51,0)</f>
        <v>3.1968678423955326E-3</v>
      </c>
      <c r="Z51" s="57">
        <f>SUM(Z48:Z50)</f>
        <v>132.16840132000002</v>
      </c>
      <c r="AA51" s="63">
        <f>IF(L51&gt;0,(AA48*L48+AA49*L49+AA50*L50)/L51,0)</f>
        <v>2.8707039652863891E-3</v>
      </c>
      <c r="AB51" s="56">
        <f>IF(J51&gt;0,(J48*AB48+J49*AB49+J50*AB50)/J51,0)</f>
        <v>2.5999999999999998E-4</v>
      </c>
      <c r="AC51" s="53">
        <f>SUM(AC48:AC50)</f>
        <v>10.749203919999999</v>
      </c>
      <c r="AD51" s="54">
        <f>IF(J51&gt;0,(J48*AD48+J49*AD49+J50*AD50)/J51,0)</f>
        <v>0.21241041759218127</v>
      </c>
      <c r="AE51" s="59">
        <f>SUM(AE48:AE50)</f>
        <v>119.37379080000001</v>
      </c>
      <c r="AF51" s="54">
        <f>IF(AND(Z51&gt;0),((Z48*AF48+Z49*AF49+Z50*AF50)/Z51),0)</f>
        <v>0.91979724907262916</v>
      </c>
      <c r="AG51" s="58">
        <f t="shared" ref="AG51:AG56" si="86">IF(AND(AA51&gt;0,AJ51&gt;0,AB51&gt;0),((AJ51*(AA51-AB51))/(AA51*(AJ51-AB51))),0)</f>
        <v>0.91055257130694767</v>
      </c>
      <c r="AH51" s="52">
        <f>SUM(AH48:AH50)</f>
        <v>613</v>
      </c>
      <c r="AI51" s="21">
        <f>IF(AH51&gt;0,(AI48*AH48+AI49*AH49+AI50*AH50)/AH51,0)</f>
        <v>8.2616639477977177E-2</v>
      </c>
      <c r="AJ51" s="54">
        <f>IF(J51&gt;0,(AJ48*J48+AJ49*J49+AJ50*J50)/J51,0)</f>
        <v>0.21087173256330521</v>
      </c>
      <c r="AK51" s="59">
        <f>SUM(AK48:AK50)</f>
        <v>118.48619459999999</v>
      </c>
      <c r="AL51" s="70"/>
      <c r="AM51" s="57">
        <f>SUM(AM48:AM50)</f>
        <v>1249.22</v>
      </c>
      <c r="AN51" s="124"/>
      <c r="AO51" s="125">
        <f>AN50</f>
        <v>3051.7200000000012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47" t="s">
        <v>52</v>
      </c>
      <c r="D52" s="12">
        <v>5497</v>
      </c>
      <c r="E52" s="12">
        <v>3</v>
      </c>
      <c r="F52" s="12">
        <v>10549</v>
      </c>
      <c r="G52" s="13">
        <v>3.4</v>
      </c>
      <c r="H52" s="13">
        <v>4</v>
      </c>
      <c r="I52" s="12">
        <v>10560</v>
      </c>
      <c r="J52" s="12">
        <v>14510</v>
      </c>
      <c r="K52" s="14">
        <v>8.1000000000000003E-2</v>
      </c>
      <c r="L52" s="25">
        <f>J52*(1-K52)</f>
        <v>13334.69</v>
      </c>
      <c r="M52" s="15">
        <v>0.71299999999999997</v>
      </c>
      <c r="N52" s="26">
        <f>L52*M52</f>
        <v>9507.6339700000008</v>
      </c>
      <c r="O52" s="14">
        <v>0.188</v>
      </c>
      <c r="P52" s="26">
        <f>L52*O52</f>
        <v>2506.9217200000003</v>
      </c>
      <c r="Q52" s="16">
        <v>9.9000000000000005E-2</v>
      </c>
      <c r="R52" s="26">
        <f>L52*Q52</f>
        <v>1320.1343100000001</v>
      </c>
      <c r="S52" s="16">
        <v>0.188</v>
      </c>
      <c r="T52" s="26">
        <f>L52*S52</f>
        <v>2506.9217200000003</v>
      </c>
      <c r="U52" s="16">
        <v>0.51300000000000001</v>
      </c>
      <c r="V52" s="26">
        <f>L52*U52</f>
        <v>6840.6959700000007</v>
      </c>
      <c r="W52" s="16">
        <v>0.39</v>
      </c>
      <c r="X52" s="26">
        <f>W52*L52</f>
        <v>5200.5291000000007</v>
      </c>
      <c r="Y52" s="17">
        <v>3.1800000000000001E-3</v>
      </c>
      <c r="Z52" s="61">
        <f>L52*Y52</f>
        <v>42.404314200000002</v>
      </c>
      <c r="AA52" s="28">
        <f>IF(J52&gt;0,(AC52+AK52)/J52,0)</f>
        <v>2.8575558028945554E-3</v>
      </c>
      <c r="AB52" s="17">
        <v>2.7E-4</v>
      </c>
      <c r="AC52" s="25">
        <f>AB52*L52</f>
        <v>3.6003663000000001</v>
      </c>
      <c r="AD52" s="141">
        <v>0.20269999999999999</v>
      </c>
      <c r="AE52" s="31">
        <f>AH52*(1-AI52)*AD52</f>
        <v>39.177045200000002</v>
      </c>
      <c r="AF52" s="29">
        <f t="shared" ref="AF52:AF54" si="87">IF(AND(AD52&gt;0,AB52&gt;0,Y52&gt;0),((Y52-AB52)*AD52)/((AD52-AB52)*Y52),0)</f>
        <v>0.91631488732652988</v>
      </c>
      <c r="AG52" s="62">
        <f t="shared" si="86"/>
        <v>0.90676340669094579</v>
      </c>
      <c r="AH52" s="12">
        <v>211</v>
      </c>
      <c r="AI52" s="14">
        <v>8.4000000000000005E-2</v>
      </c>
      <c r="AJ52" s="15">
        <v>0.19589999999999999</v>
      </c>
      <c r="AK52" s="31">
        <f t="shared" si="8"/>
        <v>37.8627684</v>
      </c>
      <c r="AL52" s="19">
        <v>1.75</v>
      </c>
      <c r="AM52" s="19">
        <v>1200.76</v>
      </c>
      <c r="AN52" s="119">
        <f>AN50+AH52-AM52</f>
        <v>2061.9600000000009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53</v>
      </c>
      <c r="D53" s="35">
        <v>20103</v>
      </c>
      <c r="E53" s="44">
        <v>7</v>
      </c>
      <c r="F53" s="35">
        <v>17975</v>
      </c>
      <c r="G53" s="36">
        <v>3.3</v>
      </c>
      <c r="H53" s="38">
        <v>4.0999999999999996</v>
      </c>
      <c r="I53" s="35">
        <v>18715</v>
      </c>
      <c r="J53" s="35">
        <v>14808</v>
      </c>
      <c r="K53" s="66">
        <v>8.3000000000000004E-2</v>
      </c>
      <c r="L53" s="38">
        <f t="shared" ref="L53:L54" si="88">J53*(1-K53)</f>
        <v>13578.936</v>
      </c>
      <c r="M53" s="39">
        <v>0.68899999999999995</v>
      </c>
      <c r="N53" s="26">
        <f t="shared" ref="N53:N54" si="89">L53*M53</f>
        <v>9355.886903999999</v>
      </c>
      <c r="O53" s="37">
        <v>0.112</v>
      </c>
      <c r="P53" s="26">
        <f t="shared" ref="P53:P54" si="90">L53*O53</f>
        <v>1520.8408320000001</v>
      </c>
      <c r="Q53" s="40">
        <v>0.19900000000000001</v>
      </c>
      <c r="R53" s="26">
        <f t="shared" ref="R53:R54" si="91">L53*Q53</f>
        <v>2702.2082639999999</v>
      </c>
      <c r="S53" s="40">
        <v>0.187</v>
      </c>
      <c r="T53" s="26">
        <f>L53*S53</f>
        <v>2539.2610319999999</v>
      </c>
      <c r="U53" s="40">
        <v>0.51700000000000002</v>
      </c>
      <c r="V53" s="26">
        <f>L53*U53</f>
        <v>7020.3099119999997</v>
      </c>
      <c r="W53" s="40">
        <v>0.39</v>
      </c>
      <c r="X53" s="26">
        <f>W53*L53</f>
        <v>5295.7850399999998</v>
      </c>
      <c r="Y53" s="41">
        <v>3.2299999999999998E-3</v>
      </c>
      <c r="Z53" s="18">
        <f>L53*Y53</f>
        <v>43.859963279999995</v>
      </c>
      <c r="AA53" s="28">
        <f>IF(J53&gt;0,(AC53+AK53)/J53,0)</f>
        <v>2.9040147433819557E-3</v>
      </c>
      <c r="AB53" s="41">
        <v>2.7E-4</v>
      </c>
      <c r="AC53" s="38">
        <f>AB53*L53</f>
        <v>3.6663127200000001</v>
      </c>
      <c r="AD53" s="29">
        <v>0.2228</v>
      </c>
      <c r="AE53" s="42">
        <f>AH53*(1-AI53)*AD53</f>
        <v>40.0006208</v>
      </c>
      <c r="AF53" s="29">
        <f t="shared" si="87"/>
        <v>0.91752056528642811</v>
      </c>
      <c r="AG53" s="30">
        <f t="shared" si="86"/>
        <v>0.90814438446369283</v>
      </c>
      <c r="AH53" s="35">
        <v>196</v>
      </c>
      <c r="AI53" s="66">
        <v>8.4000000000000005E-2</v>
      </c>
      <c r="AJ53" s="67">
        <v>0.21909999999999999</v>
      </c>
      <c r="AK53" s="42">
        <f t="shared" si="8"/>
        <v>39.3363376</v>
      </c>
      <c r="AL53" s="18">
        <v>1.6</v>
      </c>
      <c r="AM53" s="18"/>
      <c r="AN53" s="122">
        <f>AN52+AH53-AM53</f>
        <v>2257.9600000000009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47" t="s">
        <v>50</v>
      </c>
      <c r="D54" s="44">
        <v>23400</v>
      </c>
      <c r="E54" s="44">
        <v>4</v>
      </c>
      <c r="F54" s="44">
        <v>19131</v>
      </c>
      <c r="G54" s="38">
        <v>3.1</v>
      </c>
      <c r="H54" s="38">
        <v>5.2</v>
      </c>
      <c r="I54" s="44">
        <v>19120</v>
      </c>
      <c r="J54" s="44">
        <v>14780</v>
      </c>
      <c r="K54" s="66">
        <v>7.1999999999999995E-2</v>
      </c>
      <c r="L54" s="38">
        <f t="shared" si="88"/>
        <v>13715.84</v>
      </c>
      <c r="M54" s="29">
        <v>0.62</v>
      </c>
      <c r="N54" s="26">
        <f t="shared" si="89"/>
        <v>8503.8207999999995</v>
      </c>
      <c r="O54" s="40">
        <v>0.23499999999999999</v>
      </c>
      <c r="P54" s="26">
        <f t="shared" si="90"/>
        <v>3223.2223999999997</v>
      </c>
      <c r="Q54" s="40">
        <v>0.14499999999999999</v>
      </c>
      <c r="R54" s="26">
        <f t="shared" si="91"/>
        <v>1988.7967999999998</v>
      </c>
      <c r="S54" s="40">
        <v>0.19800000000000001</v>
      </c>
      <c r="T54" s="26">
        <f>L54*S54</f>
        <v>2715.73632</v>
      </c>
      <c r="U54" s="40">
        <v>0.48899999999999999</v>
      </c>
      <c r="V54" s="26">
        <f>L54*U54</f>
        <v>6707.04576</v>
      </c>
      <c r="W54" s="40">
        <v>0.4</v>
      </c>
      <c r="X54" s="26">
        <f>W54*L54</f>
        <v>5486.3360000000002</v>
      </c>
      <c r="Y54" s="48">
        <v>3.2100000000000002E-3</v>
      </c>
      <c r="Z54" s="18">
        <f>L54*Y54</f>
        <v>44.027846400000001</v>
      </c>
      <c r="AA54" s="28">
        <f>IF(J54&gt;0,(AC54+AK54)/J54,0)</f>
        <v>3.1431424357239515E-3</v>
      </c>
      <c r="AB54" s="48">
        <v>2.7999999999999998E-4</v>
      </c>
      <c r="AC54" s="38">
        <f>AB54*L54</f>
        <v>3.8404351999999995</v>
      </c>
      <c r="AD54" s="29">
        <v>0.21479999999999999</v>
      </c>
      <c r="AE54" s="42">
        <f>AH54*(1-AI54)*AD54</f>
        <v>43.239240000000002</v>
      </c>
      <c r="AF54" s="29">
        <f t="shared" si="87"/>
        <v>0.91396397259868145</v>
      </c>
      <c r="AG54" s="30">
        <f t="shared" si="86"/>
        <v>0.91212357608612005</v>
      </c>
      <c r="AH54" s="44">
        <v>220</v>
      </c>
      <c r="AI54" s="66">
        <v>8.5000000000000006E-2</v>
      </c>
      <c r="AJ54" s="67">
        <v>0.2117</v>
      </c>
      <c r="AK54" s="42">
        <f t="shared" si="8"/>
        <v>42.615210000000005</v>
      </c>
      <c r="AL54" s="18">
        <v>1.65</v>
      </c>
      <c r="AM54" s="18"/>
      <c r="AN54" s="122">
        <f>AN53+AH54-AM54</f>
        <v>2477.9600000000009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49000</v>
      </c>
      <c r="E55" s="68"/>
      <c r="F55" s="52">
        <f>SUM(F52:F54)</f>
        <v>47655</v>
      </c>
      <c r="G55" s="53"/>
      <c r="H55" s="69"/>
      <c r="I55" s="52">
        <f>SUM(I52:I54)</f>
        <v>48395</v>
      </c>
      <c r="J55" s="52">
        <f>SUM(J52:J54)</f>
        <v>44098</v>
      </c>
      <c r="K55" s="21">
        <f>IF(J55&gt;L650,(J52*K52+J53*K53+J54*K54)/J55,0)</f>
        <v>7.865513175200689E-2</v>
      </c>
      <c r="L55" s="53">
        <f>L52+L53+L54</f>
        <v>40629.466</v>
      </c>
      <c r="M55" s="54">
        <f>IF(L55&gt;0,N55/L55,0)</f>
        <v>0.67358359260739487</v>
      </c>
      <c r="N55" s="55">
        <f>N52+N53+N54</f>
        <v>27367.341674000003</v>
      </c>
      <c r="O55" s="21">
        <f>IF(L55&gt;0,P55/L55,0)</f>
        <v>0.17846616423656664</v>
      </c>
      <c r="P55" s="55">
        <f>P52+P53+P54</f>
        <v>7250.9849519999998</v>
      </c>
      <c r="Q55" s="21">
        <f>IF(L55&gt;0,R55/L55,0)</f>
        <v>0.14795024315603852</v>
      </c>
      <c r="R55" s="55">
        <f>R52+R53+R54</f>
        <v>6011.1393740000003</v>
      </c>
      <c r="S55" s="21">
        <f>IF(L55&gt;0,T55/L55,0)</f>
        <v>0.19104162166443439</v>
      </c>
      <c r="T55" s="55">
        <f>T52+T53+T54</f>
        <v>7761.9190720000006</v>
      </c>
      <c r="U55" s="21">
        <f>IF(L55&gt;0,V55/L55,0)</f>
        <v>0.50623485039158533</v>
      </c>
      <c r="V55" s="55">
        <f>V52+V53+V54</f>
        <v>20568.051642000002</v>
      </c>
      <c r="W55" s="21">
        <f>IF(L55&gt;0,X55/L55,0)</f>
        <v>0.39337583565582679</v>
      </c>
      <c r="X55" s="55">
        <f>X52+X53+X54</f>
        <v>15982.650140000002</v>
      </c>
      <c r="Y55" s="56">
        <f>IF(L55&gt;0,Z55/L55,0)</f>
        <v>3.2068382065370982E-3</v>
      </c>
      <c r="Z55" s="57">
        <f>SUM(Z52:Z54)</f>
        <v>130.29212388000002</v>
      </c>
      <c r="AA55" s="63">
        <f>IF(L55&gt;0,(AA52*L52+AA53*L53+AA54*L54)/L55,0)</f>
        <v>2.9694923846240069E-3</v>
      </c>
      <c r="AB55" s="56">
        <f>IF(J55&gt;0,(J52*AB52+J53*AB53+J54*AB54)/J55,0)</f>
        <v>2.7335162592407816E-4</v>
      </c>
      <c r="AC55" s="53">
        <f>SUM(AC52:AC54)</f>
        <v>11.10711422</v>
      </c>
      <c r="AD55" s="54">
        <f>IF(J55&gt;0,(J52*AD52+J53*AD53+J54*AD54)/J55,0)</f>
        <v>0.21350499795909114</v>
      </c>
      <c r="AE55" s="59">
        <f>SUM(AE52:AE54)</f>
        <v>122.41690600000001</v>
      </c>
      <c r="AF55" s="54">
        <f>IF(AND(Z55&gt;0),((Z52*AF52+Z53*AF53+Z54*AF54)/Z55),0)</f>
        <v>0.91592633950045244</v>
      </c>
      <c r="AG55" s="58">
        <f t="shared" si="86"/>
        <v>0.90913582256449776</v>
      </c>
      <c r="AH55" s="52">
        <f>SUM(AH52:AH54)</f>
        <v>627</v>
      </c>
      <c r="AI55" s="21">
        <f>IF(J55&gt;0,(AI52*J52+AI53*J53+AI54*J54)/J55,0)</f>
        <v>8.4335162592407836E-2</v>
      </c>
      <c r="AJ55" s="54">
        <f>IF(J55&gt;0,(AJ52*J52+AJ53*J53+AJ54*J54)/J55,0)</f>
        <v>0.20898607193069982</v>
      </c>
      <c r="AK55" s="59">
        <f>SUM(AK52:AK54)</f>
        <v>119.81431600000001</v>
      </c>
      <c r="AL55" s="70"/>
      <c r="AM55" s="57">
        <f>SUM(AM52:AM54)</f>
        <v>1200.76</v>
      </c>
      <c r="AN55" s="124"/>
      <c r="AO55" s="125">
        <f>AN54</f>
        <v>2477.9600000000009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56</v>
      </c>
      <c r="D56" s="12">
        <v>6323</v>
      </c>
      <c r="E56" s="12">
        <v>3</v>
      </c>
      <c r="F56" s="12">
        <v>7066</v>
      </c>
      <c r="G56" s="13">
        <v>3.1</v>
      </c>
      <c r="H56" s="13">
        <v>3.8</v>
      </c>
      <c r="I56" s="12">
        <v>7349</v>
      </c>
      <c r="J56" s="12">
        <v>14903</v>
      </c>
      <c r="K56" s="14">
        <v>7.0000000000000007E-2</v>
      </c>
      <c r="L56" s="25">
        <f>J56*(1-K56)</f>
        <v>13859.789999999999</v>
      </c>
      <c r="M56" s="15">
        <v>0.84799999999999998</v>
      </c>
      <c r="N56" s="26">
        <f>L56*M56</f>
        <v>11753.101919999999</v>
      </c>
      <c r="O56" s="14">
        <v>0.1</v>
      </c>
      <c r="P56" s="26">
        <f>L56*O56</f>
        <v>1385.979</v>
      </c>
      <c r="Q56" s="16">
        <v>5.1999999999999998E-2</v>
      </c>
      <c r="R56" s="26">
        <f>L56*Q56</f>
        <v>720.70907999999997</v>
      </c>
      <c r="S56" s="16">
        <v>0.189</v>
      </c>
      <c r="T56" s="26">
        <f>L56*S56</f>
        <v>2619.5003099999999</v>
      </c>
      <c r="U56" s="16">
        <v>0.501</v>
      </c>
      <c r="V56" s="26">
        <f>L56*U56</f>
        <v>6943.75479</v>
      </c>
      <c r="W56" s="16">
        <v>0.4</v>
      </c>
      <c r="X56" s="26">
        <f>W56*L56</f>
        <v>5543.9160000000002</v>
      </c>
      <c r="Y56" s="17">
        <v>3.1900000000000001E-3</v>
      </c>
      <c r="Z56" s="61">
        <f>L56*Y56</f>
        <v>44.212730100000002</v>
      </c>
      <c r="AA56" s="28">
        <f>IF(J56&gt;0,(AC56+AK56)/J56,0)</f>
        <v>2.8919456082667919E-3</v>
      </c>
      <c r="AB56" s="17">
        <v>3.1E-4</v>
      </c>
      <c r="AC56" s="25">
        <f>AB56*L56</f>
        <v>4.2965348999999993</v>
      </c>
      <c r="AD56" s="141">
        <v>0.21540000000000001</v>
      </c>
      <c r="AE56" s="31">
        <f>AH56*(1-AI56)*AD56</f>
        <v>40.009473</v>
      </c>
      <c r="AF56" s="29">
        <f t="shared" ref="AF56:AF58" si="92">IF(AND(AD56&gt;0,AB56&gt;0,Y56&gt;0),((Y56-AB56)*AD56)/((AD56-AB56)*Y56),0)</f>
        <v>0.90412251429051138</v>
      </c>
      <c r="AG56" s="62">
        <f t="shared" si="86"/>
        <v>0.89413258966575659</v>
      </c>
      <c r="AH56" s="12">
        <v>203</v>
      </c>
      <c r="AI56" s="14">
        <v>8.5000000000000006E-2</v>
      </c>
      <c r="AJ56" s="15">
        <v>0.2089</v>
      </c>
      <c r="AK56" s="31">
        <f t="shared" si="8"/>
        <v>38.802130500000004</v>
      </c>
      <c r="AL56" s="19">
        <v>1.6</v>
      </c>
      <c r="AM56" s="19">
        <v>1002.76</v>
      </c>
      <c r="AN56" s="119">
        <f>AN54+AH56-AM56-AO56</f>
        <v>1608.200000000001</v>
      </c>
      <c r="AO56" s="120">
        <v>70</v>
      </c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53</v>
      </c>
      <c r="D57" s="35">
        <v>20377</v>
      </c>
      <c r="E57" s="44">
        <v>7</v>
      </c>
      <c r="F57" s="35">
        <v>17995</v>
      </c>
      <c r="G57" s="36">
        <v>2.6</v>
      </c>
      <c r="H57" s="38">
        <v>3.9</v>
      </c>
      <c r="I57" s="35">
        <v>17914</v>
      </c>
      <c r="J57" s="35">
        <v>14776</v>
      </c>
      <c r="K57" s="66">
        <v>7.0999999999999994E-2</v>
      </c>
      <c r="L57" s="38">
        <f t="shared" ref="L57:L58" si="93">J57*(1-K57)</f>
        <v>13726.904</v>
      </c>
      <c r="M57" s="39">
        <v>0.65600000000000003</v>
      </c>
      <c r="N57" s="26">
        <f t="shared" ref="N57:N58" si="94">L57*M57</f>
        <v>9004.849024000001</v>
      </c>
      <c r="O57" s="37">
        <v>0.20699999999999999</v>
      </c>
      <c r="P57" s="26">
        <f t="shared" ref="P57:P58" si="95">L57*O57</f>
        <v>2841.4691279999997</v>
      </c>
      <c r="Q57" s="40">
        <v>0.13700000000000001</v>
      </c>
      <c r="R57" s="26">
        <f t="shared" ref="R57:R58" si="96">L57*Q57</f>
        <v>1880.5858480000002</v>
      </c>
      <c r="S57" s="40">
        <v>0.17899999999999999</v>
      </c>
      <c r="T57" s="26">
        <f>L57*S57</f>
        <v>2457.115816</v>
      </c>
      <c r="U57" s="40">
        <v>0.54</v>
      </c>
      <c r="V57" s="26">
        <f>L57*U57</f>
        <v>7412.5281600000008</v>
      </c>
      <c r="W57" s="40">
        <v>0.39</v>
      </c>
      <c r="X57" s="26">
        <f>W57*L57</f>
        <v>5353.4925600000006</v>
      </c>
      <c r="Y57" s="41">
        <v>3.1800000000000001E-3</v>
      </c>
      <c r="Z57" s="18">
        <f>L57*Y57</f>
        <v>43.65155472</v>
      </c>
      <c r="AA57" s="28">
        <f>IF(J57&gt;0,(AC57+AK57)/J57,0)</f>
        <v>3.0155689550622629E-3</v>
      </c>
      <c r="AB57" s="41">
        <v>3.2000000000000003E-4</v>
      </c>
      <c r="AC57" s="38">
        <f>AB57*L57</f>
        <v>4.3926092800000003</v>
      </c>
      <c r="AD57" s="29">
        <v>0.2185</v>
      </c>
      <c r="AE57" s="42">
        <f>AH57*(1-AI57)*AD57</f>
        <v>40.517766000000002</v>
      </c>
      <c r="AF57" s="29">
        <f t="shared" si="92"/>
        <v>0.90069015774292871</v>
      </c>
      <c r="AG57" s="30">
        <f t="shared" ref="AG57:AG58" si="97">IF(AND(AA57&gt;0,AJ57&gt;0,AB57&gt;0),((AJ57*(AA57-AB57))/(AA57*(AJ57-AB57))),0)</f>
        <v>0.8952065964353616</v>
      </c>
      <c r="AH57" s="35">
        <v>204</v>
      </c>
      <c r="AI57" s="66">
        <v>9.0999999999999998E-2</v>
      </c>
      <c r="AJ57" s="67">
        <v>0.21659999999999999</v>
      </c>
      <c r="AK57" s="42">
        <f t="shared" si="8"/>
        <v>40.165437599999997</v>
      </c>
      <c r="AL57" s="18">
        <v>1.6</v>
      </c>
      <c r="AM57" s="18"/>
      <c r="AN57" s="122">
        <f>AN56+AH57-AM57</f>
        <v>1812.200000000001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47" t="s">
        <v>50</v>
      </c>
      <c r="D58" s="44">
        <v>15400</v>
      </c>
      <c r="E58" s="44">
        <v>5</v>
      </c>
      <c r="F58" s="44">
        <v>15754</v>
      </c>
      <c r="G58" s="38">
        <v>1.7</v>
      </c>
      <c r="H58" s="38">
        <v>4.0999999999999996</v>
      </c>
      <c r="I58" s="44">
        <v>16267</v>
      </c>
      <c r="J58" s="44">
        <v>15016</v>
      </c>
      <c r="K58" s="66">
        <v>0.08</v>
      </c>
      <c r="L58" s="38">
        <f t="shared" si="93"/>
        <v>13814.720000000001</v>
      </c>
      <c r="M58" s="29">
        <v>0.72</v>
      </c>
      <c r="N58" s="26">
        <f t="shared" si="94"/>
        <v>9946.5984000000008</v>
      </c>
      <c r="O58" s="40">
        <v>0.126</v>
      </c>
      <c r="P58" s="26">
        <f t="shared" si="95"/>
        <v>1740.6547200000002</v>
      </c>
      <c r="Q58" s="40">
        <v>0.154</v>
      </c>
      <c r="R58" s="26">
        <f t="shared" si="96"/>
        <v>2127.4668799999999</v>
      </c>
      <c r="S58" s="40">
        <v>0.18099999999999999</v>
      </c>
      <c r="T58" s="26">
        <f>L58*S58</f>
        <v>2500.46432</v>
      </c>
      <c r="U58" s="40">
        <v>0.53200000000000003</v>
      </c>
      <c r="V58" s="26">
        <f>L58*U58</f>
        <v>7349.4310400000013</v>
      </c>
      <c r="W58" s="40">
        <v>0.39</v>
      </c>
      <c r="X58" s="26">
        <f>W58*L58</f>
        <v>5387.7408000000005</v>
      </c>
      <c r="Y58" s="48">
        <v>3.0500000000000002E-3</v>
      </c>
      <c r="Z58" s="18">
        <f>L58*Y58</f>
        <v>42.134896000000005</v>
      </c>
      <c r="AA58" s="28">
        <f>IF(J58&gt;0,(AC58+AK58)/J58,0)</f>
        <v>2.7814475492807674E-3</v>
      </c>
      <c r="AB58" s="48">
        <v>3.2000000000000003E-4</v>
      </c>
      <c r="AC58" s="38">
        <f>AB58*L58</f>
        <v>4.4207104000000008</v>
      </c>
      <c r="AD58" s="29">
        <v>0.22140000000000001</v>
      </c>
      <c r="AE58" s="42">
        <f>AH58*(1-AI58)*AD58</f>
        <v>36.945018000000005</v>
      </c>
      <c r="AF58" s="29">
        <f t="shared" si="92"/>
        <v>0.89637754451322416</v>
      </c>
      <c r="AG58" s="30">
        <f t="shared" si="97"/>
        <v>0.88621915071439561</v>
      </c>
      <c r="AH58" s="44">
        <v>185</v>
      </c>
      <c r="AI58" s="66">
        <v>9.8000000000000004E-2</v>
      </c>
      <c r="AJ58" s="67">
        <v>0.2238</v>
      </c>
      <c r="AK58" s="42">
        <f t="shared" si="8"/>
        <v>37.345506</v>
      </c>
      <c r="AL58" s="18">
        <v>1.6</v>
      </c>
      <c r="AM58" s="18"/>
      <c r="AN58" s="122">
        <f>AN57+AH58-AM58</f>
        <v>1997.200000000001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42100</v>
      </c>
      <c r="E59" s="68"/>
      <c r="F59" s="52">
        <f t="shared" ref="F59:J59" si="98">SUM(F56:F58)</f>
        <v>40815</v>
      </c>
      <c r="G59" s="53"/>
      <c r="H59" s="69"/>
      <c r="I59" s="52">
        <f t="shared" si="98"/>
        <v>41530</v>
      </c>
      <c r="J59" s="52">
        <f t="shared" si="98"/>
        <v>44695</v>
      </c>
      <c r="K59" s="21">
        <f>IF(J59&gt;0,(J56*K56+J57*K57+J58*K58)/J59,0)</f>
        <v>7.3690256180780858E-2</v>
      </c>
      <c r="L59" s="53">
        <f>L56+L57+L58</f>
        <v>41401.414000000004</v>
      </c>
      <c r="M59" s="54">
        <f>IF(L59&gt;0,N59/L59,0)</f>
        <v>0.74163045117251303</v>
      </c>
      <c r="N59" s="55">
        <f>N56+N57+N58</f>
        <v>30704.549343999999</v>
      </c>
      <c r="O59" s="21">
        <f>IF(L59&gt;0,P59/L59,0)</f>
        <v>0.14415215016569241</v>
      </c>
      <c r="P59" s="55">
        <f>P56+P57+P58</f>
        <v>5968.1028480000004</v>
      </c>
      <c r="Q59" s="21">
        <f>IF(L59&gt;0,R59/L59,0)</f>
        <v>0.11421739866179449</v>
      </c>
      <c r="R59" s="55">
        <f>R56+R57+R58</f>
        <v>4728.7618080000002</v>
      </c>
      <c r="S59" s="21">
        <f>IF(L59&gt;0,T59/L59,0)</f>
        <v>0.18301501600887349</v>
      </c>
      <c r="T59" s="55">
        <f>T56+T57+T58</f>
        <v>7577.0804459999999</v>
      </c>
      <c r="U59" s="21">
        <f>IF(L59&gt;0,V59/L59,0)</f>
        <v>0.52427470206693916</v>
      </c>
      <c r="V59" s="55">
        <f>V56+V57+V58</f>
        <v>21705.713990000004</v>
      </c>
      <c r="W59" s="21">
        <f>IF(L59&gt;0,X59/L59,0)</f>
        <v>0.39334766102433116</v>
      </c>
      <c r="X59" s="55">
        <f>X56+X57+X58</f>
        <v>16285.149359999999</v>
      </c>
      <c r="Y59" s="56">
        <f>IF(L59&gt;0,Z59/L59,0)</f>
        <v>3.1399695870290801E-3</v>
      </c>
      <c r="Z59" s="57">
        <f>SUM(Z56:Z58)</f>
        <v>129.99918081999999</v>
      </c>
      <c r="AA59" s="63">
        <f>IF(L59&gt;0,(AA56*L56+AA57*L57+AA58*L58)/L59,0)</f>
        <v>2.8960630055176371E-3</v>
      </c>
      <c r="AB59" s="56">
        <f>IF(J59&gt;0,(J56*AB56+J57*AB57+J58*AB58)/J59,0)</f>
        <v>3.1666562255285827E-4</v>
      </c>
      <c r="AC59" s="53">
        <f>SUM(AC56:AC58)</f>
        <v>13.10985458</v>
      </c>
      <c r="AD59" s="54">
        <f>IF(J59&gt;0,(J56*AD56+J57*AD57+J58*AD58)/J59,0)</f>
        <v>0.21844064436737892</v>
      </c>
      <c r="AE59" s="59">
        <f>SUM(AE56:AE58)</f>
        <v>117.47225700000001</v>
      </c>
      <c r="AF59" s="54">
        <f>IF(AND(Z59&gt;0),((Z56*AF56+Z57*AF57+Z58*AF58)/Z59),0)</f>
        <v>0.90045971278098647</v>
      </c>
      <c r="AG59" s="58">
        <f>IF(AND(AA59&gt;0,AJ59&gt;0,AB59&gt;0),((AJ59*(AA59-AB59))/(AA59*(AJ59-AB59))),0)</f>
        <v>0.89196144238377961</v>
      </c>
      <c r="AH59" s="52">
        <f t="shared" ref="AH59" si="99">SUM(AH56:AH58)</f>
        <v>592</v>
      </c>
      <c r="AI59" s="21">
        <f>IF(AH59&gt;0,(AI56*AH56+AI57*AH57+AI58*AH58)/AH59,0)</f>
        <v>9.1130067567567558E-2</v>
      </c>
      <c r="AJ59" s="54">
        <f>IF(J59&gt;0,(AJ56*J56+AJ57*J57+AJ58*J58)/J59,0)</f>
        <v>0.21645148450609689</v>
      </c>
      <c r="AK59" s="59">
        <f>SUM(AK56:AK58)</f>
        <v>116.31307409999999</v>
      </c>
      <c r="AL59" s="70"/>
      <c r="AM59" s="57">
        <f>SUM(AM56:AM58)</f>
        <v>1002.76</v>
      </c>
      <c r="AN59" s="124"/>
      <c r="AO59" s="125">
        <f>AN58</f>
        <v>1997.200000000001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56</v>
      </c>
      <c r="D60" s="12">
        <v>20300</v>
      </c>
      <c r="E60" s="12">
        <v>1</v>
      </c>
      <c r="F60" s="12">
        <v>11852</v>
      </c>
      <c r="G60" s="13">
        <v>1.9</v>
      </c>
      <c r="H60" s="13">
        <v>3.5</v>
      </c>
      <c r="I60" s="12">
        <v>12128</v>
      </c>
      <c r="J60" s="12">
        <v>15235</v>
      </c>
      <c r="K60" s="14">
        <v>8.1000000000000003E-2</v>
      </c>
      <c r="L60" s="25">
        <f>J60*(1-K60)</f>
        <v>14000.965</v>
      </c>
      <c r="M60" s="15">
        <v>0.74199999999999999</v>
      </c>
      <c r="N60" s="26">
        <f>L60*M60</f>
        <v>10388.71603</v>
      </c>
      <c r="O60" s="14">
        <v>0.17499999999999999</v>
      </c>
      <c r="P60" s="26">
        <f>L60*O60</f>
        <v>2450.1688749999998</v>
      </c>
      <c r="Q60" s="16">
        <v>8.3000000000000004E-2</v>
      </c>
      <c r="R60" s="26">
        <f>L60*Q60</f>
        <v>1162.080095</v>
      </c>
      <c r="S60" s="16">
        <v>0.18099999999999999</v>
      </c>
      <c r="T60" s="26">
        <f>L60*S60</f>
        <v>2534.174665</v>
      </c>
      <c r="U60" s="16">
        <v>0.53100000000000003</v>
      </c>
      <c r="V60" s="26">
        <f>L60*U60</f>
        <v>7434.5124150000001</v>
      </c>
      <c r="W60" s="16">
        <v>0.4</v>
      </c>
      <c r="X60" s="26">
        <f>W60*L60</f>
        <v>5600.3860000000004</v>
      </c>
      <c r="Y60" s="17">
        <v>2.99E-3</v>
      </c>
      <c r="Z60" s="61">
        <f>L60*Y60</f>
        <v>41.862885349999999</v>
      </c>
      <c r="AA60" s="28">
        <f>IF(J60&gt;0,(AC60+AK60)/J60,0)</f>
        <v>2.5386794256645885E-3</v>
      </c>
      <c r="AB60" s="17">
        <v>3.3E-4</v>
      </c>
      <c r="AC60" s="25">
        <f>AB60*L60</f>
        <v>4.6203184500000001</v>
      </c>
      <c r="AD60" s="141">
        <v>0.22</v>
      </c>
      <c r="AE60" s="31">
        <f>AH60*(1-AI60)*AD60</f>
        <v>34.384680000000003</v>
      </c>
      <c r="AF60" s="29">
        <f t="shared" ref="AF60:AF62" si="100">IF(AND(AD60&gt;0,AB60&gt;0,Y60&gt;0),((Y60-AB60)*AD60)/((AD60-AB60)*Y60),0)</f>
        <v>0.89096855986320622</v>
      </c>
      <c r="AG60" s="62">
        <f>IF(AND(AA60&gt;0,AJ60&gt;0,AB60&gt;0),((AJ60*(AA60-AB60))/(AA60*(AJ60-AB60))),0)</f>
        <v>0.871330749740438</v>
      </c>
      <c r="AH60" s="12">
        <v>171</v>
      </c>
      <c r="AI60" s="14">
        <v>8.5999999999999993E-2</v>
      </c>
      <c r="AJ60" s="15">
        <v>0.21790000000000001</v>
      </c>
      <c r="AK60" s="31">
        <f t="shared" si="8"/>
        <v>34.056462600000003</v>
      </c>
      <c r="AL60" s="19">
        <v>1.7</v>
      </c>
      <c r="AM60" s="19"/>
      <c r="AN60" s="119">
        <f>AN58+AH60-AM60</f>
        <v>2168.2000000000007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55</v>
      </c>
      <c r="D61" s="35">
        <v>21200</v>
      </c>
      <c r="E61" s="44">
        <v>5</v>
      </c>
      <c r="F61" s="35">
        <v>16322</v>
      </c>
      <c r="G61" s="36">
        <v>0.6</v>
      </c>
      <c r="H61" s="38">
        <v>3.5</v>
      </c>
      <c r="I61" s="35">
        <v>16863</v>
      </c>
      <c r="J61" s="35">
        <v>15310</v>
      </c>
      <c r="K61" s="66">
        <v>8.1000000000000003E-2</v>
      </c>
      <c r="L61" s="38">
        <f t="shared" ref="L61:L62" si="101">J61*(1-K61)</f>
        <v>14069.890000000001</v>
      </c>
      <c r="M61" s="39">
        <v>0.69599999999999995</v>
      </c>
      <c r="N61" s="26">
        <f t="shared" ref="N61:N62" si="102">L61*M61</f>
        <v>9792.6434399999998</v>
      </c>
      <c r="O61" s="37">
        <v>0.22600000000000001</v>
      </c>
      <c r="P61" s="26">
        <f t="shared" ref="P61:P62" si="103">L61*O61</f>
        <v>3179.7951400000002</v>
      </c>
      <c r="Q61" s="40">
        <v>7.8E-2</v>
      </c>
      <c r="R61" s="26">
        <f t="shared" ref="R61:R62" si="104">L61*Q61</f>
        <v>1097.4514200000001</v>
      </c>
      <c r="S61" s="40">
        <v>0.189</v>
      </c>
      <c r="T61" s="26">
        <f>L61*S61</f>
        <v>2659.2092100000004</v>
      </c>
      <c r="U61" s="40">
        <v>0.52800000000000002</v>
      </c>
      <c r="V61" s="26">
        <f>L61*U61</f>
        <v>7428.9019200000012</v>
      </c>
      <c r="W61" s="40">
        <v>0.39</v>
      </c>
      <c r="X61" s="26">
        <f>W61*L61</f>
        <v>5487.2571000000007</v>
      </c>
      <c r="Y61" s="41">
        <v>3.0300000000000001E-3</v>
      </c>
      <c r="Z61" s="18">
        <f>L61*Y61</f>
        <v>42.631766700000007</v>
      </c>
      <c r="AA61" s="28">
        <f>IF(J61&gt;0,(AC61+AK61)/J61,0)</f>
        <v>2.6252679425212283E-3</v>
      </c>
      <c r="AB61" s="41">
        <v>4.2000000000000002E-4</v>
      </c>
      <c r="AC61" s="38">
        <f>AB61*L61</f>
        <v>5.9093538000000008</v>
      </c>
      <c r="AD61" s="29">
        <v>0.22059999999999999</v>
      </c>
      <c r="AE61" s="42">
        <f>AH61*(1-AI61)*AD61</f>
        <v>35.160110400000001</v>
      </c>
      <c r="AF61" s="29">
        <f t="shared" si="100"/>
        <v>0.86302925868933522</v>
      </c>
      <c r="AG61" s="30">
        <f t="shared" ref="AG61:AG62" si="105">IF(AND(AA61&gt;0,AJ61&gt;0,AB61&gt;0),((AJ61*(AA61-AB61))/(AA61*(AJ61-AB61))),0)</f>
        <v>0.84165973820372519</v>
      </c>
      <c r="AH61" s="35">
        <v>174</v>
      </c>
      <c r="AI61" s="66">
        <v>8.4000000000000005E-2</v>
      </c>
      <c r="AJ61" s="67">
        <v>0.21510000000000001</v>
      </c>
      <c r="AK61" s="42">
        <f t="shared" si="8"/>
        <v>34.283498400000006</v>
      </c>
      <c r="AL61" s="18">
        <v>1.65</v>
      </c>
      <c r="AM61" s="18"/>
      <c r="AN61" s="122">
        <f>AN60+AH61-AM61</f>
        <v>2342.2000000000007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47" t="s">
        <v>50</v>
      </c>
      <c r="D62" s="44">
        <v>14940</v>
      </c>
      <c r="E62" s="44">
        <v>5</v>
      </c>
      <c r="F62" s="44">
        <v>16386</v>
      </c>
      <c r="G62" s="38">
        <v>1.3</v>
      </c>
      <c r="H62" s="38">
        <v>5.7</v>
      </c>
      <c r="I62" s="44">
        <v>16747</v>
      </c>
      <c r="J62" s="44">
        <v>14848</v>
      </c>
      <c r="K62" s="66">
        <v>7.9000000000000001E-2</v>
      </c>
      <c r="L62" s="38">
        <f t="shared" si="101"/>
        <v>13675.008</v>
      </c>
      <c r="M62" s="29">
        <v>0.69499999999999995</v>
      </c>
      <c r="N62" s="26">
        <f t="shared" si="102"/>
        <v>9504.1305599999996</v>
      </c>
      <c r="O62" s="40">
        <v>0.20100000000000001</v>
      </c>
      <c r="P62" s="26">
        <f t="shared" si="103"/>
        <v>2748.6766080000002</v>
      </c>
      <c r="Q62" s="40">
        <v>0.104</v>
      </c>
      <c r="R62" s="26">
        <f t="shared" si="104"/>
        <v>1422.200832</v>
      </c>
      <c r="S62" s="40">
        <v>0.19900000000000001</v>
      </c>
      <c r="T62" s="26">
        <f>L62*S62</f>
        <v>2721.3265919999999</v>
      </c>
      <c r="U62" s="40">
        <v>0.51200000000000001</v>
      </c>
      <c r="V62" s="26">
        <f>L62*U62</f>
        <v>7001.604096</v>
      </c>
      <c r="W62" s="40">
        <v>0.4</v>
      </c>
      <c r="X62" s="26">
        <f>W62*L62</f>
        <v>5470.0032000000001</v>
      </c>
      <c r="Y62" s="48">
        <v>3.0300000000000001E-3</v>
      </c>
      <c r="Z62" s="18">
        <f>L62*Y62</f>
        <v>41.435274239999998</v>
      </c>
      <c r="AA62" s="28">
        <f>IF(J62&gt;0,(AC62+AK62)/J62,0)</f>
        <v>2.826392906788793E-3</v>
      </c>
      <c r="AB62" s="48">
        <v>3.6000000000000002E-4</v>
      </c>
      <c r="AC62" s="38">
        <f>AB62*L62</f>
        <v>4.9230028800000003</v>
      </c>
      <c r="AD62" s="29">
        <v>0.2303</v>
      </c>
      <c r="AE62" s="42">
        <f>AH62*(1-AI62)*AD62</f>
        <v>37.932713</v>
      </c>
      <c r="AF62" s="29">
        <f t="shared" si="100"/>
        <v>0.88256772967894337</v>
      </c>
      <c r="AG62" s="30">
        <f t="shared" si="105"/>
        <v>0.87402824068775142</v>
      </c>
      <c r="AH62" s="44">
        <v>182</v>
      </c>
      <c r="AI62" s="66">
        <v>9.5000000000000001E-2</v>
      </c>
      <c r="AJ62" s="67">
        <v>0.22489999999999999</v>
      </c>
      <c r="AK62" s="42">
        <f t="shared" si="8"/>
        <v>37.043278999999998</v>
      </c>
      <c r="AL62" s="18">
        <v>1.65</v>
      </c>
      <c r="AM62" s="18"/>
      <c r="AN62" s="122">
        <f>AN61+AH62-AM62</f>
        <v>2524.2000000000007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56440</v>
      </c>
      <c r="E63" s="68"/>
      <c r="F63" s="52">
        <f t="shared" ref="F63:J63" si="106">SUM(F60:F62)</f>
        <v>44560</v>
      </c>
      <c r="G63" s="53"/>
      <c r="H63" s="69"/>
      <c r="I63" s="52">
        <f t="shared" si="106"/>
        <v>45738</v>
      </c>
      <c r="J63" s="52">
        <f t="shared" si="106"/>
        <v>45393</v>
      </c>
      <c r="K63" s="21">
        <f>IF(J63&gt;0,(J60*K60+J61*K61+J62*K62)/J63,0)</f>
        <v>8.0345802216200746E-2</v>
      </c>
      <c r="L63" s="53">
        <f>L60+L61+L62</f>
        <v>41745.863000000005</v>
      </c>
      <c r="M63" s="54">
        <f>IF(L63&gt;0,N63/L63,0)</f>
        <v>0.71110016410488386</v>
      </c>
      <c r="N63" s="55">
        <f>N60+N61+N62</f>
        <v>29685.490030000001</v>
      </c>
      <c r="O63" s="21">
        <f>IF(L63&gt;0,P63/L63,0)</f>
        <v>0.20070589085677779</v>
      </c>
      <c r="P63" s="55">
        <f>P60+P61+P62</f>
        <v>8378.6406229999993</v>
      </c>
      <c r="Q63" s="21">
        <f>IF(L63&gt;0,R63/L63,0)</f>
        <v>8.8193945038338287E-2</v>
      </c>
      <c r="R63" s="55">
        <f>R60+R61+R62</f>
        <v>3681.7323470000001</v>
      </c>
      <c r="S63" s="21">
        <f>IF(L63&gt;0,T63/L63,0)</f>
        <v>0.18959269010680171</v>
      </c>
      <c r="T63" s="55">
        <f>T60+T61+T62</f>
        <v>7914.7104670000008</v>
      </c>
      <c r="U63" s="21">
        <f>IF(L63&gt;0,V63/L63,0)</f>
        <v>0.52376491608282238</v>
      </c>
      <c r="V63" s="55">
        <f>V60+V61+V62</f>
        <v>21865.018431</v>
      </c>
      <c r="W63" s="21">
        <f>IF(L63&gt;0,X63/L63,0)</f>
        <v>0.39662963249795552</v>
      </c>
      <c r="X63" s="55">
        <f>X60+X61+X62</f>
        <v>16557.6463</v>
      </c>
      <c r="Y63" s="56">
        <f>IF(L63&gt;0,Z63/L63,0)</f>
        <v>3.0165845724641027E-3</v>
      </c>
      <c r="Z63" s="57">
        <f>SUM(Z60:Z62)</f>
        <v>125.92992629000001</v>
      </c>
      <c r="AA63" s="63">
        <f>IF(L63&gt;0,(AA60*L60+AA61*L61+AA62*L62)/L63,0)</f>
        <v>2.6621114185190042E-3</v>
      </c>
      <c r="AB63" s="56">
        <f>IF(J63&gt;0,(J60*AB60+J61*AB61+J62*AB62)/J63,0)</f>
        <v>3.7016786729231378E-4</v>
      </c>
      <c r="AC63" s="53">
        <f>SUM(AC60:AC62)</f>
        <v>15.452675130000001</v>
      </c>
      <c r="AD63" s="54">
        <f>IF(J63&gt;0,(J60*AD60+J61*AD61+J62*AD62)/J63,0)</f>
        <v>0.22357148459013501</v>
      </c>
      <c r="AE63" s="59">
        <f>SUM(AE60:AE62)</f>
        <v>107.47750340000002</v>
      </c>
      <c r="AF63" s="54">
        <f>IF(AND(Z63&gt;0),((Z60*AF60+Z61*AF61+Z62*AF62)/Z63),0)</f>
        <v>0.87874594910435011</v>
      </c>
      <c r="AG63" s="58">
        <f>IF(AND(AA63&gt;0,AJ63&gt;0,AB63&gt;0),((AJ63*(AA63-AB63))/(AA63*(AJ63-AB63))),0)</f>
        <v>0.86240558350063823</v>
      </c>
      <c r="AH63" s="52">
        <f t="shared" ref="AH63" si="107">SUM(AH60:AH62)</f>
        <v>527</v>
      </c>
      <c r="AI63" s="21">
        <f>IF(J63&gt;0,(AI60*J60+AI61*J61+AI62*J62)/J63,0)</f>
        <v>8.8269336681867247E-2</v>
      </c>
      <c r="AJ63" s="54">
        <f>IF(J63&gt;0,(AJ60*J60+AJ61*J61+AJ62*J62)/J63,0)</f>
        <v>0.21924531755997625</v>
      </c>
      <c r="AK63" s="59">
        <f>SUM(AK60:AK62)</f>
        <v>105.38324000000001</v>
      </c>
      <c r="AL63" s="70"/>
      <c r="AM63" s="57">
        <f>SUM(AM60:AM62)</f>
        <v>0</v>
      </c>
      <c r="AN63" s="124"/>
      <c r="AO63" s="125">
        <f>AN62</f>
        <v>2524.2000000000007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56</v>
      </c>
      <c r="D64" s="12">
        <v>14929</v>
      </c>
      <c r="E64" s="12">
        <v>0</v>
      </c>
      <c r="F64" s="12">
        <v>13387</v>
      </c>
      <c r="G64" s="13">
        <v>1.6</v>
      </c>
      <c r="H64" s="13">
        <v>3.2</v>
      </c>
      <c r="I64" s="12">
        <v>13751</v>
      </c>
      <c r="J64" s="12">
        <v>15276</v>
      </c>
      <c r="K64" s="14">
        <v>0.08</v>
      </c>
      <c r="L64" s="25">
        <f>J64*(1-K64)</f>
        <v>14053.92</v>
      </c>
      <c r="M64" s="15">
        <v>0.82199999999999995</v>
      </c>
      <c r="N64" s="26">
        <f>L64*M64</f>
        <v>11552.32224</v>
      </c>
      <c r="O64" s="14">
        <v>7.8E-2</v>
      </c>
      <c r="P64" s="26">
        <f>L64*O64</f>
        <v>1096.2057600000001</v>
      </c>
      <c r="Q64" s="16">
        <v>0.1</v>
      </c>
      <c r="R64" s="26">
        <f>L64*Q64</f>
        <v>1405.3920000000001</v>
      </c>
      <c r="S64" s="16">
        <v>0.183</v>
      </c>
      <c r="T64" s="26">
        <f>L64*S64</f>
        <v>2571.8673599999997</v>
      </c>
      <c r="U64" s="16">
        <v>0.54700000000000004</v>
      </c>
      <c r="V64" s="26">
        <f>L64*U64</f>
        <v>7687.4942400000009</v>
      </c>
      <c r="W64" s="16">
        <v>0.4</v>
      </c>
      <c r="X64" s="26">
        <f>W64*L64</f>
        <v>5621.5680000000002</v>
      </c>
      <c r="Y64" s="17">
        <v>3.0699999999999998E-3</v>
      </c>
      <c r="Z64" s="61">
        <f>L64*Y64</f>
        <v>43.145534399999995</v>
      </c>
      <c r="AA64" s="28">
        <f>IF(J64&gt;0,(AC64+AK64)/J64,0)</f>
        <v>2.8480603822990309E-3</v>
      </c>
      <c r="AB64" s="17">
        <v>2.9999999999999997E-4</v>
      </c>
      <c r="AC64" s="25">
        <f>AB64*L64</f>
        <v>4.2161759999999999</v>
      </c>
      <c r="AD64" s="141">
        <v>0.22900000000000001</v>
      </c>
      <c r="AE64" s="31">
        <f>AH64*(1-AI64)*AD64</f>
        <v>38.883284000000003</v>
      </c>
      <c r="AF64" s="29">
        <f t="shared" ref="AF64:AF66" si="108">IF(AND(AD64&gt;0,AB64&gt;0,Y64&gt;0),((Y64-AB64)*AD64)/((AD64-AB64)*Y64),0)</f>
        <v>0.90346370720215807</v>
      </c>
      <c r="AG64" s="62">
        <f>IF(AND(AA64&gt;0,AJ64&gt;0,AB64&gt;0),((AJ64*(AA64-AB64))/(AA64*(AJ64-AB64))),0)</f>
        <v>0.89582655464846705</v>
      </c>
      <c r="AH64" s="12">
        <v>187</v>
      </c>
      <c r="AI64" s="14">
        <v>9.1999999999999998E-2</v>
      </c>
      <c r="AJ64" s="15">
        <v>0.23139999999999999</v>
      </c>
      <c r="AK64" s="31">
        <f t="shared" si="8"/>
        <v>39.290794399999996</v>
      </c>
      <c r="AL64" s="19">
        <v>1.65</v>
      </c>
      <c r="AM64" s="19"/>
      <c r="AN64" s="119">
        <f>AN62+AH64-AM64</f>
        <v>2711.2000000000007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55</v>
      </c>
      <c r="D65" s="35">
        <v>18900</v>
      </c>
      <c r="E65" s="44">
        <v>4</v>
      </c>
      <c r="F65" s="35">
        <v>15051</v>
      </c>
      <c r="G65" s="36">
        <v>0.8</v>
      </c>
      <c r="H65" s="38">
        <v>4</v>
      </c>
      <c r="I65" s="35">
        <v>15481</v>
      </c>
      <c r="J65" s="35">
        <v>15214</v>
      </c>
      <c r="K65" s="66">
        <v>7.8E-2</v>
      </c>
      <c r="L65" s="38">
        <f t="shared" ref="L65:L66" si="109">J65*(1-K65)</f>
        <v>14027.308000000001</v>
      </c>
      <c r="M65" s="39">
        <v>0.71799999999999997</v>
      </c>
      <c r="N65" s="26">
        <f t="shared" ref="N65:N66" si="110">L65*M65</f>
        <v>10071.607144</v>
      </c>
      <c r="O65" s="37">
        <v>0.19600000000000001</v>
      </c>
      <c r="P65" s="26">
        <f t="shared" ref="P65:P66" si="111">L65*O65</f>
        <v>2749.3523680000003</v>
      </c>
      <c r="Q65" s="40">
        <v>8.5999999999999993E-2</v>
      </c>
      <c r="R65" s="26">
        <f t="shared" ref="R65:R66" si="112">L65*Q65</f>
        <v>1206.3484880000001</v>
      </c>
      <c r="S65" s="40">
        <v>0.17399999999999999</v>
      </c>
      <c r="T65" s="26">
        <f>L65*S65</f>
        <v>2440.7515920000001</v>
      </c>
      <c r="U65" s="40">
        <v>0.54500000000000004</v>
      </c>
      <c r="V65" s="26">
        <f>L65*U65</f>
        <v>7644.8828600000006</v>
      </c>
      <c r="W65" s="40">
        <v>0.39</v>
      </c>
      <c r="X65" s="26">
        <f>W65*L65</f>
        <v>5470.6501200000002</v>
      </c>
      <c r="Y65" s="41">
        <v>3.16E-3</v>
      </c>
      <c r="Z65" s="18">
        <f>L65*Y65</f>
        <v>44.326293280000002</v>
      </c>
      <c r="AA65" s="28">
        <f>IF(J65&gt;0,(AC65+AK65)/J65,0)</f>
        <v>2.8613523228605232E-3</v>
      </c>
      <c r="AB65" s="41">
        <v>2.7999999999999998E-4</v>
      </c>
      <c r="AC65" s="38">
        <f>AB65*L65</f>
        <v>3.9276462400000001</v>
      </c>
      <c r="AD65" s="29">
        <v>0.22239999999999999</v>
      </c>
      <c r="AE65" s="42">
        <f>AH65*(1-AI65)*AD65</f>
        <v>39.551615999999996</v>
      </c>
      <c r="AF65" s="29">
        <f t="shared" si="108"/>
        <v>0.9125412879798126</v>
      </c>
      <c r="AG65" s="30">
        <f t="shared" ref="AG65:AG66" si="113">IF(AND(AA65&gt;0,AJ65&gt;0,AB65&gt;0),((AJ65*(AA65-AB65))/(AA65*(AJ65-AB65))),0)</f>
        <v>0.90327986315540376</v>
      </c>
      <c r="AH65" s="35">
        <v>195</v>
      </c>
      <c r="AI65" s="66">
        <v>8.7999999999999995E-2</v>
      </c>
      <c r="AJ65" s="67">
        <v>0.22270000000000001</v>
      </c>
      <c r="AK65" s="42">
        <f t="shared" si="8"/>
        <v>39.604968</v>
      </c>
      <c r="AL65" s="18">
        <v>1.69</v>
      </c>
      <c r="AM65" s="18"/>
      <c r="AN65" s="122">
        <f>AN64+AH65-AM65</f>
        <v>2906.2000000000007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11" t="s">
        <v>52</v>
      </c>
      <c r="D66" s="44">
        <v>14571</v>
      </c>
      <c r="E66" s="44">
        <v>4</v>
      </c>
      <c r="F66" s="44">
        <v>14446</v>
      </c>
      <c r="G66" s="38">
        <v>0.7</v>
      </c>
      <c r="H66" s="38">
        <v>3.2</v>
      </c>
      <c r="I66" s="44">
        <v>14681</v>
      </c>
      <c r="J66" s="44">
        <v>15287</v>
      </c>
      <c r="K66" s="66">
        <v>8.1000000000000003E-2</v>
      </c>
      <c r="L66" s="38">
        <f t="shared" si="109"/>
        <v>14048.753000000001</v>
      </c>
      <c r="M66" s="29">
        <v>0.74</v>
      </c>
      <c r="N66" s="26">
        <f t="shared" si="110"/>
        <v>10396.077220000001</v>
      </c>
      <c r="O66" s="40">
        <v>0.13500000000000001</v>
      </c>
      <c r="P66" s="26">
        <f t="shared" si="111"/>
        <v>1896.5816550000002</v>
      </c>
      <c r="Q66" s="40">
        <v>0.125</v>
      </c>
      <c r="R66" s="26">
        <f t="shared" si="112"/>
        <v>1756.0941250000001</v>
      </c>
      <c r="S66" s="40">
        <v>0.17599999999999999</v>
      </c>
      <c r="T66" s="26">
        <f>L66*S66</f>
        <v>2472.580528</v>
      </c>
      <c r="U66" s="40">
        <v>0.55000000000000004</v>
      </c>
      <c r="V66" s="26">
        <f>L66*U66</f>
        <v>7726.8141500000011</v>
      </c>
      <c r="W66" s="40">
        <v>0.39</v>
      </c>
      <c r="X66" s="26">
        <f>W66*L66</f>
        <v>5479.0136700000003</v>
      </c>
      <c r="Y66" s="48">
        <v>3.0899999999999999E-3</v>
      </c>
      <c r="Z66" s="18">
        <f>L66*Y66</f>
        <v>43.41064677</v>
      </c>
      <c r="AA66" s="28">
        <f>IF(J66&gt;0,(AC66+AK66)/J66,0)</f>
        <v>2.919641938248185E-3</v>
      </c>
      <c r="AB66" s="48">
        <v>2.7E-4</v>
      </c>
      <c r="AC66" s="38">
        <f>AB66*L66</f>
        <v>3.7931633100000002</v>
      </c>
      <c r="AD66" s="29">
        <v>0.21920000000000001</v>
      </c>
      <c r="AE66" s="42">
        <f>AH66*(1-AI66)*AD66</f>
        <v>41.026568000000005</v>
      </c>
      <c r="AF66" s="29">
        <f t="shared" si="108"/>
        <v>0.91374686859611554</v>
      </c>
      <c r="AG66" s="30">
        <f t="shared" si="113"/>
        <v>0.90864726396736284</v>
      </c>
      <c r="AH66" s="44">
        <v>205</v>
      </c>
      <c r="AI66" s="66">
        <v>8.6999999999999994E-2</v>
      </c>
      <c r="AJ66" s="67">
        <v>0.21820000000000001</v>
      </c>
      <c r="AK66" s="42">
        <f t="shared" si="8"/>
        <v>40.839403000000004</v>
      </c>
      <c r="AL66" s="18">
        <v>1.75</v>
      </c>
      <c r="AM66" s="18"/>
      <c r="AN66" s="122">
        <f>AN65+AH66-AM66</f>
        <v>3111.2000000000007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48400</v>
      </c>
      <c r="E67" s="68"/>
      <c r="F67" s="52">
        <f t="shared" ref="F67:J67" si="114">SUM(F64:F66)</f>
        <v>42884</v>
      </c>
      <c r="G67" s="53"/>
      <c r="H67" s="69"/>
      <c r="I67" s="52">
        <f t="shared" si="114"/>
        <v>43913</v>
      </c>
      <c r="J67" s="52">
        <f t="shared" si="114"/>
        <v>45777</v>
      </c>
      <c r="K67" s="21">
        <f>IF(J67&gt;0,(J64*K64+J65*K65+J66*K66)/J67,0)</f>
        <v>7.9669244380365697E-2</v>
      </c>
      <c r="L67" s="53">
        <f>L64+L65+L66</f>
        <v>42129.981</v>
      </c>
      <c r="M67" s="54">
        <f>IF(L67&gt;0,N67/L67,0)</f>
        <v>0.76002898278069486</v>
      </c>
      <c r="N67" s="55">
        <f>N64+N65+N66</f>
        <v>32020.006604000002</v>
      </c>
      <c r="O67" s="21">
        <f>IF(L67&gt;0,P67/L67,0)</f>
        <v>0.13629580756279003</v>
      </c>
      <c r="P67" s="55">
        <f>P64+P65+P66</f>
        <v>5742.1397830000005</v>
      </c>
      <c r="Q67" s="21">
        <f>IF(L67&gt;0,R67/L67,0)</f>
        <v>0.10367520965651518</v>
      </c>
      <c r="R67" s="55">
        <f>R64+R65+R66</f>
        <v>4367.8346130000009</v>
      </c>
      <c r="S67" s="21">
        <f>IF(L67&gt;0,T67/L67,0)</f>
        <v>0.17766918717575494</v>
      </c>
      <c r="T67" s="55">
        <f>T64+T65+T66</f>
        <v>7485.1994799999993</v>
      </c>
      <c r="U67" s="21">
        <f>IF(L67&gt;0,V67/L67,0)</f>
        <v>0.54733448016508723</v>
      </c>
      <c r="V67" s="55">
        <f>V64+V65+V66</f>
        <v>23059.191250000003</v>
      </c>
      <c r="W67" s="21">
        <f>IF(L67&gt;0,X67/L67,0)</f>
        <v>0.39333584769478064</v>
      </c>
      <c r="X67" s="55">
        <f>X64+X65+X66</f>
        <v>16571.231790000002</v>
      </c>
      <c r="Y67" s="56">
        <f>IF(L67&gt;0,Z67/L67,0)</f>
        <v>3.1066350219811395E-3</v>
      </c>
      <c r="Z67" s="57">
        <f>SUM(Z64:Z66)</f>
        <v>130.88247444999999</v>
      </c>
      <c r="AA67" s="63">
        <f>IF(L67&gt;0,(AA64*L64+AA65*L65+AA66*L66)/L67,0)</f>
        <v>2.87635571295819E-3</v>
      </c>
      <c r="AB67" s="56">
        <f>IF(J67&gt;0,(J64*AB64+J65*AB65+J66*AB66)/J67,0)</f>
        <v>2.8333464403521421E-4</v>
      </c>
      <c r="AC67" s="53">
        <f>SUM(AC64:AC66)</f>
        <v>11.936985550000001</v>
      </c>
      <c r="AD67" s="54">
        <f>IF(J67&gt;0,(J64*AD64+J65*AD65+J66*AD66)/J67,0)</f>
        <v>0.2235338270310418</v>
      </c>
      <c r="AE67" s="59">
        <f>SUM(AE64:AE66)</f>
        <v>119.461468</v>
      </c>
      <c r="AF67" s="54">
        <f>IF(AND(Z67&gt;0),((Z64*AF64+Z65*AF65+Z66*AF66)/Z67),0)</f>
        <v>0.90994871750122175</v>
      </c>
      <c r="AG67" s="58">
        <f>IF(AND(AA67&gt;0,AJ67&gt;0,AB67&gt;0),((AJ67*(AA67-AB67))/(AA67*(AJ67-AB67))),0)</f>
        <v>0.90263649067604368</v>
      </c>
      <c r="AH67" s="52">
        <f t="shared" ref="AH67" si="115">SUM(AH64:AH66)</f>
        <v>587</v>
      </c>
      <c r="AI67" s="21">
        <f>IF(AH67&gt;0,(AI64*AH64+AI65*AH65+AI66*AH66)/AH67,0)</f>
        <v>8.8925042589437814E-2</v>
      </c>
      <c r="AJ67" s="54">
        <f>IF(J67&gt;0,(AJ64*J64+AJ65*J65+AJ66*J66)/J67,0)</f>
        <v>0.22410047840618652</v>
      </c>
      <c r="AK67" s="59">
        <f>SUM(AK64:AK66)</f>
        <v>119.7351654</v>
      </c>
      <c r="AL67" s="70"/>
      <c r="AM67" s="57">
        <f>SUM(AM64:AM66)</f>
        <v>0</v>
      </c>
      <c r="AN67" s="124"/>
      <c r="AO67" s="125">
        <f>AN66</f>
        <v>3111.2000000000007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53</v>
      </c>
      <c r="D68" s="12">
        <v>6164</v>
      </c>
      <c r="E68" s="12">
        <v>3</v>
      </c>
      <c r="F68" s="12">
        <v>9215</v>
      </c>
      <c r="G68" s="13">
        <v>0.8</v>
      </c>
      <c r="H68" s="13">
        <v>3.4</v>
      </c>
      <c r="I68" s="12">
        <v>9603</v>
      </c>
      <c r="J68" s="12">
        <v>15085</v>
      </c>
      <c r="K68" s="14">
        <v>9.0999999999999998E-2</v>
      </c>
      <c r="L68" s="25">
        <f>J68*(1-K68)</f>
        <v>13712.265000000001</v>
      </c>
      <c r="M68" s="15">
        <v>0.877</v>
      </c>
      <c r="N68" s="26">
        <f>L68*M68</f>
        <v>12025.656405000002</v>
      </c>
      <c r="O68" s="14">
        <v>2.1000000000000001E-2</v>
      </c>
      <c r="P68" s="26">
        <f>L68*O68</f>
        <v>287.95756500000005</v>
      </c>
      <c r="Q68" s="16">
        <v>0.10199999999999999</v>
      </c>
      <c r="R68" s="26">
        <f>L68*Q68</f>
        <v>1398.65103</v>
      </c>
      <c r="S68" s="16">
        <v>0.16900000000000001</v>
      </c>
      <c r="T68" s="26">
        <f>L68*S68</f>
        <v>2317.3727850000005</v>
      </c>
      <c r="U68" s="16">
        <v>0.54600000000000004</v>
      </c>
      <c r="V68" s="26">
        <f>L68*U68</f>
        <v>7486.8966900000014</v>
      </c>
      <c r="W68" s="16">
        <v>0.39</v>
      </c>
      <c r="X68" s="26">
        <f>W68*L68</f>
        <v>5347.7833500000006</v>
      </c>
      <c r="Y68" s="17">
        <v>3.0799999999999998E-3</v>
      </c>
      <c r="Z68" s="61">
        <f>L68*Y68</f>
        <v>42.233776200000001</v>
      </c>
      <c r="AA68" s="28">
        <f>IF(J68&gt;0,(AC68+AK68)/J68,0)</f>
        <v>3.0143093503480277E-3</v>
      </c>
      <c r="AB68" s="17">
        <v>2.7E-4</v>
      </c>
      <c r="AC68" s="25">
        <f>AB68*L68</f>
        <v>3.7023115500000006</v>
      </c>
      <c r="AD68" s="141">
        <v>0.21679999999999999</v>
      </c>
      <c r="AE68" s="31">
        <f>AH68*(1-AI68)*AD68</f>
        <v>40.444040000000001</v>
      </c>
      <c r="AF68" s="29">
        <f t="shared" ref="AF68:AF70" si="116">IF(AND(AD68&gt;0,AB68&gt;0,Y68&gt;0),((Y68-AB68)*AD68)/((AD68-AB68)*Y68),0)</f>
        <v>0.91347529300699759</v>
      </c>
      <c r="AG68" s="62">
        <f>IF(AND(AA68&gt;0,AJ68&gt;0,AB68&gt;0),((AJ68*(AA68-AB68))/(AA68*(AJ68-AB68))),0)</f>
        <v>0.91152644828764051</v>
      </c>
      <c r="AH68" s="12">
        <v>205</v>
      </c>
      <c r="AI68" s="14">
        <v>0.09</v>
      </c>
      <c r="AJ68" s="15">
        <v>0.22389999999999999</v>
      </c>
      <c r="AK68" s="31">
        <f t="shared" si="8"/>
        <v>41.768545000000003</v>
      </c>
      <c r="AL68" s="19">
        <v>1.72</v>
      </c>
      <c r="AM68" s="19">
        <v>1200.24</v>
      </c>
      <c r="AN68" s="119">
        <f>AN66+AH68-AM68</f>
        <v>2115.9600000000009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55</v>
      </c>
      <c r="D69" s="35">
        <v>20200</v>
      </c>
      <c r="E69" s="44">
        <v>4</v>
      </c>
      <c r="F69" s="35">
        <v>16065</v>
      </c>
      <c r="G69" s="36">
        <v>1</v>
      </c>
      <c r="H69" s="38">
        <v>4.5</v>
      </c>
      <c r="I69" s="35">
        <v>16217</v>
      </c>
      <c r="J69" s="35">
        <v>15197</v>
      </c>
      <c r="K69" s="66">
        <v>0.08</v>
      </c>
      <c r="L69" s="38">
        <f t="shared" ref="L69:L70" si="117">J69*(1-K69)</f>
        <v>13981.24</v>
      </c>
      <c r="M69" s="39">
        <v>0.73099999999999998</v>
      </c>
      <c r="N69" s="26">
        <f t="shared" ref="N69:N70" si="118">L69*M69</f>
        <v>10220.28644</v>
      </c>
      <c r="O69" s="37">
        <v>0.13200000000000001</v>
      </c>
      <c r="P69" s="26">
        <f t="shared" ref="P69:P70" si="119">L69*O69</f>
        <v>1845.52368</v>
      </c>
      <c r="Q69" s="40">
        <v>0.13700000000000001</v>
      </c>
      <c r="R69" s="26">
        <f t="shared" ref="R69:R70" si="120">L69*Q69</f>
        <v>1915.4298800000001</v>
      </c>
      <c r="S69" s="40">
        <v>0.17799999999999999</v>
      </c>
      <c r="T69" s="26">
        <f>L69*S69</f>
        <v>2488.6607199999999</v>
      </c>
      <c r="U69" s="40">
        <v>0.52800000000000002</v>
      </c>
      <c r="V69" s="26">
        <f>L69*U69</f>
        <v>7382.0947200000001</v>
      </c>
      <c r="W69" s="40">
        <v>0.39</v>
      </c>
      <c r="X69" s="26">
        <f>W69*L69</f>
        <v>5452.6836000000003</v>
      </c>
      <c r="Y69" s="41">
        <v>3.1099999999999999E-3</v>
      </c>
      <c r="Z69" s="18">
        <f>L69*Y69</f>
        <v>43.481656399999999</v>
      </c>
      <c r="AA69" s="28">
        <f>IF(J69&gt;0,(AC69+AK69)/J69,0)</f>
        <v>2.8840193722445219E-3</v>
      </c>
      <c r="AB69" s="41">
        <v>2.5999999999999998E-4</v>
      </c>
      <c r="AC69" s="38">
        <f>AB69*L69</f>
        <v>3.6351223999999998</v>
      </c>
      <c r="AD69" s="29">
        <v>0.21510000000000001</v>
      </c>
      <c r="AE69" s="42">
        <f>AH69*(1-AI69)*AD69</f>
        <v>39.191220000000008</v>
      </c>
      <c r="AF69" s="29">
        <f t="shared" si="116"/>
        <v>0.91750774224563147</v>
      </c>
      <c r="AG69" s="30">
        <f t="shared" ref="AG69:AG70" si="121">IF(AND(AA69&gt;0,AJ69&gt;0,AB69&gt;0),((AJ69*(AA69-AB69))/(AA69*(AJ69-AB69))),0)</f>
        <v>0.91092165541469317</v>
      </c>
      <c r="AH69" s="35">
        <v>200</v>
      </c>
      <c r="AI69" s="66">
        <v>8.8999999999999996E-2</v>
      </c>
      <c r="AJ69" s="67">
        <v>0.22059999999999999</v>
      </c>
      <c r="AK69" s="42">
        <f t="shared" si="8"/>
        <v>40.19332</v>
      </c>
      <c r="AL69" s="18">
        <v>1.64</v>
      </c>
      <c r="AM69" s="18"/>
      <c r="AN69" s="122">
        <f>AN68+AH69-AM69</f>
        <v>2315.9600000000009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52</v>
      </c>
      <c r="D70" s="44">
        <v>22436</v>
      </c>
      <c r="E70" s="44">
        <v>2</v>
      </c>
      <c r="F70" s="44">
        <v>16404</v>
      </c>
      <c r="G70" s="38">
        <v>0.9</v>
      </c>
      <c r="H70" s="38">
        <v>3.6</v>
      </c>
      <c r="I70" s="44">
        <v>16845</v>
      </c>
      <c r="J70" s="44">
        <v>15484</v>
      </c>
      <c r="K70" s="66">
        <v>8.3000000000000004E-2</v>
      </c>
      <c r="L70" s="38">
        <f t="shared" si="117"/>
        <v>14198.828000000001</v>
      </c>
      <c r="M70" s="29">
        <v>0.755</v>
      </c>
      <c r="N70" s="26">
        <f t="shared" si="118"/>
        <v>10720.115140000002</v>
      </c>
      <c r="O70" s="40">
        <v>0.127</v>
      </c>
      <c r="P70" s="26">
        <f t="shared" si="119"/>
        <v>1803.2511560000003</v>
      </c>
      <c r="Q70" s="40">
        <v>0.11799999999999999</v>
      </c>
      <c r="R70" s="26">
        <f t="shared" si="120"/>
        <v>1675.4617040000001</v>
      </c>
      <c r="S70" s="40">
        <v>0.186</v>
      </c>
      <c r="T70" s="26">
        <f>L70*S70</f>
        <v>2640.9820080000004</v>
      </c>
      <c r="U70" s="40">
        <v>0.51600000000000001</v>
      </c>
      <c r="V70" s="26">
        <f>L70*U70</f>
        <v>7326.5952480000005</v>
      </c>
      <c r="W70" s="40">
        <v>0.39</v>
      </c>
      <c r="X70" s="26">
        <f>W70*L70</f>
        <v>5537.5429200000008</v>
      </c>
      <c r="Y70" s="48">
        <v>3.2100000000000002E-3</v>
      </c>
      <c r="Z70" s="18">
        <f>L70*Y70</f>
        <v>45.57823788000001</v>
      </c>
      <c r="AA70" s="28">
        <f>IF(J70&gt;0,(AC70+AK70)/J70,0)</f>
        <v>2.9349756522862309E-3</v>
      </c>
      <c r="AB70" s="48">
        <v>2.5000000000000001E-4</v>
      </c>
      <c r="AC70" s="38">
        <f>AB70*L70</f>
        <v>3.5497070000000006</v>
      </c>
      <c r="AD70" s="29">
        <v>0.21160000000000001</v>
      </c>
      <c r="AE70" s="42">
        <f>AH70*(1-AI70)*AD70</f>
        <v>39.753715200000002</v>
      </c>
      <c r="AF70" s="29">
        <f t="shared" si="116"/>
        <v>0.92320912808698263</v>
      </c>
      <c r="AG70" s="30">
        <f t="shared" si="121"/>
        <v>0.91584715221728763</v>
      </c>
      <c r="AH70" s="44">
        <v>206</v>
      </c>
      <c r="AI70" s="66">
        <v>8.7999999999999995E-2</v>
      </c>
      <c r="AJ70" s="67">
        <v>0.223</v>
      </c>
      <c r="AK70" s="42">
        <f t="shared" si="8"/>
        <v>41.895456000000003</v>
      </c>
      <c r="AL70" s="18">
        <v>1.65</v>
      </c>
      <c r="AM70" s="18"/>
      <c r="AN70" s="122">
        <f>AN69+AH70-AM70</f>
        <v>2521.9600000000009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48800</v>
      </c>
      <c r="E71" s="68"/>
      <c r="F71" s="52">
        <f>SUM(F68:F70)</f>
        <v>41684</v>
      </c>
      <c r="G71" s="53"/>
      <c r="H71" s="69"/>
      <c r="I71" s="52">
        <f>SUM(I68:I70)</f>
        <v>42665</v>
      </c>
      <c r="J71" s="52">
        <f>SUM(J68:J70)</f>
        <v>45766</v>
      </c>
      <c r="K71" s="21">
        <f>IF(J71&gt;0,(J68*K68+J69*K69+J70*K70)/J71,0)</f>
        <v>8.4640715815234011E-2</v>
      </c>
      <c r="L71" s="53">
        <f>L68+L69+L70</f>
        <v>41892.332999999999</v>
      </c>
      <c r="M71" s="54">
        <f>IF(L71&gt;0,N71/L71,0)</f>
        <v>0.78692342068893628</v>
      </c>
      <c r="N71" s="55">
        <f>N68+N69+N70</f>
        <v>32966.057985000007</v>
      </c>
      <c r="O71" s="21">
        <f>IF(L71&gt;0,P71/L71,0)</f>
        <v>9.3972622651500456E-2</v>
      </c>
      <c r="P71" s="55">
        <f>P68+P69+P70</f>
        <v>3936.7324010000002</v>
      </c>
      <c r="Q71" s="21">
        <f>IF(L71&gt;0,R71/L71,0)</f>
        <v>0.11910395665956346</v>
      </c>
      <c r="R71" s="55">
        <f>R68+R69+R70</f>
        <v>4989.542614</v>
      </c>
      <c r="S71" s="21">
        <f>IF(L71&gt;0,T71/L71,0)</f>
        <v>0.17776559527014169</v>
      </c>
      <c r="T71" s="55">
        <f>T68+T69+T70</f>
        <v>7447.0155130000003</v>
      </c>
      <c r="U71" s="21">
        <f>IF(L71&gt;0,V71/L71,0)</f>
        <v>0.52982455424480668</v>
      </c>
      <c r="V71" s="55">
        <f>V68+V69+V70</f>
        <v>22195.586658000004</v>
      </c>
      <c r="W71" s="21">
        <f>IF(L71&gt;0,X71/L71,0)</f>
        <v>0.39000000000000007</v>
      </c>
      <c r="X71" s="55">
        <f>X68+X69+X70</f>
        <v>16338.009870000002</v>
      </c>
      <c r="Y71" s="56">
        <f>IF(L71&gt;0,Z71/L71,0)</f>
        <v>3.1340739719604542E-3</v>
      </c>
      <c r="Z71" s="57">
        <f>SUM(Z68:Z70)</f>
        <v>131.29367048</v>
      </c>
      <c r="AA71" s="63">
        <f>IF(L71&gt;0,(AA68*L68+AA69*L69+AA70*L70)/L71,0)</f>
        <v>2.9439370226277441E-3</v>
      </c>
      <c r="AB71" s="56">
        <f>IF(J71&gt;0,(J68*AB68+J69*AB69+J70*AB70)/J71,0)</f>
        <v>2.5991281737534417E-4</v>
      </c>
      <c r="AC71" s="53">
        <f>SUM(AC68:AC70)</f>
        <v>10.887140950000001</v>
      </c>
      <c r="AD71" s="54">
        <f>IF(J71&gt;0,(J68*AD68+J69*AD69+J70*AD70)/J71,0)</f>
        <v>0.21447618537779137</v>
      </c>
      <c r="AE71" s="59">
        <f>SUM(AE68:AE70)</f>
        <v>119.38897520000002</v>
      </c>
      <c r="AF71" s="54">
        <f>IF(AND(Z71&gt;0),((Z68*AF68+Z69*AF69+Z70*AF70)/Z71),0)</f>
        <v>0.91818982814598782</v>
      </c>
      <c r="AG71" s="58">
        <f>IF(AND(AA71&gt;0,AJ71&gt;0,AB71&gt;0),((AJ71*(AA71-AB71))/(AA71*(AJ71-AB71))),0)</f>
        <v>0.91277876927057899</v>
      </c>
      <c r="AH71" s="52">
        <f>SUM(AH68:AH70)</f>
        <v>611</v>
      </c>
      <c r="AI71" s="21">
        <f>IF(AH71&gt;0,(AI68*AH68+AI69*AH69+AI70*AH70)/AH71,0)</f>
        <v>8.8998363338788869E-2</v>
      </c>
      <c r="AJ71" s="54">
        <f>IF(J71&gt;0,(AJ68*J68+AJ69*J69+AJ70*J70)/J71,0)</f>
        <v>0.22249970939125116</v>
      </c>
      <c r="AK71" s="59">
        <f>SUM(AK68:AK70)</f>
        <v>123.85732100000001</v>
      </c>
      <c r="AL71" s="70"/>
      <c r="AM71" s="57">
        <f>SUM(AM68:AM70)</f>
        <v>1200.24</v>
      </c>
      <c r="AN71" s="124"/>
      <c r="AO71" s="125">
        <f>AN70</f>
        <v>2521.9600000000009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56</v>
      </c>
      <c r="D72" s="12">
        <v>6539</v>
      </c>
      <c r="E72" s="12">
        <v>1</v>
      </c>
      <c r="F72" s="12">
        <v>10624</v>
      </c>
      <c r="G72" s="13">
        <v>0.6</v>
      </c>
      <c r="H72" s="13">
        <v>3.8</v>
      </c>
      <c r="I72" s="12">
        <v>10888</v>
      </c>
      <c r="J72" s="12">
        <v>14941</v>
      </c>
      <c r="K72" s="14">
        <v>8.2000000000000003E-2</v>
      </c>
      <c r="L72" s="25">
        <f>J72*(1-K72)</f>
        <v>13715.838</v>
      </c>
      <c r="M72" s="15">
        <v>0.73199999999999998</v>
      </c>
      <c r="N72" s="26">
        <f>L72*M72</f>
        <v>10039.993415999999</v>
      </c>
      <c r="O72" s="14">
        <v>0.11700000000000001</v>
      </c>
      <c r="P72" s="26">
        <f>L72*O72</f>
        <v>1604.753046</v>
      </c>
      <c r="Q72" s="16">
        <v>0.151</v>
      </c>
      <c r="R72" s="26">
        <f>L72*Q72</f>
        <v>2071.0915379999997</v>
      </c>
      <c r="S72" s="16">
        <v>0.189</v>
      </c>
      <c r="T72" s="26">
        <f>L72*S72</f>
        <v>2592.2933819999998</v>
      </c>
      <c r="U72" s="16">
        <v>0.52400000000000002</v>
      </c>
      <c r="V72" s="26">
        <f>L72*U72</f>
        <v>7187.0991119999999</v>
      </c>
      <c r="W72" s="16">
        <v>0.39</v>
      </c>
      <c r="X72" s="26">
        <f>W72*L72</f>
        <v>5349.1768199999997</v>
      </c>
      <c r="Y72" s="17">
        <v>3.3E-3</v>
      </c>
      <c r="Z72" s="61">
        <f>L72*Y72</f>
        <v>45.262265399999997</v>
      </c>
      <c r="AA72" s="28">
        <f>IF(J72&gt;0,(AC72+AK72)/J72,0)</f>
        <v>2.9652757419182121E-3</v>
      </c>
      <c r="AB72" s="17">
        <v>2.7E-4</v>
      </c>
      <c r="AC72" s="25">
        <f>AB72*L72</f>
        <v>3.70327626</v>
      </c>
      <c r="AD72" s="141">
        <v>0.21010000000000001</v>
      </c>
      <c r="AE72" s="31">
        <f>AH72*(1-AI72)*AD72</f>
        <v>42.000250600000001</v>
      </c>
      <c r="AF72" s="29">
        <f t="shared" ref="AF72:AF74" si="122">IF(AND(AD72&gt;0,AB72&gt;0,Y72&gt;0),((Y72-AB72)*AD72)/((AD72-AB72)*Y72),0)</f>
        <v>0.91936329409521989</v>
      </c>
      <c r="AG72" s="62">
        <f>IF(AND(AA72&gt;0,AJ72&gt;0,AB72&gt;0),((AJ72*(AA72-AB72))/(AA72*(AJ72-AB72))),0)</f>
        <v>0.91015602963392206</v>
      </c>
      <c r="AH72" s="12">
        <v>218</v>
      </c>
      <c r="AI72" s="14">
        <v>8.3000000000000004E-2</v>
      </c>
      <c r="AJ72" s="15">
        <v>0.2031</v>
      </c>
      <c r="AK72" s="31">
        <f t="shared" ref="AK72:AK78" si="123">AH72*(1-AI72)*AJ72</f>
        <v>40.600908600000004</v>
      </c>
      <c r="AL72" s="19">
        <v>1.7</v>
      </c>
      <c r="AM72" s="19">
        <v>1002.58</v>
      </c>
      <c r="AN72" s="119">
        <f>AN70+AH72-AM72</f>
        <v>1737.380000000001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47" t="s">
        <v>50</v>
      </c>
      <c r="D73" s="35">
        <v>17200</v>
      </c>
      <c r="E73" s="44">
        <v>6</v>
      </c>
      <c r="F73" s="35">
        <v>17347</v>
      </c>
      <c r="G73" s="36">
        <v>1.2</v>
      </c>
      <c r="H73" s="38">
        <v>4.5</v>
      </c>
      <c r="I73" s="35">
        <v>17702</v>
      </c>
      <c r="J73" s="35">
        <v>14994</v>
      </c>
      <c r="K73" s="66">
        <v>8.4000000000000005E-2</v>
      </c>
      <c r="L73" s="38">
        <f t="shared" ref="L73:L74" si="124">J73*(1-K73)</f>
        <v>13734.504000000001</v>
      </c>
      <c r="M73" s="39">
        <v>0.69799999999999995</v>
      </c>
      <c r="N73" s="26">
        <f t="shared" ref="N73:N74" si="125">L73*M73</f>
        <v>9586.6837919999998</v>
      </c>
      <c r="O73" s="37">
        <v>0.17299999999999999</v>
      </c>
      <c r="P73" s="26">
        <f t="shared" ref="P73:P74" si="126">L73*O73</f>
        <v>2376.0691919999999</v>
      </c>
      <c r="Q73" s="40">
        <v>0.129</v>
      </c>
      <c r="R73" s="26">
        <f t="shared" ref="R73:R74" si="127">L73*Q73</f>
        <v>1771.7510160000002</v>
      </c>
      <c r="S73" s="40">
        <v>0.187</v>
      </c>
      <c r="T73" s="26">
        <f>L73*S73</f>
        <v>2568.3522480000001</v>
      </c>
      <c r="U73" s="40">
        <v>0.52700000000000002</v>
      </c>
      <c r="V73" s="26">
        <f>L73*U73</f>
        <v>7238.0836080000008</v>
      </c>
      <c r="W73" s="40">
        <v>0.39</v>
      </c>
      <c r="X73" s="26">
        <f>W73*L73</f>
        <v>5356.4565600000005</v>
      </c>
      <c r="Y73" s="41">
        <v>3.4099999999999998E-3</v>
      </c>
      <c r="Z73" s="18">
        <f>L73*Y73</f>
        <v>46.834658640000001</v>
      </c>
      <c r="AA73" s="28">
        <f>IF(J73&gt;0,(AC73+AK73)/J73,0)</f>
        <v>3.0730318020541548E-3</v>
      </c>
      <c r="AB73" s="41">
        <v>2.5999999999999998E-4</v>
      </c>
      <c r="AC73" s="38">
        <f>AB73*L73</f>
        <v>3.5709710399999999</v>
      </c>
      <c r="AD73" s="29">
        <v>0.21210000000000001</v>
      </c>
      <c r="AE73" s="42">
        <f>AH73*(1-AI73)*AD73</f>
        <v>44.150523900000003</v>
      </c>
      <c r="AF73" s="29">
        <f t="shared" si="122"/>
        <v>0.92488742679696301</v>
      </c>
      <c r="AG73" s="30">
        <f t="shared" ref="AG73:AG74" si="128">IF(AND(AA73&gt;0,AJ73&gt;0,AB73&gt;0),((AJ73*(AA73-AB73))/(AA73*(AJ73-AB73))),0)</f>
        <v>0.9165600211405065</v>
      </c>
      <c r="AH73" s="35">
        <v>227</v>
      </c>
      <c r="AI73" s="66">
        <v>8.3000000000000004E-2</v>
      </c>
      <c r="AJ73" s="67">
        <v>0.20419999999999999</v>
      </c>
      <c r="AK73" s="42">
        <f t="shared" si="123"/>
        <v>42.506067800000004</v>
      </c>
      <c r="AL73" s="18">
        <v>1.7</v>
      </c>
      <c r="AM73" s="18"/>
      <c r="AN73" s="122">
        <f>AN72+AH73-AM73</f>
        <v>1964.380000000001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52</v>
      </c>
      <c r="D74" s="44">
        <v>18561</v>
      </c>
      <c r="E74" s="44">
        <v>4</v>
      </c>
      <c r="F74" s="44">
        <v>15848</v>
      </c>
      <c r="G74" s="38">
        <v>0.6</v>
      </c>
      <c r="H74" s="38">
        <v>4.2</v>
      </c>
      <c r="I74" s="44">
        <v>16308</v>
      </c>
      <c r="J74" s="44">
        <v>15183</v>
      </c>
      <c r="K74" s="66">
        <v>7.9000000000000001E-2</v>
      </c>
      <c r="L74" s="38">
        <f t="shared" si="124"/>
        <v>13983.543000000001</v>
      </c>
      <c r="M74" s="29">
        <v>0.71399999999999997</v>
      </c>
      <c r="N74" s="26">
        <f t="shared" si="125"/>
        <v>9984.249702000001</v>
      </c>
      <c r="O74" s="40">
        <v>0.17</v>
      </c>
      <c r="P74" s="26">
        <f t="shared" si="126"/>
        <v>2377.2023100000006</v>
      </c>
      <c r="Q74" s="40">
        <v>0.11600000000000001</v>
      </c>
      <c r="R74" s="26">
        <f t="shared" si="127"/>
        <v>1622.0909880000002</v>
      </c>
      <c r="S74" s="40">
        <v>0.185</v>
      </c>
      <c r="T74" s="26">
        <f>L74*S74</f>
        <v>2586.9554550000003</v>
      </c>
      <c r="U74" s="40">
        <v>0.51200000000000001</v>
      </c>
      <c r="V74" s="26">
        <f>L74*U74</f>
        <v>7159.5740160000005</v>
      </c>
      <c r="W74" s="40">
        <v>0.39</v>
      </c>
      <c r="X74" s="26">
        <f>W74*L74</f>
        <v>5453.5817700000007</v>
      </c>
      <c r="Y74" s="48">
        <v>3.4199999999999999E-3</v>
      </c>
      <c r="Z74" s="18">
        <f>L74*Y74</f>
        <v>47.82371706</v>
      </c>
      <c r="AA74" s="28">
        <f>IF(J74&gt;0,(AC74+AK74)/J74,0)</f>
        <v>2.9617642876901802E-3</v>
      </c>
      <c r="AB74" s="48">
        <v>2.5999999999999998E-4</v>
      </c>
      <c r="AC74" s="38">
        <f>AB74*L74</f>
        <v>3.63572118</v>
      </c>
      <c r="AD74" s="29">
        <v>0.2172</v>
      </c>
      <c r="AE74" s="42">
        <f>AH74*(1-AI74)*AD74</f>
        <v>43.285788000000004</v>
      </c>
      <c r="AF74" s="29">
        <f t="shared" si="122"/>
        <v>0.92508398312088891</v>
      </c>
      <c r="AG74" s="30">
        <f t="shared" si="128"/>
        <v>0.91335948836694858</v>
      </c>
      <c r="AH74" s="44">
        <v>219</v>
      </c>
      <c r="AI74" s="66">
        <v>0.09</v>
      </c>
      <c r="AJ74" s="67">
        <v>0.2074</v>
      </c>
      <c r="AK74" s="42">
        <f t="shared" si="123"/>
        <v>41.332746000000007</v>
      </c>
      <c r="AL74" s="18">
        <v>1.7</v>
      </c>
      <c r="AM74" s="18"/>
      <c r="AN74" s="122">
        <f>AN73+AH74-AM74</f>
        <v>2183.380000000001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42300</v>
      </c>
      <c r="E75" s="68"/>
      <c r="F75" s="52">
        <f>SUM(F72:F74)</f>
        <v>43819</v>
      </c>
      <c r="G75" s="53"/>
      <c r="H75" s="69"/>
      <c r="I75" s="52">
        <f>SUM(I72:I74)</f>
        <v>44898</v>
      </c>
      <c r="J75" s="52">
        <f>SUM(J72:J74)</f>
        <v>45118</v>
      </c>
      <c r="K75" s="21">
        <f>IF(J75&gt;0,(J72*K72+J73*K73+J74*K74)/J75,0)</f>
        <v>8.165510439292524E-2</v>
      </c>
      <c r="L75" s="53">
        <f>L72+L73+L74</f>
        <v>41433.885000000002</v>
      </c>
      <c r="M75" s="54">
        <f>IF(L75&gt;0,N75/L75,0)</f>
        <v>0.7146548509752344</v>
      </c>
      <c r="N75" s="55">
        <f>N72+N73+N74</f>
        <v>29610.926910000002</v>
      </c>
      <c r="O75" s="21">
        <f>IF(L75&gt;0,P75/L75,0)</f>
        <v>0.15344987678563088</v>
      </c>
      <c r="P75" s="55">
        <f>P72+P73+P74</f>
        <v>6358.0245480000003</v>
      </c>
      <c r="Q75" s="21">
        <f>IF(L75&gt;0,R75/L75,0)</f>
        <v>0.13189527223913469</v>
      </c>
      <c r="R75" s="55">
        <f>R72+R73+R74</f>
        <v>5464.9335419999998</v>
      </c>
      <c r="S75" s="21">
        <f>IF(L75&gt;0,T75/L75,0)</f>
        <v>0.18698707796770686</v>
      </c>
      <c r="T75" s="55">
        <f>T72+T73+T74</f>
        <v>7747.6010850000002</v>
      </c>
      <c r="U75" s="21">
        <f>IF(L75&gt;0,V75/L75,0)</f>
        <v>0.52094455385972138</v>
      </c>
      <c r="V75" s="55">
        <f>V72+V73+V74</f>
        <v>21584.756736000003</v>
      </c>
      <c r="W75" s="21">
        <f>IF(L75&gt;0,X75/L75,0)</f>
        <v>0.38999999999999996</v>
      </c>
      <c r="X75" s="55">
        <f>X72+X73+X74</f>
        <v>16159.21515</v>
      </c>
      <c r="Y75" s="56">
        <f>IF(L75&gt;0,Z75/L75,0)</f>
        <v>3.3769616607276869E-3</v>
      </c>
      <c r="Z75" s="57">
        <f>SUM(Z72:Z74)</f>
        <v>139.92064110000001</v>
      </c>
      <c r="AA75" s="63">
        <f>IF(L75&gt;0,(AA72*L72+AA73*L73+AA74*L74)/L75,0)</f>
        <v>2.9998096377324992E-3</v>
      </c>
      <c r="AB75" s="56">
        <f>IF(J75&gt;0,(J72*AB72+J73*AB73+J74*AB74)/J75,0)</f>
        <v>2.6331153863203157E-4</v>
      </c>
      <c r="AC75" s="53">
        <f>SUM(AC72:AC74)</f>
        <v>10.90996848</v>
      </c>
      <c r="AD75" s="54">
        <f>IF(J75&gt;0,(J72*AD72+J73*AD73+J74*AD74)/J75,0)</f>
        <v>0.21315393191187554</v>
      </c>
      <c r="AE75" s="59">
        <f>SUM(AE72:AE74)</f>
        <v>129.43656250000001</v>
      </c>
      <c r="AF75" s="54">
        <f>IF(AND(Z75&gt;0),((Z72*AF72+Z73*AF73+Z74*AF74)/Z75),0)</f>
        <v>0.92316763260121337</v>
      </c>
      <c r="AG75" s="58">
        <f>IF(AND(AA75&gt;0,AJ75&gt;0,AB75&gt;0),((AJ75*(AA75-AB75))/(AA75*(AJ75-AB75))),0)</f>
        <v>0.91339762826141579</v>
      </c>
      <c r="AH75" s="52">
        <f>SUM(AH72:AH74)</f>
        <v>664</v>
      </c>
      <c r="AI75" s="21">
        <f>IF(AH75&gt;0,(AI72*AH72+AI73*AH73+AI74*AH74)/AH75,0)</f>
        <v>8.5308734939759046E-2</v>
      </c>
      <c r="AJ75" s="54">
        <f>IF(J75&gt;0,(AJ72*J72+AJ73*J73+AJ74*J74)/J75,0)</f>
        <v>0.20491258699410436</v>
      </c>
      <c r="AK75" s="59">
        <f>SUM(AK72:AK74)</f>
        <v>124.43972240000002</v>
      </c>
      <c r="AL75" s="70"/>
      <c r="AM75" s="57">
        <f>SUM(AM72:AM74)</f>
        <v>1002.58</v>
      </c>
      <c r="AN75" s="124"/>
      <c r="AO75" s="125">
        <f>AN74</f>
        <v>2183.380000000001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56</v>
      </c>
      <c r="D76" s="12">
        <v>2981</v>
      </c>
      <c r="E76" s="12">
        <v>4</v>
      </c>
      <c r="F76" s="12">
        <v>8098</v>
      </c>
      <c r="G76" s="13">
        <v>0.6</v>
      </c>
      <c r="H76" s="13">
        <v>5.0999999999999996</v>
      </c>
      <c r="I76" s="12">
        <v>8402</v>
      </c>
      <c r="J76" s="12">
        <v>15212</v>
      </c>
      <c r="K76" s="14">
        <v>7.8E-2</v>
      </c>
      <c r="L76" s="25">
        <f>J76*(1-K76)</f>
        <v>14025.464</v>
      </c>
      <c r="M76" s="15">
        <v>0.72</v>
      </c>
      <c r="N76" s="26">
        <f>L76*M76</f>
        <v>10098.334079999999</v>
      </c>
      <c r="O76" s="14">
        <v>0.192</v>
      </c>
      <c r="P76" s="26">
        <f>L76*O76</f>
        <v>2692.8890879999999</v>
      </c>
      <c r="Q76" s="16">
        <v>8.7999999999999995E-2</v>
      </c>
      <c r="R76" s="26">
        <f>L76*Q76</f>
        <v>1234.240832</v>
      </c>
      <c r="S76" s="16">
        <v>0.17599999999999999</v>
      </c>
      <c r="T76" s="26">
        <f>L76*S76</f>
        <v>2468.4816639999999</v>
      </c>
      <c r="U76" s="16">
        <v>0.53400000000000003</v>
      </c>
      <c r="V76" s="26">
        <f>L76*U76</f>
        <v>7489.5977760000005</v>
      </c>
      <c r="W76" s="16">
        <v>0.39</v>
      </c>
      <c r="X76" s="26">
        <f>W76*L76</f>
        <v>5469.9309600000006</v>
      </c>
      <c r="Y76" s="17">
        <v>3.4199999999999999E-3</v>
      </c>
      <c r="Z76" s="61">
        <f>L76*Y76</f>
        <v>47.967086879999997</v>
      </c>
      <c r="AA76" s="28">
        <f>IF(J76&gt;0,(AC76+AK76)/J76,0)</f>
        <v>3.2476624796213519E-3</v>
      </c>
      <c r="AB76" s="17">
        <v>2.5999999999999998E-4</v>
      </c>
      <c r="AC76" s="25">
        <f>AB76*L76</f>
        <v>3.6466206399999996</v>
      </c>
      <c r="AD76" s="141">
        <v>0.21940000000000001</v>
      </c>
      <c r="AE76" s="31">
        <f>AH76*(1-AI76)*AD76</f>
        <v>46.071806000000002</v>
      </c>
      <c r="AF76" s="29">
        <f t="shared" ref="AF76:AF78" si="129">IF(AND(AD76&gt;0,AB76&gt;0,Y76&gt;0),((Y76-AB76)*AD76)/((AD76-AB76)*Y76),0)</f>
        <v>0.92507286591337645</v>
      </c>
      <c r="AG76" s="62">
        <f>IF(AND(AA76&gt;0,AJ76&gt;0,AB76&gt;0),((AJ76*(AA76-AB76))/(AA76*(AJ76-AB76))),0)</f>
        <v>0.92104141350775803</v>
      </c>
      <c r="AH76" s="12">
        <v>230</v>
      </c>
      <c r="AI76" s="14">
        <v>8.6999999999999994E-2</v>
      </c>
      <c r="AJ76" s="15">
        <v>0.21790000000000001</v>
      </c>
      <c r="AK76" s="31">
        <f t="shared" si="123"/>
        <v>45.756821000000002</v>
      </c>
      <c r="AL76" s="19">
        <v>1.75</v>
      </c>
      <c r="AM76" s="19">
        <v>1001.88</v>
      </c>
      <c r="AN76" s="119">
        <f>AN74+AH76-AM76</f>
        <v>1411.5000000000009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47" t="s">
        <v>50</v>
      </c>
      <c r="D77" s="35">
        <v>22400</v>
      </c>
      <c r="E77" s="44">
        <v>4</v>
      </c>
      <c r="F77" s="35">
        <v>13823</v>
      </c>
      <c r="G77" s="36">
        <v>1.6</v>
      </c>
      <c r="H77" s="38">
        <v>3.7</v>
      </c>
      <c r="I77" s="35">
        <v>14575</v>
      </c>
      <c r="J77" s="35">
        <v>15067</v>
      </c>
      <c r="K77" s="66">
        <v>8.2000000000000003E-2</v>
      </c>
      <c r="L77" s="38">
        <f t="shared" ref="L77:L78" si="130">J77*(1-K77)</f>
        <v>13831.506000000001</v>
      </c>
      <c r="M77" s="39">
        <v>0.65500000000000003</v>
      </c>
      <c r="N77" s="26">
        <f t="shared" ref="N77:N78" si="131">L77*M77</f>
        <v>9059.6364300000005</v>
      </c>
      <c r="O77" s="37">
        <v>0.159</v>
      </c>
      <c r="P77" s="26">
        <f t="shared" ref="P77:P78" si="132">L77*O77</f>
        <v>2199.2094540000003</v>
      </c>
      <c r="Q77" s="40">
        <v>0.186</v>
      </c>
      <c r="R77" s="26">
        <f t="shared" ref="R77:R78" si="133">L77*Q77</f>
        <v>2572.660116</v>
      </c>
      <c r="S77" s="40">
        <v>0.16800000000000001</v>
      </c>
      <c r="T77" s="26">
        <f>L77*S77</f>
        <v>2323.6930080000002</v>
      </c>
      <c r="U77" s="40">
        <v>0.54200000000000004</v>
      </c>
      <c r="V77" s="26">
        <f>L77*U77</f>
        <v>7496.6762520000011</v>
      </c>
      <c r="W77" s="40">
        <v>0.39</v>
      </c>
      <c r="X77" s="26">
        <f>W77*L77</f>
        <v>5394.2873400000008</v>
      </c>
      <c r="Y77" s="41">
        <v>3.3800000000000002E-3</v>
      </c>
      <c r="Z77" s="18">
        <f>L77*Y77</f>
        <v>46.750490280000008</v>
      </c>
      <c r="AA77" s="28">
        <f>IF(J77&gt;0,(AC77+AK77)/J77,0)</f>
        <v>3.1614549306431274E-3</v>
      </c>
      <c r="AB77" s="41">
        <v>2.4000000000000001E-4</v>
      </c>
      <c r="AC77" s="38">
        <f>AB77*L77</f>
        <v>3.3195614400000002</v>
      </c>
      <c r="AD77" s="29">
        <v>0.21809999999999999</v>
      </c>
      <c r="AE77" s="42">
        <f>AH77*(1-AI77)*AD77</f>
        <v>44.953027199999994</v>
      </c>
      <c r="AF77" s="29">
        <f t="shared" si="129"/>
        <v>0.93001748585080135</v>
      </c>
      <c r="AG77" s="30">
        <f t="shared" ref="AG77:AG78" si="134">IF(AND(AA77&gt;0,AJ77&gt;0,AB77&gt;0),((AJ77*(AA77-AB77))/(AA77*(AJ77-AB77))),0)</f>
        <v>0.92511827567702598</v>
      </c>
      <c r="AH77" s="35">
        <v>228</v>
      </c>
      <c r="AI77" s="66">
        <v>9.6000000000000002E-2</v>
      </c>
      <c r="AJ77" s="67">
        <v>0.215</v>
      </c>
      <c r="AK77" s="42">
        <f t="shared" si="123"/>
        <v>44.314079999999997</v>
      </c>
      <c r="AL77" s="18">
        <v>1.75</v>
      </c>
      <c r="AM77" s="18"/>
      <c r="AN77" s="122">
        <f>AN76+AH77-AM77</f>
        <v>1639.5000000000009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49</v>
      </c>
      <c r="D78" s="44">
        <v>20534</v>
      </c>
      <c r="E78" s="44">
        <v>1</v>
      </c>
      <c r="F78" s="44">
        <v>16215</v>
      </c>
      <c r="G78" s="38">
        <v>1.4</v>
      </c>
      <c r="H78" s="38">
        <v>3.2</v>
      </c>
      <c r="I78" s="44">
        <v>16601</v>
      </c>
      <c r="J78" s="44">
        <v>15096</v>
      </c>
      <c r="K78" s="66">
        <v>8.1000000000000003E-2</v>
      </c>
      <c r="L78" s="38">
        <f t="shared" si="130"/>
        <v>13873.224</v>
      </c>
      <c r="M78" s="29">
        <v>0.68</v>
      </c>
      <c r="N78" s="26">
        <f t="shared" si="131"/>
        <v>9433.7923200000005</v>
      </c>
      <c r="O78" s="40">
        <v>0.19900000000000001</v>
      </c>
      <c r="P78" s="26">
        <f t="shared" si="132"/>
        <v>2760.7715760000001</v>
      </c>
      <c r="Q78" s="40">
        <v>0.121</v>
      </c>
      <c r="R78" s="26">
        <f t="shared" si="133"/>
        <v>1678.660104</v>
      </c>
      <c r="S78" s="40">
        <v>0.18099999999999999</v>
      </c>
      <c r="T78" s="26">
        <f>L78*S78</f>
        <v>2511.0535439999999</v>
      </c>
      <c r="U78" s="40">
        <v>0.54</v>
      </c>
      <c r="V78" s="26">
        <f>L78*U78</f>
        <v>7491.5409600000003</v>
      </c>
      <c r="W78" s="40">
        <v>0.4</v>
      </c>
      <c r="X78" s="26">
        <f>W78*L78</f>
        <v>5549.2896000000001</v>
      </c>
      <c r="Y78" s="48">
        <v>3.3600000000000001E-3</v>
      </c>
      <c r="Z78" s="18">
        <f>L78*Y78</f>
        <v>46.614032640000005</v>
      </c>
      <c r="AA78" s="28">
        <f>IF(J78&gt;0,(AC78+AK78)/J78,0)</f>
        <v>2.9689804928457872E-3</v>
      </c>
      <c r="AB78" s="48">
        <v>2.3000000000000001E-4</v>
      </c>
      <c r="AC78" s="38">
        <f>AB78*L78</f>
        <v>3.1908415200000002</v>
      </c>
      <c r="AD78" s="29">
        <v>0.2203</v>
      </c>
      <c r="AE78" s="42">
        <f>AH78*(1-AI78)*AD78</f>
        <v>41.914278000000003</v>
      </c>
      <c r="AF78" s="29">
        <f t="shared" si="129"/>
        <v>0.93252119996451344</v>
      </c>
      <c r="AG78" s="30">
        <f t="shared" si="134"/>
        <v>0.92350310601563845</v>
      </c>
      <c r="AH78" s="35">
        <v>210</v>
      </c>
      <c r="AI78" s="66">
        <v>9.4E-2</v>
      </c>
      <c r="AJ78" s="67">
        <v>0.21879999999999999</v>
      </c>
      <c r="AK78" s="42">
        <f t="shared" si="123"/>
        <v>41.628888000000003</v>
      </c>
      <c r="AL78" s="18">
        <v>1.5</v>
      </c>
      <c r="AM78" s="18"/>
      <c r="AN78" s="122">
        <f>AN77+AH78-AM78</f>
        <v>1849.5000000000009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45915</v>
      </c>
      <c r="E79" s="68"/>
      <c r="F79" s="52">
        <f>SUM(F76:F78)</f>
        <v>38136</v>
      </c>
      <c r="G79" s="53"/>
      <c r="H79" s="69"/>
      <c r="I79" s="52">
        <f>SUM(I76:I78)</f>
        <v>39578</v>
      </c>
      <c r="J79" s="52">
        <f>SUM(J76:J78)</f>
        <v>45375</v>
      </c>
      <c r="K79" s="21">
        <f>IF(J79&gt;0,(J76*K76+J77*K77+J78*K78)/J79,0)</f>
        <v>8.032630303030304E-2</v>
      </c>
      <c r="L79" s="53">
        <f>L76+L77+L78</f>
        <v>41730.194000000003</v>
      </c>
      <c r="M79" s="54">
        <f>IF(L79&gt;0,N79/L79,0)</f>
        <v>0.68515767815505479</v>
      </c>
      <c r="N79" s="55">
        <f>N76+N77+N78</f>
        <v>28591.76283</v>
      </c>
      <c r="O79" s="21">
        <f>IF(L79&gt;0,P79/L79,0)</f>
        <v>0.18338927727007451</v>
      </c>
      <c r="P79" s="55">
        <f>P76+P77+P78</f>
        <v>7652.8701179999998</v>
      </c>
      <c r="Q79" s="21">
        <f>IF(L79&gt;0,R79/L79,0)</f>
        <v>0.13145304457487064</v>
      </c>
      <c r="R79" s="55">
        <f>R76+R77+R78</f>
        <v>5485.561052</v>
      </c>
      <c r="S79" s="21">
        <f>IF(L79&gt;0,T79/L79,0)</f>
        <v>0.17501064615228001</v>
      </c>
      <c r="T79" s="55">
        <f>T76+T77+T78</f>
        <v>7303.2282159999995</v>
      </c>
      <c r="U79" s="21">
        <f>IF(L79&gt;0,V79/L79,0)</f>
        <v>0.53864630938451907</v>
      </c>
      <c r="V79" s="55">
        <f>V76+V77+V78</f>
        <v>22477.814988000002</v>
      </c>
      <c r="W79" s="21">
        <f>IF(L79&gt;0,X79/L79,0)</f>
        <v>0.39332450503345368</v>
      </c>
      <c r="X79" s="55">
        <f>X76+X77+X78</f>
        <v>16413.507900000001</v>
      </c>
      <c r="Y79" s="56">
        <f>IF(L79&gt;0,Z79/L79,0)</f>
        <v>3.386794937977044E-3</v>
      </c>
      <c r="Z79" s="57">
        <f>SUM(Z76:Z78)</f>
        <v>141.33160980000002</v>
      </c>
      <c r="AA79" s="63">
        <f>IF(L79&gt;0,(AA76*L76+AA77*L77+AA78*L78)/L79,0)</f>
        <v>3.1264409521527745E-3</v>
      </c>
      <c r="AB79" s="56">
        <f>IF(J79&gt;0,(J76*AB76+J77*AB77+J78*AB78)/J79,0)</f>
        <v>2.4337807162534434E-4</v>
      </c>
      <c r="AC79" s="53">
        <f>SUM(AC76:AC78)</f>
        <v>10.157023599999999</v>
      </c>
      <c r="AD79" s="54">
        <f>IF(J79&gt;0,(J76*AD76+J77*AD77+J78*AD78)/J79,0)</f>
        <v>0.21926775316804409</v>
      </c>
      <c r="AE79" s="59">
        <f>SUM(AE76:AE78)</f>
        <v>132.93911119999999</v>
      </c>
      <c r="AF79" s="54">
        <f>IF(AND(Z79&gt;0),((Z76*AF76+Z77*AF77+Z78*AF78)/Z79),0)</f>
        <v>0.9291650877009483</v>
      </c>
      <c r="AG79" s="58">
        <f>IF(AND(AA79&gt;0,AJ79&gt;0,AB79&gt;0),((AJ79*(AA79-AB79))/(AA79*(AJ79-AB79))),0)</f>
        <v>0.92318919492213858</v>
      </c>
      <c r="AH79" s="52">
        <f>SUM(AH76:AH78)</f>
        <v>668</v>
      </c>
      <c r="AI79" s="21">
        <f>IF(AH79&gt;0,(AI76*AH76+AI77*AH77+AI78*AH78)/AH79,0)</f>
        <v>9.2272455089820349E-2</v>
      </c>
      <c r="AJ79" s="54">
        <f>IF(J79&gt;0,(AJ76*J76+AJ77*J77+AJ78*J78)/J79,0)</f>
        <v>0.21723646501377408</v>
      </c>
      <c r="AK79" s="59">
        <f>SUM(AK76:AK78)</f>
        <v>131.69978900000001</v>
      </c>
      <c r="AL79" s="70"/>
      <c r="AM79" s="57">
        <f>SUM(AM76:AM78)</f>
        <v>1001.88</v>
      </c>
      <c r="AN79" s="124"/>
      <c r="AO79" s="125">
        <f>AN78</f>
        <v>1849.5000000000009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55</v>
      </c>
      <c r="D80" s="12">
        <v>1857</v>
      </c>
      <c r="E80" s="12">
        <v>1</v>
      </c>
      <c r="F80" s="12">
        <v>11552</v>
      </c>
      <c r="G80" s="13">
        <v>1</v>
      </c>
      <c r="H80" s="13">
        <v>3.9</v>
      </c>
      <c r="I80" s="12">
        <v>12249</v>
      </c>
      <c r="J80" s="12">
        <v>15131</v>
      </c>
      <c r="K80" s="14">
        <v>7.8E-2</v>
      </c>
      <c r="L80" s="25">
        <f>J80*(1-K80)</f>
        <v>13950.782000000001</v>
      </c>
      <c r="M80" s="15">
        <v>0.60699999999999998</v>
      </c>
      <c r="N80" s="26">
        <f>L80*M80</f>
        <v>8468.1246740000006</v>
      </c>
      <c r="O80" s="14">
        <v>0.29099999999999998</v>
      </c>
      <c r="P80" s="26">
        <f>L80*O80</f>
        <v>4059.6775619999999</v>
      </c>
      <c r="Q80" s="16">
        <v>0.10199999999999999</v>
      </c>
      <c r="R80" s="26">
        <f>L80*Q80</f>
        <v>1422.9797639999999</v>
      </c>
      <c r="S80" s="16">
        <v>0.186</v>
      </c>
      <c r="T80" s="26">
        <f>L80*S80</f>
        <v>2594.845452</v>
      </c>
      <c r="U80" s="16">
        <v>0.49399999999999999</v>
      </c>
      <c r="V80" s="26">
        <f>L80*U80</f>
        <v>6891.6863080000003</v>
      </c>
      <c r="W80" s="16">
        <v>0.4</v>
      </c>
      <c r="X80" s="26">
        <f>W80*L80</f>
        <v>5580.3128000000006</v>
      </c>
      <c r="Y80" s="17">
        <v>3.4399999999999999E-3</v>
      </c>
      <c r="Z80" s="61">
        <f>L80*Y80</f>
        <v>47.99069008</v>
      </c>
      <c r="AA80" s="28">
        <f>IF(J80&gt;0,(AC80+AK80)/J80,0)</f>
        <v>3.3577824122662091E-3</v>
      </c>
      <c r="AB80" s="17">
        <v>2.4000000000000001E-4</v>
      </c>
      <c r="AC80" s="25">
        <f>AB80*L80</f>
        <v>3.3481876800000006</v>
      </c>
      <c r="AD80" s="141">
        <v>0.22109999999999999</v>
      </c>
      <c r="AE80" s="31">
        <f>AH80*(1-AI80)*AD80</f>
        <v>45.821206199999999</v>
      </c>
      <c r="AF80" s="29">
        <f t="shared" ref="AF80:AF82" si="135">IF(AND(AD80&gt;0,AB80&gt;0,Y80&gt;0),((Y80-AB80)*AD80)/((AD80-AB80)*Y80),0)</f>
        <v>0.93124340579847475</v>
      </c>
      <c r="AG80" s="62">
        <f>IF(AND(AA80&gt;0,AJ80&gt;0,AB80&gt;0),((AJ80*(AA80-AB80))/(AA80*(AJ80-AB80))),0)</f>
        <v>0.92949840163703223</v>
      </c>
      <c r="AH80" s="12">
        <v>226</v>
      </c>
      <c r="AI80" s="14">
        <v>8.3000000000000004E-2</v>
      </c>
      <c r="AJ80" s="15">
        <v>0.22900000000000001</v>
      </c>
      <c r="AK80" s="31">
        <f t="shared" ref="AK80:AK90" si="136">AH80*(1-AI80)*AJ80</f>
        <v>47.458418000000009</v>
      </c>
      <c r="AL80" s="19">
        <v>1.7</v>
      </c>
      <c r="AM80" s="19">
        <v>1002.1</v>
      </c>
      <c r="AN80" s="119">
        <f>AN78+AH80-AM80</f>
        <v>1073.400000000001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47" t="s">
        <v>50</v>
      </c>
      <c r="D81" s="35">
        <v>16928</v>
      </c>
      <c r="E81" s="44">
        <v>7</v>
      </c>
      <c r="F81" s="35">
        <v>16024</v>
      </c>
      <c r="G81" s="36">
        <v>1.3</v>
      </c>
      <c r="H81" s="38">
        <v>5</v>
      </c>
      <c r="I81" s="35">
        <v>16772</v>
      </c>
      <c r="J81" s="35">
        <v>15144</v>
      </c>
      <c r="K81" s="66">
        <v>8.3000000000000004E-2</v>
      </c>
      <c r="L81" s="38">
        <f t="shared" ref="L81:L82" si="137">J81*(1-K81)</f>
        <v>13887.048000000001</v>
      </c>
      <c r="M81" s="39">
        <v>0.77800000000000002</v>
      </c>
      <c r="N81" s="26">
        <f t="shared" ref="N81:N82" si="138">L81*M81</f>
        <v>10804.123344000001</v>
      </c>
      <c r="O81" s="37">
        <v>7.2999999999999995E-2</v>
      </c>
      <c r="P81" s="26">
        <f t="shared" ref="P81:P82" si="139">L81*O81</f>
        <v>1013.754504</v>
      </c>
      <c r="Q81" s="40">
        <v>0.14899999999999999</v>
      </c>
      <c r="R81" s="26">
        <f t="shared" ref="R81:R82" si="140">L81*Q81</f>
        <v>2069.1701520000001</v>
      </c>
      <c r="S81" s="40">
        <v>0.19800000000000001</v>
      </c>
      <c r="T81" s="26">
        <f>L81*S81</f>
        <v>2749.6355040000003</v>
      </c>
      <c r="U81" s="40">
        <v>0.49</v>
      </c>
      <c r="V81" s="26">
        <f>L81*U81</f>
        <v>6804.6535199999998</v>
      </c>
      <c r="W81" s="40">
        <v>0.4</v>
      </c>
      <c r="X81" s="26">
        <f>W81*L81</f>
        <v>5554.8192000000008</v>
      </c>
      <c r="Y81" s="41">
        <v>3.48E-3</v>
      </c>
      <c r="Z81" s="18">
        <f>L81*Y81</f>
        <v>48.326927040000001</v>
      </c>
      <c r="AA81" s="28">
        <f>IF(J81&gt;0,(AC81+AK81)/J81,0)</f>
        <v>2.9986568621236135E-3</v>
      </c>
      <c r="AB81" s="41">
        <v>2.4000000000000001E-4</v>
      </c>
      <c r="AC81" s="38">
        <f>AB81*L81</f>
        <v>3.3328915200000004</v>
      </c>
      <c r="AD81" s="29">
        <v>0.2167</v>
      </c>
      <c r="AE81" s="42">
        <f>AH81*(1-AI81)*AD81</f>
        <v>42.490536000000006</v>
      </c>
      <c r="AF81" s="29">
        <f t="shared" si="135"/>
        <v>0.93206676713384973</v>
      </c>
      <c r="AG81" s="30">
        <f t="shared" ref="AG81:AG82" si="141">IF(AND(AA81&gt;0,AJ81&gt;0,AB81&gt;0),((AJ81*(AA81-AB81))/(AA81*(AJ81-AB81))),0)</f>
        <v>0.92099416974639625</v>
      </c>
      <c r="AH81" s="35">
        <v>215</v>
      </c>
      <c r="AI81" s="66">
        <v>8.7999999999999995E-2</v>
      </c>
      <c r="AJ81" s="67">
        <v>0.21460000000000001</v>
      </c>
      <c r="AK81" s="42">
        <f t="shared" si="136"/>
        <v>42.078768000000004</v>
      </c>
      <c r="AL81" s="18">
        <v>1.7</v>
      </c>
      <c r="AM81" s="18"/>
      <c r="AN81" s="122">
        <f>AN80+AH81-AM81</f>
        <v>1288.400000000001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49</v>
      </c>
      <c r="D82" s="44">
        <v>21175</v>
      </c>
      <c r="E82" s="44">
        <v>6</v>
      </c>
      <c r="F82" s="44">
        <v>16098</v>
      </c>
      <c r="G82" s="38">
        <v>1</v>
      </c>
      <c r="H82" s="38">
        <v>3.9</v>
      </c>
      <c r="I82" s="44">
        <v>16543</v>
      </c>
      <c r="J82" s="44">
        <v>15116</v>
      </c>
      <c r="K82" s="66">
        <v>0.08</v>
      </c>
      <c r="L82" s="38">
        <f t="shared" si="137"/>
        <v>13906.720000000001</v>
      </c>
      <c r="M82" s="29">
        <v>0.76700000000000002</v>
      </c>
      <c r="N82" s="26">
        <f t="shared" si="138"/>
        <v>10666.454240000001</v>
      </c>
      <c r="O82" s="40">
        <v>0.12</v>
      </c>
      <c r="P82" s="26">
        <f t="shared" si="139"/>
        <v>1668.8064000000002</v>
      </c>
      <c r="Q82" s="40">
        <v>0.113</v>
      </c>
      <c r="R82" s="26">
        <f t="shared" si="140"/>
        <v>1571.4593600000003</v>
      </c>
      <c r="S82" s="40">
        <v>0.19400000000000001</v>
      </c>
      <c r="T82" s="26">
        <f>L82*S82</f>
        <v>2697.9036800000003</v>
      </c>
      <c r="U82" s="40">
        <v>0.51500000000000001</v>
      </c>
      <c r="V82" s="26">
        <f>L82*U82</f>
        <v>7161.9608000000007</v>
      </c>
      <c r="W82" s="40">
        <v>0.39</v>
      </c>
      <c r="X82" s="26">
        <f>W82*L82</f>
        <v>5423.6208000000006</v>
      </c>
      <c r="Y82" s="48">
        <v>3.3700000000000002E-3</v>
      </c>
      <c r="Z82" s="18">
        <f>L82*Y82</f>
        <v>46.865646400000003</v>
      </c>
      <c r="AA82" s="28">
        <f>IF(J82&gt;0,(AC82+AK82)/J82,0)</f>
        <v>3.2940462622386879E-3</v>
      </c>
      <c r="AB82" s="48">
        <v>2.4000000000000001E-4</v>
      </c>
      <c r="AC82" s="38">
        <f>AB82*L82</f>
        <v>3.3376128000000005</v>
      </c>
      <c r="AD82" s="29">
        <v>0.22239999999999999</v>
      </c>
      <c r="AE82" s="42">
        <f>AH82*(1-AI82)*AD82</f>
        <v>47.414568000000003</v>
      </c>
      <c r="AF82" s="29">
        <f t="shared" si="135"/>
        <v>0.92978674978548881</v>
      </c>
      <c r="AG82" s="30">
        <f t="shared" si="141"/>
        <v>0.92816357867371035</v>
      </c>
      <c r="AH82" s="44">
        <v>233</v>
      </c>
      <c r="AI82" s="66">
        <v>8.5000000000000006E-2</v>
      </c>
      <c r="AJ82" s="67">
        <v>0.21790000000000001</v>
      </c>
      <c r="AK82" s="42">
        <f t="shared" si="136"/>
        <v>46.455190500000008</v>
      </c>
      <c r="AL82" s="18">
        <v>1.65</v>
      </c>
      <c r="AM82" s="18"/>
      <c r="AN82" s="122">
        <f>AN81+AH82-AM82</f>
        <v>1521.400000000001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39960</v>
      </c>
      <c r="E83" s="68"/>
      <c r="F83" s="52">
        <f t="shared" ref="F83:J83" si="142">SUM(F80:F82)</f>
        <v>43674</v>
      </c>
      <c r="G83" s="53"/>
      <c r="H83" s="69"/>
      <c r="I83" s="52">
        <f t="shared" si="142"/>
        <v>45564</v>
      </c>
      <c r="J83" s="52">
        <f t="shared" si="142"/>
        <v>45391</v>
      </c>
      <c r="K83" s="21">
        <f>IF(J83&gt;0,(J80*K80+J81*K81+J82*K82)/J83,0)</f>
        <v>8.033420722169593E-2</v>
      </c>
      <c r="L83" s="53">
        <f>L80+L81+L82</f>
        <v>41744.550000000003</v>
      </c>
      <c r="M83" s="54">
        <f>IF(L83&gt;0,N83/L83,0)</f>
        <v>0.7171882858480928</v>
      </c>
      <c r="N83" s="55">
        <f>N80+N81+N82</f>
        <v>29938.702258000005</v>
      </c>
      <c r="O83" s="21">
        <f>IF(L83&gt;0,P83/L83,0)</f>
        <v>0.16151182528018626</v>
      </c>
      <c r="P83" s="55">
        <f>P80+P81+P82</f>
        <v>6742.2384659999998</v>
      </c>
      <c r="Q83" s="21">
        <f>IF(L83&gt;0,R83/L83,0)</f>
        <v>0.121299888871721</v>
      </c>
      <c r="R83" s="55">
        <f>R80+R81+R82</f>
        <v>5063.609276000001</v>
      </c>
      <c r="S83" s="21">
        <f>IF(L83&gt;0,T83/L83,0)</f>
        <v>0.19265711658168552</v>
      </c>
      <c r="T83" s="55">
        <f>T80+T81+T82</f>
        <v>8042.3846360000007</v>
      </c>
      <c r="U83" s="21">
        <f>IF(L83&gt;0,V83/L83,0)</f>
        <v>0.49966524080388935</v>
      </c>
      <c r="V83" s="55">
        <f>V80+V81+V82</f>
        <v>20858.300628000001</v>
      </c>
      <c r="W83" s="21">
        <f>IF(L83&gt;0,X83/L83,0)</f>
        <v>0.39666861422628824</v>
      </c>
      <c r="X83" s="55">
        <f>X80+X81+X82</f>
        <v>16558.752800000002</v>
      </c>
      <c r="Y83" s="56">
        <f>IF(L83&gt;0,Z83/L83,0)</f>
        <v>3.4299869927930707E-3</v>
      </c>
      <c r="Z83" s="57">
        <f>SUM(Z80:Z82)</f>
        <v>143.18326352</v>
      </c>
      <c r="AA83" s="63">
        <f>IF(L83&gt;0,(AA80*L80+AA81*L81+AA82*L82)/L83,0)</f>
        <v>3.2170801039369218E-3</v>
      </c>
      <c r="AB83" s="56">
        <f>IF(J83&gt;0,(J80*AB80+J81*AB81+J82*AB82)/J83,0)</f>
        <v>2.4000000000000001E-4</v>
      </c>
      <c r="AC83" s="53">
        <f>SUM(AC80:AC82)</f>
        <v>10.018692000000001</v>
      </c>
      <c r="AD83" s="54">
        <f>IF(J83&gt;0,(J80*AD80+J81*AD81+J82*AD82)/J83,0)</f>
        <v>0.22006493137406094</v>
      </c>
      <c r="AE83" s="59">
        <f>SUM(AE80:AE82)</f>
        <v>135.7263102</v>
      </c>
      <c r="AF83" s="54">
        <f>IF(AND(Z83&gt;0),((Z80*AF80+Z81*AF81+Z82*AF82)/Z83),0)</f>
        <v>0.93104452359849732</v>
      </c>
      <c r="AG83" s="58">
        <f>IF(AND(AA83&gt;0,AJ83&gt;0,AB83&gt;0),((AJ83*(AA83-AB83))/(AA83*(AJ83-AB83))),0)</f>
        <v>0.92640652701914472</v>
      </c>
      <c r="AH83" s="52">
        <f t="shared" ref="AH83" si="143">SUM(AH80:AH82)</f>
        <v>674</v>
      </c>
      <c r="AI83" s="21">
        <f>IF(AH83&gt;0,(AI80*AH80+AI81*AH81+AI82*AH82)/AH83,0)</f>
        <v>8.5286350148367954E-2</v>
      </c>
      <c r="AJ83" s="54">
        <f>IF(J83&gt;0,(AJ80*J80+AJ81*J81+AJ82*J82)/J83,0)</f>
        <v>0.22049916943887557</v>
      </c>
      <c r="AK83" s="59">
        <f>SUM(AK80:AK82)</f>
        <v>135.99237650000003</v>
      </c>
      <c r="AL83" s="70"/>
      <c r="AM83" s="57">
        <f>SUM(AM80:AM82)</f>
        <v>1002.1</v>
      </c>
      <c r="AN83" s="124"/>
      <c r="AO83" s="125">
        <f>AN82</f>
        <v>1521.400000000001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55</v>
      </c>
      <c r="D84" s="12">
        <v>3686</v>
      </c>
      <c r="E84" s="12">
        <v>5</v>
      </c>
      <c r="F84" s="12">
        <v>7621</v>
      </c>
      <c r="G84" s="13">
        <v>1.5</v>
      </c>
      <c r="H84" s="13">
        <v>3.6</v>
      </c>
      <c r="I84" s="12">
        <v>8081</v>
      </c>
      <c r="J84" s="12">
        <v>14341</v>
      </c>
      <c r="K84" s="14">
        <v>7.6999999999999999E-2</v>
      </c>
      <c r="L84" s="25">
        <f>J84*(1-K84)</f>
        <v>13236.743</v>
      </c>
      <c r="M84" s="15">
        <v>0.58199999999999996</v>
      </c>
      <c r="N84" s="26">
        <f>L84*M84</f>
        <v>7703.7844260000002</v>
      </c>
      <c r="O84" s="14">
        <v>0.27900000000000003</v>
      </c>
      <c r="P84" s="26">
        <f>L84*O84</f>
        <v>3693.0512970000004</v>
      </c>
      <c r="Q84" s="16">
        <v>0.13900000000000001</v>
      </c>
      <c r="R84" s="26">
        <f>L84*Q84</f>
        <v>1839.9072770000002</v>
      </c>
      <c r="S84" s="16">
        <v>0.17199999999999999</v>
      </c>
      <c r="T84" s="26">
        <f>L84*S84</f>
        <v>2276.7197959999999</v>
      </c>
      <c r="U84" s="16">
        <v>0.53800000000000003</v>
      </c>
      <c r="V84" s="26">
        <f>L84*U84</f>
        <v>7121.3677340000004</v>
      </c>
      <c r="W84" s="16">
        <v>0.4</v>
      </c>
      <c r="X84" s="26">
        <f>W84*L84</f>
        <v>5294.6972000000005</v>
      </c>
      <c r="Y84" s="17">
        <v>3.29E-3</v>
      </c>
      <c r="Z84" s="61">
        <f>L84*Y84</f>
        <v>43.548884469999997</v>
      </c>
      <c r="AA84" s="28">
        <f>IF(J84&gt;0,(AC84+AK84)/J84,0)</f>
        <v>3.1616722906352419E-3</v>
      </c>
      <c r="AB84" s="17">
        <v>2.4000000000000001E-4</v>
      </c>
      <c r="AC84" s="25">
        <f>AB84*L84</f>
        <v>3.1768183200000002</v>
      </c>
      <c r="AD84" s="141">
        <v>0.2205</v>
      </c>
      <c r="AE84" s="31">
        <f>AH84*(1-AI84)*AD84</f>
        <v>40.7777265</v>
      </c>
      <c r="AF84" s="29">
        <f t="shared" ref="AF84:AF86" si="144">IF(AND(AD84&gt;0,AB84&gt;0,Y84&gt;0),((Y84-AB84)*AD84)/((AD84-AB84)*Y84),0)</f>
        <v>0.92806180703269436</v>
      </c>
      <c r="AG84" s="62">
        <f>IF(AND(AA84&gt;0,AJ84&gt;0,AB84&gt;0),((AJ84*(AA84-AB84))/(AA84*(AJ84-AB84))),0)</f>
        <v>0.92506455667021803</v>
      </c>
      <c r="AH84" s="12">
        <v>203</v>
      </c>
      <c r="AI84" s="14">
        <v>8.8999999999999996E-2</v>
      </c>
      <c r="AJ84" s="15">
        <v>0.22800000000000001</v>
      </c>
      <c r="AK84" s="31">
        <f t="shared" si="136"/>
        <v>42.164724</v>
      </c>
      <c r="AL84" s="19">
        <v>1.7</v>
      </c>
      <c r="AM84" s="19">
        <v>1001.5</v>
      </c>
      <c r="AN84" s="119">
        <f>AN82+AH84-AM84</f>
        <v>722.900000000001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52</v>
      </c>
      <c r="D85" s="35">
        <v>19766</v>
      </c>
      <c r="E85" s="44">
        <v>7</v>
      </c>
      <c r="F85" s="35">
        <v>15667</v>
      </c>
      <c r="G85" s="36">
        <v>1.5</v>
      </c>
      <c r="H85" s="38">
        <v>4.7</v>
      </c>
      <c r="I85" s="35">
        <v>15813</v>
      </c>
      <c r="J85" s="35">
        <v>14768</v>
      </c>
      <c r="K85" s="66">
        <v>7.6999999999999999E-2</v>
      </c>
      <c r="L85" s="38">
        <f t="shared" ref="L85:L86" si="145">J85*(1-K85)</f>
        <v>13630.864000000001</v>
      </c>
      <c r="M85" s="39">
        <v>0.754</v>
      </c>
      <c r="N85" s="26">
        <f t="shared" ref="N85:N86" si="146">L85*M85</f>
        <v>10277.671456000002</v>
      </c>
      <c r="O85" s="37">
        <v>0.1</v>
      </c>
      <c r="P85" s="26">
        <f t="shared" ref="P85:P86" si="147">L85*O85</f>
        <v>1363.0864000000001</v>
      </c>
      <c r="Q85" s="40">
        <v>0.14599999999999999</v>
      </c>
      <c r="R85" s="26">
        <f t="shared" ref="R85:R86" si="148">L85*Q85</f>
        <v>1990.1061440000001</v>
      </c>
      <c r="S85" s="40">
        <v>0.189</v>
      </c>
      <c r="T85" s="26">
        <f>L85*S85</f>
        <v>2576.2332960000003</v>
      </c>
      <c r="U85" s="40">
        <v>0.50800000000000001</v>
      </c>
      <c r="V85" s="26">
        <f>L85*U85</f>
        <v>6924.4789120000005</v>
      </c>
      <c r="W85" s="40">
        <v>0.39</v>
      </c>
      <c r="X85" s="26">
        <f>W85*L85</f>
        <v>5316.0369600000004</v>
      </c>
      <c r="Y85" s="41">
        <v>3.3700000000000002E-3</v>
      </c>
      <c r="Z85" s="18">
        <f>L85*Y85</f>
        <v>45.936011680000007</v>
      </c>
      <c r="AA85" s="28">
        <f>IF(J85&gt;0,(AC85+AK85)/J85,0)</f>
        <v>2.9696390249187433E-3</v>
      </c>
      <c r="AB85" s="41">
        <v>2.3000000000000001E-4</v>
      </c>
      <c r="AC85" s="38">
        <f>AB85*L85</f>
        <v>3.1350987200000002</v>
      </c>
      <c r="AD85" s="29">
        <v>0.22220000000000001</v>
      </c>
      <c r="AE85" s="42">
        <f>AH85*(1-AI85)*AD85</f>
        <v>39.965114200000002</v>
      </c>
      <c r="AF85" s="29">
        <f t="shared" si="144"/>
        <v>0.93271619965218389</v>
      </c>
      <c r="AG85" s="30">
        <f t="shared" ref="AG85:AG86" si="149">IF(AND(AA85&gt;0,AJ85&gt;0,AB85&gt;0),((AJ85*(AA85-AB85))/(AA85*(AJ85-AB85))),0)</f>
        <v>0.92348768130726011</v>
      </c>
      <c r="AH85" s="35">
        <v>197</v>
      </c>
      <c r="AI85" s="66">
        <v>8.6999999999999994E-2</v>
      </c>
      <c r="AJ85" s="67">
        <v>0.22639999999999999</v>
      </c>
      <c r="AK85" s="42">
        <f t="shared" si="136"/>
        <v>40.720530400000001</v>
      </c>
      <c r="AL85" s="18">
        <v>1.58</v>
      </c>
      <c r="AM85" s="18"/>
      <c r="AN85" s="122">
        <f>AN84+AH85-AM85</f>
        <v>919.900000000001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49</v>
      </c>
      <c r="D86" s="44">
        <v>18677</v>
      </c>
      <c r="E86" s="44">
        <v>8</v>
      </c>
      <c r="F86" s="44">
        <v>16076</v>
      </c>
      <c r="G86" s="38">
        <v>1.9</v>
      </c>
      <c r="H86" s="38">
        <v>4.5</v>
      </c>
      <c r="I86" s="44">
        <v>16923</v>
      </c>
      <c r="J86" s="44">
        <v>15143</v>
      </c>
      <c r="K86" s="66">
        <v>7.8E-2</v>
      </c>
      <c r="L86" s="38">
        <f t="shared" si="145"/>
        <v>13961.846000000001</v>
      </c>
      <c r="M86" s="29">
        <v>0.71499999999999997</v>
      </c>
      <c r="N86" s="26">
        <f t="shared" si="146"/>
        <v>9982.7198900000003</v>
      </c>
      <c r="O86" s="40">
        <v>0.123</v>
      </c>
      <c r="P86" s="26">
        <f t="shared" si="147"/>
        <v>1717.3070580000001</v>
      </c>
      <c r="Q86" s="40">
        <v>0.16200000000000001</v>
      </c>
      <c r="R86" s="26">
        <f t="shared" si="148"/>
        <v>2261.8190520000003</v>
      </c>
      <c r="S86" s="40">
        <v>0.17599999999999999</v>
      </c>
      <c r="T86" s="26">
        <f>L86*S86</f>
        <v>2457.2848960000001</v>
      </c>
      <c r="U86" s="40">
        <v>0.53800000000000003</v>
      </c>
      <c r="V86" s="26">
        <f>L86*U86</f>
        <v>7511.4731480000009</v>
      </c>
      <c r="W86" s="40">
        <v>0.4</v>
      </c>
      <c r="X86" s="26">
        <f>W86*L86</f>
        <v>5584.7384000000011</v>
      </c>
      <c r="Y86" s="48">
        <v>3.47E-3</v>
      </c>
      <c r="Z86" s="18">
        <f>L86*Y86</f>
        <v>48.447605620000004</v>
      </c>
      <c r="AA86" s="28">
        <f>IF(J86&gt;0,(AC86+AK86)/J86,0)</f>
        <v>3.1663195562306018E-3</v>
      </c>
      <c r="AB86" s="48">
        <v>2.4000000000000001E-4</v>
      </c>
      <c r="AC86" s="38">
        <f>AB86*L86</f>
        <v>3.3508430400000004</v>
      </c>
      <c r="AD86" s="29">
        <v>0.2286</v>
      </c>
      <c r="AE86" s="42">
        <f>AH86*(1-AI86)*AD86</f>
        <v>43.088813999999999</v>
      </c>
      <c r="AF86" s="29">
        <f t="shared" si="144"/>
        <v>0.93181401730318103</v>
      </c>
      <c r="AG86" s="30">
        <f t="shared" si="149"/>
        <v>0.9251406529821472</v>
      </c>
      <c r="AH86" s="44">
        <v>206</v>
      </c>
      <c r="AI86" s="66">
        <v>8.5000000000000006E-2</v>
      </c>
      <c r="AJ86" s="67">
        <v>0.2366</v>
      </c>
      <c r="AK86" s="42">
        <f t="shared" si="136"/>
        <v>44.596734000000005</v>
      </c>
      <c r="AL86" s="18">
        <v>1.55</v>
      </c>
      <c r="AM86" s="18"/>
      <c r="AN86" s="122">
        <f>AN85+AH86-AM86</f>
        <v>1125.900000000001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42129</v>
      </c>
      <c r="E87" s="68"/>
      <c r="F87" s="52">
        <f t="shared" ref="F87:J87" si="150">SUM(F84:F86)</f>
        <v>39364</v>
      </c>
      <c r="G87" s="53"/>
      <c r="H87" s="69"/>
      <c r="I87" s="52">
        <f t="shared" si="150"/>
        <v>40817</v>
      </c>
      <c r="J87" s="52">
        <f t="shared" si="150"/>
        <v>44252</v>
      </c>
      <c r="K87" s="21">
        <f>IF(J87&gt;0,(J84*K84+J85*K85+J86*K86)/J87,0)</f>
        <v>7.7342199222634009E-2</v>
      </c>
      <c r="L87" s="53">
        <f>L84+L85+L86</f>
        <v>40829.453000000009</v>
      </c>
      <c r="M87" s="54">
        <f>IF(L87&gt;0,N87/L87,0)</f>
        <v>0.68490204294434209</v>
      </c>
      <c r="N87" s="55">
        <f>N84+N85+N86</f>
        <v>27964.175772000002</v>
      </c>
      <c r="O87" s="21">
        <f>IF(L87&gt;0,P87/L87,0)</f>
        <v>0.16589604457840762</v>
      </c>
      <c r="P87" s="55">
        <f>P84+P85+P86</f>
        <v>6773.4447550000004</v>
      </c>
      <c r="Q87" s="21">
        <f>IF(L87&gt;0,R87/L87,0)</f>
        <v>0.14920191247725018</v>
      </c>
      <c r="R87" s="55">
        <f>R84+R85+R86</f>
        <v>6091.8324730000004</v>
      </c>
      <c r="S87" s="21">
        <f>IF(L87&gt;0,T87/L87,0)</f>
        <v>0.17904325066515092</v>
      </c>
      <c r="T87" s="55">
        <f>T84+T85+T86</f>
        <v>7310.2379879999999</v>
      </c>
      <c r="U87" s="21">
        <f>IF(L87&gt;0,V87/L87,0)</f>
        <v>0.52798453591822547</v>
      </c>
      <c r="V87" s="55">
        <f>V84+V85+V86</f>
        <v>21557.319794000003</v>
      </c>
      <c r="W87" s="21">
        <f>IF(L87&gt;0,X87/L87,0)</f>
        <v>0.3966615119727418</v>
      </c>
      <c r="X87" s="55">
        <f>X84+X85+X86</f>
        <v>16195.472560000002</v>
      </c>
      <c r="Y87" s="56">
        <f>IF(L87&gt;0,Z87/L87,0)</f>
        <v>3.3782598500646079E-3</v>
      </c>
      <c r="Z87" s="57">
        <f>SUM(Z84:Z86)</f>
        <v>137.93250176999999</v>
      </c>
      <c r="AA87" s="63">
        <f>IF(L87&gt;0,(AA84*L84+AA85*L85+AA86*L86)/L87,0)</f>
        <v>3.0991513716825936E-3</v>
      </c>
      <c r="AB87" s="56">
        <f>IF(J87&gt;0,(J84*AB84+J85*AB85+J86*AB86)/J87,0)</f>
        <v>2.3666274970622798E-4</v>
      </c>
      <c r="AC87" s="53">
        <f>SUM(AC84:AC86)</f>
        <v>9.6627600800000018</v>
      </c>
      <c r="AD87" s="54">
        <f>IF(J87&gt;0,(J84*AD84+J85*AD85+J86*AD86)/J87,0)</f>
        <v>0.22383914625327669</v>
      </c>
      <c r="AE87" s="59">
        <f>SUM(AE84:AE86)</f>
        <v>123.8316547</v>
      </c>
      <c r="AF87" s="54">
        <f>IF(AND(Z87&gt;0),((Z84*AF84+Z85*AF85+Z86*AF86)/Z87),0)</f>
        <v>0.93092980284255566</v>
      </c>
      <c r="AG87" s="58">
        <f>IF(AND(AA87&gt;0,AJ87&gt;0,AB87&gt;0),((AJ87*(AA87-AB87))/(AA87*(AJ87-AB87))),0)</f>
        <v>0.92458595407512245</v>
      </c>
      <c r="AH87" s="52">
        <f t="shared" ref="AH87" si="151">SUM(AH84:AH86)</f>
        <v>606</v>
      </c>
      <c r="AI87" s="21">
        <f>IF(AH87&gt;0,(AI84*AH84+AI85*AH85+AI86*AH86)/AH87,0)</f>
        <v>8.6990099009900998E-2</v>
      </c>
      <c r="AJ87" s="54">
        <f>IF(J87&gt;0,(AJ84*J84+AJ85*J85+AJ86*J86)/J87,0)</f>
        <v>0.23040895326764893</v>
      </c>
      <c r="AK87" s="59">
        <f>SUM(AK84:AK86)</f>
        <v>127.48198840000001</v>
      </c>
      <c r="AL87" s="70"/>
      <c r="AM87" s="57">
        <f>SUM(AM84:AM86)</f>
        <v>1001.5</v>
      </c>
      <c r="AN87" s="124"/>
      <c r="AO87" s="125">
        <f>AN86</f>
        <v>1125.900000000001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11" t="s">
        <v>55</v>
      </c>
      <c r="D88" s="12">
        <v>19200</v>
      </c>
      <c r="E88" s="12">
        <v>3</v>
      </c>
      <c r="F88" s="12">
        <v>13853</v>
      </c>
      <c r="G88" s="13">
        <v>1.7</v>
      </c>
      <c r="H88" s="13">
        <v>3.9</v>
      </c>
      <c r="I88" s="12">
        <v>14978</v>
      </c>
      <c r="J88" s="12">
        <v>14989</v>
      </c>
      <c r="K88" s="14">
        <v>8.1000000000000003E-2</v>
      </c>
      <c r="L88" s="25">
        <f>J88*(1-K88)</f>
        <v>13774.891000000001</v>
      </c>
      <c r="M88" s="15">
        <v>0.70199999999999996</v>
      </c>
      <c r="N88" s="26">
        <f>L88*M88</f>
        <v>9669.9734820000012</v>
      </c>
      <c r="O88" s="14">
        <v>0.219</v>
      </c>
      <c r="P88" s="26">
        <f>L88*O88</f>
        <v>3016.7011290000005</v>
      </c>
      <c r="Q88" s="16">
        <v>7.9000000000000001E-2</v>
      </c>
      <c r="R88" s="26">
        <f>L88*Q88</f>
        <v>1088.2163890000002</v>
      </c>
      <c r="S88" s="16">
        <v>0.17899999999999999</v>
      </c>
      <c r="T88" s="26">
        <f>L88*S88</f>
        <v>2465.7054889999999</v>
      </c>
      <c r="U88" s="16">
        <v>0.53200000000000003</v>
      </c>
      <c r="V88" s="26">
        <f>L88*U88</f>
        <v>7328.2420120000015</v>
      </c>
      <c r="W88" s="16">
        <v>0.39</v>
      </c>
      <c r="X88" s="26">
        <f>W88*L88</f>
        <v>5372.2074900000007</v>
      </c>
      <c r="Y88" s="17">
        <v>3.5300000000000002E-3</v>
      </c>
      <c r="Z88" s="61">
        <f>L88*Y88</f>
        <v>48.625365230000007</v>
      </c>
      <c r="AA88" s="28">
        <f>IF(J88&gt;0,(AC88+AK88)/J88,0)</f>
        <v>3.5055853385816266E-3</v>
      </c>
      <c r="AB88" s="17">
        <v>2.4000000000000001E-4</v>
      </c>
      <c r="AC88" s="25">
        <f>AB88*L88</f>
        <v>3.3059738400000005</v>
      </c>
      <c r="AD88" s="141">
        <v>0.22919999999999999</v>
      </c>
      <c r="AE88" s="31">
        <f>AH88*(1-AI88)*AD88</f>
        <v>47.658931199999998</v>
      </c>
      <c r="AF88" s="29">
        <f t="shared" ref="AF88:AF90" si="152">IF(AND(AD88&gt;0,AB88&gt;0,Y88&gt;0),((Y88-AB88)*AD88)/((AD88-AB88)*Y88),0)</f>
        <v>0.93298828252593824</v>
      </c>
      <c r="AG88" s="62">
        <f>IF(AND(AA88&gt;0,AJ88&gt;0,AB88&gt;0),((AJ88*(AA88-AB88))/(AA88*(AJ88-AB88))),0)</f>
        <v>0.93248290815204804</v>
      </c>
      <c r="AH88" s="12">
        <v>228</v>
      </c>
      <c r="AI88" s="14">
        <v>8.7999999999999995E-2</v>
      </c>
      <c r="AJ88" s="15">
        <v>0.23680000000000001</v>
      </c>
      <c r="AK88" s="31">
        <f t="shared" si="136"/>
        <v>49.239244800000002</v>
      </c>
      <c r="AL88" s="19">
        <v>1.58</v>
      </c>
      <c r="AM88" s="19"/>
      <c r="AN88" s="119">
        <f>AN86+AH88-AM88</f>
        <v>1353.900000000001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52</v>
      </c>
      <c r="D89" s="35">
        <v>19646</v>
      </c>
      <c r="E89" s="44">
        <v>10</v>
      </c>
      <c r="F89" s="35">
        <v>18514</v>
      </c>
      <c r="G89" s="36">
        <v>1.8</v>
      </c>
      <c r="H89" s="38">
        <v>4.5</v>
      </c>
      <c r="I89" s="35">
        <v>19383</v>
      </c>
      <c r="J89" s="35">
        <v>15121</v>
      </c>
      <c r="K89" s="66">
        <v>0.08</v>
      </c>
      <c r="L89" s="38">
        <f t="shared" ref="L89:L90" si="153">J89*(1-K89)</f>
        <v>13911.32</v>
      </c>
      <c r="M89" s="39">
        <v>0.77700000000000002</v>
      </c>
      <c r="N89" s="26">
        <f t="shared" ref="N89:N90" si="154">L89*M89</f>
        <v>10809.09564</v>
      </c>
      <c r="O89" s="37">
        <v>0.12</v>
      </c>
      <c r="P89" s="26">
        <f t="shared" ref="P89:P90" si="155">L89*O89</f>
        <v>1669.3583999999998</v>
      </c>
      <c r="Q89" s="40">
        <v>0.10299999999999999</v>
      </c>
      <c r="R89" s="26">
        <f t="shared" ref="R89:R90" si="156">L89*Q89</f>
        <v>1432.8659599999999</v>
      </c>
      <c r="S89" s="40">
        <v>0.187</v>
      </c>
      <c r="T89" s="26">
        <f>L89*S89</f>
        <v>2601.4168399999999</v>
      </c>
      <c r="U89" s="40">
        <v>0.53600000000000003</v>
      </c>
      <c r="V89" s="26">
        <f>L89*U89</f>
        <v>7456.4675200000001</v>
      </c>
      <c r="W89" s="40">
        <v>0.4</v>
      </c>
      <c r="X89" s="26">
        <f>W89*L89</f>
        <v>5564.5280000000002</v>
      </c>
      <c r="Y89" s="41">
        <v>3.5400000000000002E-3</v>
      </c>
      <c r="Z89" s="18">
        <f>L89*Y89</f>
        <v>49.2460728</v>
      </c>
      <c r="AA89" s="28">
        <f>IF(J89&gt;0,(AC89+AK89)/J89,0)</f>
        <v>3.4716928245486414E-3</v>
      </c>
      <c r="AB89" s="41">
        <v>2.5000000000000001E-4</v>
      </c>
      <c r="AC89" s="38">
        <f>AB89*L89</f>
        <v>3.47783</v>
      </c>
      <c r="AD89" s="29">
        <v>0.2321</v>
      </c>
      <c r="AE89" s="42">
        <f>AH89*(1-AI89)*AD89</f>
        <v>47.943504400000002</v>
      </c>
      <c r="AF89" s="29">
        <f t="shared" si="152"/>
        <v>0.93038066449060552</v>
      </c>
      <c r="AG89" s="30">
        <f t="shared" ref="AG89:AG90" si="157">IF(AND(AA89&gt;0,AJ89&gt;0,AB89&gt;0),((AJ89*(AA89-AB89))/(AA89*(AJ89-AB89))),0)</f>
        <v>0.92896770563434727</v>
      </c>
      <c r="AH89" s="35">
        <v>226</v>
      </c>
      <c r="AI89" s="66">
        <v>8.5999999999999993E-2</v>
      </c>
      <c r="AJ89" s="67">
        <v>0.23730000000000001</v>
      </c>
      <c r="AK89" s="42">
        <f t="shared" si="136"/>
        <v>49.01763720000001</v>
      </c>
      <c r="AL89" s="18">
        <v>1.6</v>
      </c>
      <c r="AM89" s="18"/>
      <c r="AN89" s="122">
        <f>AN88+AH89-AM89</f>
        <v>1579.900000000001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56</v>
      </c>
      <c r="D90" s="44">
        <v>15260</v>
      </c>
      <c r="E90" s="44">
        <v>9</v>
      </c>
      <c r="F90" s="44">
        <v>16854</v>
      </c>
      <c r="G90" s="38">
        <v>2.2000000000000002</v>
      </c>
      <c r="H90" s="38">
        <v>4</v>
      </c>
      <c r="I90" s="44">
        <v>17467</v>
      </c>
      <c r="J90" s="44">
        <v>15062</v>
      </c>
      <c r="K90" s="66">
        <v>8.7999999999999995E-2</v>
      </c>
      <c r="L90" s="38">
        <f t="shared" si="153"/>
        <v>13736.544</v>
      </c>
      <c r="M90" s="29">
        <v>0.79300000000000004</v>
      </c>
      <c r="N90" s="26">
        <f t="shared" si="154"/>
        <v>10893.079392</v>
      </c>
      <c r="O90" s="40">
        <v>0.128</v>
      </c>
      <c r="P90" s="26">
        <f t="shared" si="155"/>
        <v>1758.277632</v>
      </c>
      <c r="Q90" s="40">
        <v>7.9000000000000001E-2</v>
      </c>
      <c r="R90" s="26">
        <f t="shared" si="156"/>
        <v>1085.186976</v>
      </c>
      <c r="S90" s="40">
        <v>0.191</v>
      </c>
      <c r="T90" s="26">
        <f>L90*S90</f>
        <v>2623.6799040000001</v>
      </c>
      <c r="U90" s="40">
        <v>0.52900000000000003</v>
      </c>
      <c r="V90" s="26">
        <f>L90*U90</f>
        <v>7266.6317760000002</v>
      </c>
      <c r="W90" s="40">
        <v>0.41</v>
      </c>
      <c r="X90" s="26">
        <f>W90*L90</f>
        <v>5631.9830399999992</v>
      </c>
      <c r="Y90" s="48">
        <v>3.48E-3</v>
      </c>
      <c r="Z90" s="18">
        <f>L90*Y90</f>
        <v>47.803173119999997</v>
      </c>
      <c r="AA90" s="28">
        <f>IF(J90&gt;0,(AC90+AK90)/J90,0)</f>
        <v>3.4009286416146595E-3</v>
      </c>
      <c r="AB90" s="48">
        <v>2.5000000000000001E-4</v>
      </c>
      <c r="AC90" s="38">
        <f>AB90*L90</f>
        <v>3.4341360000000001</v>
      </c>
      <c r="AD90" s="29">
        <v>0.23350000000000001</v>
      </c>
      <c r="AE90" s="42">
        <f>AH90*(1-AI90)*AD90</f>
        <v>45.771604000000004</v>
      </c>
      <c r="AF90" s="29">
        <f t="shared" si="152"/>
        <v>0.92915573295881537</v>
      </c>
      <c r="AG90" s="30">
        <f t="shared" si="157"/>
        <v>0.9274416929981375</v>
      </c>
      <c r="AH90" s="44">
        <v>214</v>
      </c>
      <c r="AI90" s="66">
        <v>8.4000000000000005E-2</v>
      </c>
      <c r="AJ90" s="67">
        <v>0.24379999999999999</v>
      </c>
      <c r="AK90" s="42">
        <f t="shared" si="136"/>
        <v>47.790651199999999</v>
      </c>
      <c r="AL90" s="18">
        <v>1.64</v>
      </c>
      <c r="AM90" s="18"/>
      <c r="AN90" s="122">
        <f>AN89+AH90-AM90</f>
        <v>1793.900000000001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54106</v>
      </c>
      <c r="E91" s="68"/>
      <c r="F91" s="52">
        <f t="shared" ref="F91:J91" si="158">SUM(F88:F90)</f>
        <v>49221</v>
      </c>
      <c r="G91" s="53"/>
      <c r="H91" s="69"/>
      <c r="I91" s="52">
        <f t="shared" si="158"/>
        <v>51828</v>
      </c>
      <c r="J91" s="52">
        <f t="shared" si="158"/>
        <v>45172</v>
      </c>
      <c r="K91" s="21">
        <f>IF(J91&gt;0,(J88*K88+J89*K89+J90*K90)/J91,0)</f>
        <v>8.2999313734171604E-2</v>
      </c>
      <c r="L91" s="53">
        <f>L88+L89+L90</f>
        <v>41422.755000000005</v>
      </c>
      <c r="M91" s="54">
        <f>IF(L91&gt;0,N91/L91,0)</f>
        <v>0.75736508868132979</v>
      </c>
      <c r="N91" s="55">
        <f>N88+N89+N90</f>
        <v>31372.148514</v>
      </c>
      <c r="O91" s="21">
        <f>IF(L91&gt;0,P91/L91,0)</f>
        <v>0.15557480812176785</v>
      </c>
      <c r="P91" s="55">
        <f>P88+P89+P90</f>
        <v>6444.3371610000004</v>
      </c>
      <c r="Q91" s="21">
        <f>IF(L91&gt;0,R91/L91,0)</f>
        <v>8.7060103196902272E-2</v>
      </c>
      <c r="R91" s="55">
        <f>R88+R89+R90</f>
        <v>3606.2693250000002</v>
      </c>
      <c r="S91" s="21">
        <f>IF(L91&gt;0,T91/L91,0)</f>
        <v>0.18566612078312994</v>
      </c>
      <c r="T91" s="55">
        <f>T88+T89+T90</f>
        <v>7690.8022330000003</v>
      </c>
      <c r="U91" s="21">
        <f>IF(L91&gt;0,V91/L91,0)</f>
        <v>0.53234849560344311</v>
      </c>
      <c r="V91" s="55">
        <f>V88+V89+V90</f>
        <v>22051.341308000003</v>
      </c>
      <c r="W91" s="21">
        <f>IF(L91&gt;0,X91/L91,0)</f>
        <v>0.39999074252786898</v>
      </c>
      <c r="X91" s="55">
        <f>X88+X89+X90</f>
        <v>16568.718529999998</v>
      </c>
      <c r="Y91" s="56">
        <f>IF(L91&gt;0,Z91/L91,0)</f>
        <v>3.5167774608424762E-3</v>
      </c>
      <c r="Z91" s="57">
        <f>SUM(Z88:Z90)</f>
        <v>145.67461115</v>
      </c>
      <c r="AA91" s="63">
        <f>IF(L91&gt;0,(AA88*L88+AA89*L89+AA90*L90)/L91,0)</f>
        <v>3.4594968799289182E-3</v>
      </c>
      <c r="AB91" s="56">
        <f>IF(J91&gt;0,(J88*AB88+J89*AB89+J90*AB90)/J91,0)</f>
        <v>2.4668179403170107E-4</v>
      </c>
      <c r="AC91" s="53">
        <f>SUM(AC88:AC90)</f>
        <v>10.217939840000001</v>
      </c>
      <c r="AD91" s="54">
        <f>IF(J91&gt;0,(J88*AD88+J89*AD89+J90*AD90)/J91,0)</f>
        <v>0.23160453156822811</v>
      </c>
      <c r="AE91" s="59">
        <f>SUM(AE88:AE90)</f>
        <v>141.3740396</v>
      </c>
      <c r="AF91" s="54">
        <f>IF(AND(Z91&gt;0),((Z88*AF88+Z89*AF89+Z90*AF90)/Z91),0)</f>
        <v>0.93084911101491996</v>
      </c>
      <c r="AG91" s="58">
        <f>IF(AND(AA91&gt;0,AJ91&gt;0,AB91&gt;0),((AJ91*(AA91-AB91))/(AA91*(AJ91-AB91))),0)</f>
        <v>0.92965263954765098</v>
      </c>
      <c r="AH91" s="52">
        <f t="shared" ref="AH91" si="159">SUM(AH88:AH90)</f>
        <v>668</v>
      </c>
      <c r="AI91" s="21">
        <f>IF(AH91&gt;0,(AI88*AH88+AI89*AH89+AI90*AH90)/AH91,0)</f>
        <v>8.604191616766467E-2</v>
      </c>
      <c r="AJ91" s="54">
        <f>IF(J91&gt;0,(AJ88*J88+AJ89*J89+AJ90*J90)/J91,0)</f>
        <v>0.23930142787567518</v>
      </c>
      <c r="AK91" s="59">
        <f>SUM(AK88:AK90)</f>
        <v>146.04753320000003</v>
      </c>
      <c r="AL91" s="70"/>
      <c r="AM91" s="57">
        <f>SUM(AM88:AM90)</f>
        <v>0</v>
      </c>
      <c r="AN91" s="124"/>
      <c r="AO91" s="125">
        <f>AN90</f>
        <v>1793.900000000001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47" t="s">
        <v>50</v>
      </c>
      <c r="D92" s="12">
        <v>19100</v>
      </c>
      <c r="E92" s="12">
        <v>3</v>
      </c>
      <c r="F92" s="12">
        <v>10516</v>
      </c>
      <c r="G92" s="13">
        <v>2.6</v>
      </c>
      <c r="H92" s="13">
        <v>5.4</v>
      </c>
      <c r="I92" s="12">
        <v>11827</v>
      </c>
      <c r="J92" s="12">
        <v>15025</v>
      </c>
      <c r="K92" s="14">
        <v>7.5999999999999998E-2</v>
      </c>
      <c r="L92" s="25">
        <f>J92*(1-K92)</f>
        <v>13883.1</v>
      </c>
      <c r="M92" s="15">
        <v>0.90300000000000002</v>
      </c>
      <c r="N92" s="26">
        <f>L92*M92</f>
        <v>12536.4393</v>
      </c>
      <c r="O92" s="14">
        <v>5.6000000000000001E-2</v>
      </c>
      <c r="P92" s="26">
        <f>L92*O92</f>
        <v>777.45360000000005</v>
      </c>
      <c r="Q92" s="16">
        <v>4.1000000000000002E-2</v>
      </c>
      <c r="R92" s="26">
        <f>L92*Q92</f>
        <v>569.20710000000008</v>
      </c>
      <c r="S92" s="16">
        <v>0.17299999999999999</v>
      </c>
      <c r="T92" s="26">
        <f>L92*S92</f>
        <v>2401.7763</v>
      </c>
      <c r="U92" s="16">
        <v>0.55300000000000005</v>
      </c>
      <c r="V92" s="26">
        <f>L92*U92</f>
        <v>7677.3543000000009</v>
      </c>
      <c r="W92" s="16">
        <v>0.4</v>
      </c>
      <c r="X92" s="26">
        <f>W92*L92</f>
        <v>5553.2400000000007</v>
      </c>
      <c r="Y92" s="17">
        <v>3.47E-3</v>
      </c>
      <c r="Z92" s="61">
        <f>L92*Y92</f>
        <v>48.174357000000001</v>
      </c>
      <c r="AA92" s="28">
        <f>IF(J92&gt;0,(AC92+AK92)/J92,0)</f>
        <v>3.4357455574043259E-3</v>
      </c>
      <c r="AB92" s="17">
        <v>2.5999999999999998E-4</v>
      </c>
      <c r="AC92" s="25">
        <f>AB92*L92</f>
        <v>3.6096059999999999</v>
      </c>
      <c r="AD92" s="141">
        <v>0.23100000000000001</v>
      </c>
      <c r="AE92" s="31">
        <f>AH92*(1-AI92)*AD92</f>
        <v>46.405359000000004</v>
      </c>
      <c r="AF92" s="29">
        <f t="shared" ref="AF92:AF94" si="160">IF(AND(AD92&gt;0,AB92&gt;0,Y92&gt;0),((Y92-AB92)*AD92)/((AD92-AB92)*Y92),0)</f>
        <v>0.92611442598291094</v>
      </c>
      <c r="AG92" s="62">
        <f>IF(AND(AA92&gt;0,AJ92&gt;0,AB92&gt;0),((AJ92*(AA92-AB92))/(AA92*(AJ92-AB92))),0)</f>
        <v>0.92533165005554274</v>
      </c>
      <c r="AH92" s="12">
        <v>221</v>
      </c>
      <c r="AI92" s="14">
        <v>9.0999999999999998E-2</v>
      </c>
      <c r="AJ92" s="15">
        <v>0.23899999999999999</v>
      </c>
      <c r="AK92" s="31">
        <f t="shared" ref="AK92:AK102" si="161">AH92*(1-AI92)*AJ92</f>
        <v>48.012470999999998</v>
      </c>
      <c r="AL92" s="19">
        <v>1.6</v>
      </c>
      <c r="AM92" s="19"/>
      <c r="AN92" s="119">
        <f>AN90+AH92-AM92</f>
        <v>2014.900000000001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52</v>
      </c>
      <c r="D93" s="35">
        <v>20140</v>
      </c>
      <c r="E93" s="44">
        <v>8</v>
      </c>
      <c r="F93" s="35">
        <v>18174</v>
      </c>
      <c r="G93" s="36">
        <v>2.5</v>
      </c>
      <c r="H93" s="38">
        <v>6.1</v>
      </c>
      <c r="I93" s="35">
        <v>19295</v>
      </c>
      <c r="J93" s="35">
        <v>15058</v>
      </c>
      <c r="K93" s="66">
        <v>7.8E-2</v>
      </c>
      <c r="L93" s="38">
        <f t="shared" ref="L93:L94" si="162">J93*(1-K93)</f>
        <v>13883.476000000001</v>
      </c>
      <c r="M93" s="39">
        <v>0.81200000000000006</v>
      </c>
      <c r="N93" s="26">
        <f t="shared" ref="N93:N94" si="163">L93*M93</f>
        <v>11273.382512000002</v>
      </c>
      <c r="O93" s="37">
        <v>0.124</v>
      </c>
      <c r="P93" s="26">
        <f t="shared" ref="P93:P94" si="164">L93*O93</f>
        <v>1721.5510240000001</v>
      </c>
      <c r="Q93" s="40">
        <v>6.4000000000000001E-2</v>
      </c>
      <c r="R93" s="26">
        <f t="shared" ref="R93:R94" si="165">L93*Q93</f>
        <v>888.54246400000011</v>
      </c>
      <c r="S93" s="40">
        <v>0.184</v>
      </c>
      <c r="T93" s="26">
        <f>L93*S93</f>
        <v>2554.5595840000001</v>
      </c>
      <c r="U93" s="40">
        <v>0.53300000000000003</v>
      </c>
      <c r="V93" s="26">
        <f>L93*U93</f>
        <v>7399.8927080000003</v>
      </c>
      <c r="W93" s="40">
        <v>0.39</v>
      </c>
      <c r="X93" s="26">
        <f>W93*L93</f>
        <v>5414.5556400000005</v>
      </c>
      <c r="Y93" s="41">
        <v>3.49E-3</v>
      </c>
      <c r="Z93" s="18">
        <f>L93*Y93</f>
        <v>48.453331240000004</v>
      </c>
      <c r="AA93" s="28">
        <f>IF(J93&gt;0,(AC93+AK93)/J93,0)</f>
        <v>3.2917261229911017E-3</v>
      </c>
      <c r="AB93" s="41">
        <v>2.5999999999999998E-4</v>
      </c>
      <c r="AC93" s="38">
        <f>AB93*L93</f>
        <v>3.6097037599999999</v>
      </c>
      <c r="AD93" s="29">
        <v>0.2349</v>
      </c>
      <c r="AE93" s="42">
        <f>AH93*(1-AI93)*AD93</f>
        <v>45.301404600000005</v>
      </c>
      <c r="AF93" s="29">
        <f t="shared" si="160"/>
        <v>0.92652696272140855</v>
      </c>
      <c r="AG93" s="30">
        <f t="shared" ref="AG93:AG94" si="166">IF(AND(AA93&gt;0,AJ93&gt;0,AB93&gt;0),((AJ93*(AA93-AB93))/(AA93*(AJ93-AB93))),0)</f>
        <v>0.92202006569349981</v>
      </c>
      <c r="AH93" s="35">
        <v>211</v>
      </c>
      <c r="AI93" s="66">
        <v>8.5999999999999993E-2</v>
      </c>
      <c r="AJ93" s="67">
        <v>0.23830000000000001</v>
      </c>
      <c r="AK93" s="42">
        <f t="shared" si="161"/>
        <v>45.957108200000008</v>
      </c>
      <c r="AL93" s="18">
        <v>1.6</v>
      </c>
      <c r="AM93" s="18"/>
      <c r="AN93" s="122">
        <f>AN92+AH93-AM93</f>
        <v>2225.900000000001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56</v>
      </c>
      <c r="D94" s="44">
        <v>21260</v>
      </c>
      <c r="E94" s="44">
        <v>4</v>
      </c>
      <c r="F94" s="44">
        <v>16300</v>
      </c>
      <c r="G94" s="38">
        <v>2.2999999999999998</v>
      </c>
      <c r="H94" s="38">
        <v>6</v>
      </c>
      <c r="I94" s="44">
        <v>16699</v>
      </c>
      <c r="J94" s="44">
        <v>14377</v>
      </c>
      <c r="K94" s="66">
        <v>8.4000000000000005E-2</v>
      </c>
      <c r="L94" s="38">
        <f t="shared" si="162"/>
        <v>13169.332</v>
      </c>
      <c r="M94" s="29">
        <v>0.78</v>
      </c>
      <c r="N94" s="26">
        <f t="shared" si="163"/>
        <v>10272.078960000001</v>
      </c>
      <c r="O94" s="40">
        <v>0.12</v>
      </c>
      <c r="P94" s="26">
        <f t="shared" si="164"/>
        <v>1580.3198399999999</v>
      </c>
      <c r="Q94" s="40">
        <v>0.1</v>
      </c>
      <c r="R94" s="26">
        <f t="shared" si="165"/>
        <v>1316.9332000000002</v>
      </c>
      <c r="S94" s="40">
        <v>0.19800000000000001</v>
      </c>
      <c r="T94" s="26">
        <f>L94*S94</f>
        <v>2607.527736</v>
      </c>
      <c r="U94" s="40">
        <v>0.51800000000000002</v>
      </c>
      <c r="V94" s="26">
        <f>L94*U94</f>
        <v>6821.713976</v>
      </c>
      <c r="W94" s="40">
        <v>0.39</v>
      </c>
      <c r="X94" s="26">
        <f>W94*L94</f>
        <v>5136.0394800000004</v>
      </c>
      <c r="Y94" s="48">
        <v>3.4399999999999999E-3</v>
      </c>
      <c r="Z94" s="18">
        <f>L94*Y94</f>
        <v>45.302502080000004</v>
      </c>
      <c r="AA94" s="28">
        <f>IF(J94&gt;0,(AC94+AK94)/J94,0)</f>
        <v>3.3768564568407876E-3</v>
      </c>
      <c r="AB94" s="48">
        <v>2.4000000000000001E-4</v>
      </c>
      <c r="AC94" s="38">
        <f>AB94*L94</f>
        <v>3.1606396800000001</v>
      </c>
      <c r="AD94" s="29">
        <v>0.22370000000000001</v>
      </c>
      <c r="AE94" s="42">
        <f>AH94*(1-AI94)*AD94</f>
        <v>43.169178600000002</v>
      </c>
      <c r="AF94" s="29">
        <f t="shared" si="160"/>
        <v>0.93123164439189976</v>
      </c>
      <c r="AG94" s="30">
        <f t="shared" si="166"/>
        <v>0.92987683676912047</v>
      </c>
      <c r="AH94" s="44">
        <v>213</v>
      </c>
      <c r="AI94" s="66">
        <v>9.4E-2</v>
      </c>
      <c r="AJ94" s="67">
        <v>0.23519999999999999</v>
      </c>
      <c r="AK94" s="42">
        <f t="shared" si="161"/>
        <v>45.388425599999998</v>
      </c>
      <c r="AL94" s="18">
        <v>1.64</v>
      </c>
      <c r="AM94" s="18"/>
      <c r="AN94" s="122">
        <f>AN93+AH94-AM94</f>
        <v>2438.900000000001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60500</v>
      </c>
      <c r="E95" s="68"/>
      <c r="F95" s="52">
        <f>SUM(F92:F94)</f>
        <v>44990</v>
      </c>
      <c r="G95" s="53"/>
      <c r="H95" s="69"/>
      <c r="I95" s="52">
        <f>SUM(I92:I94)</f>
        <v>47821</v>
      </c>
      <c r="J95" s="52">
        <f>SUM(J92:J94)</f>
        <v>44460</v>
      </c>
      <c r="K95" s="21">
        <f>IF(J95&gt;0,(J92*K92+J93*K93+J94*K94)/J95,0)</f>
        <v>7.9264327485380121E-2</v>
      </c>
      <c r="L95" s="53">
        <f>L92+L93+L94</f>
        <v>40935.908000000003</v>
      </c>
      <c r="M95" s="54">
        <f>IF(L95&gt;0,N95/L95,0)</f>
        <v>0.83256735802708948</v>
      </c>
      <c r="N95" s="55">
        <f>N92+N93+N94</f>
        <v>34081.900772000001</v>
      </c>
      <c r="O95" s="21">
        <f>IF(L95&gt;0,P95/L95,0)</f>
        <v>9.9651495796795317E-2</v>
      </c>
      <c r="P95" s="55">
        <f>P92+P93+P94</f>
        <v>4079.3244640000003</v>
      </c>
      <c r="Q95" s="21">
        <f>IF(L95&gt;0,R95/L95,0)</f>
        <v>6.7781146176115109E-2</v>
      </c>
      <c r="R95" s="55">
        <f>R92+R93+R94</f>
        <v>2774.6827640000001</v>
      </c>
      <c r="S95" s="21">
        <f>IF(L95&gt;0,T95/L95,0)</f>
        <v>0.18477331979542264</v>
      </c>
      <c r="T95" s="55">
        <f>T92+T93+T94</f>
        <v>7563.8636200000001</v>
      </c>
      <c r="U95" s="21">
        <f>IF(L95&gt;0,V95/L95,0)</f>
        <v>0.53495725522932092</v>
      </c>
      <c r="V95" s="55">
        <f>V92+V93+V94</f>
        <v>21898.960984000001</v>
      </c>
      <c r="W95" s="21">
        <f>IF(L95&gt;0,X95/L95,0)</f>
        <v>0.39339142349059408</v>
      </c>
      <c r="X95" s="55">
        <f>X92+X93+X94</f>
        <v>16103.83512</v>
      </c>
      <c r="Y95" s="56">
        <f>IF(L95&gt;0,Z95/L95,0)</f>
        <v>3.4671318471792539E-3</v>
      </c>
      <c r="Z95" s="57">
        <f>SUM(Z92:Z94)</f>
        <v>141.93019032000001</v>
      </c>
      <c r="AA95" s="63">
        <f>IF(L95&gt;0,(AA92*L92+AA93*L93+AA94*L94)/L95,0)</f>
        <v>3.3679561614121277E-3</v>
      </c>
      <c r="AB95" s="56">
        <f>IF(J95&gt;0,(J92*AB92+J93*AB93+J94*AB94)/J95,0)</f>
        <v>2.5353261358524516E-4</v>
      </c>
      <c r="AC95" s="53">
        <f>SUM(AC92:AC94)</f>
        <v>10.379949440000001</v>
      </c>
      <c r="AD95" s="54">
        <f>IF(J95&gt;0,(J92*AD92+J93*AD93+J94*AD94)/J95,0)</f>
        <v>0.22996028115159695</v>
      </c>
      <c r="AE95" s="59">
        <f>SUM(AE92:AE94)</f>
        <v>134.87594220000003</v>
      </c>
      <c r="AF95" s="54">
        <f>IF(AND(Z95&gt;0),((Z92*AF92+Z93*AF93+Z94*AF94)/Z95),0)</f>
        <v>0.92788861917104359</v>
      </c>
      <c r="AG95" s="58">
        <f>IF(AND(AA95&gt;0,AJ95&gt;0,AB95&gt;0),((AJ95*(AA95-AB95))/(AA95*(AJ95-AB95))),0)</f>
        <v>0.9257101748915626</v>
      </c>
      <c r="AH95" s="52">
        <f>SUM(AH92:AH94)</f>
        <v>645</v>
      </c>
      <c r="AI95" s="21">
        <f>IF(AH95&gt;0,(AI92*AH92+AI93*AH93+AI94*AH94)/AH95,0)</f>
        <v>9.0355038759689921E-2</v>
      </c>
      <c r="AJ95" s="54">
        <f>IF(J95&gt;0,(AJ92*J92+AJ93*J93+AJ94*J94)/J95,0)</f>
        <v>0.23753411605937921</v>
      </c>
      <c r="AK95" s="59">
        <f>SUM(AK92:AK94)</f>
        <v>139.3580048</v>
      </c>
      <c r="AL95" s="70"/>
      <c r="AM95" s="57">
        <f>SUM(AM92:AM94)</f>
        <v>0</v>
      </c>
      <c r="AN95" s="124"/>
      <c r="AO95" s="125">
        <f>AN94</f>
        <v>2438.900000000001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47" t="s">
        <v>50</v>
      </c>
      <c r="D96" s="12">
        <v>3909</v>
      </c>
      <c r="E96" s="12">
        <v>3</v>
      </c>
      <c r="F96" s="12">
        <v>8353</v>
      </c>
      <c r="G96" s="13">
        <v>1.7</v>
      </c>
      <c r="H96" s="13">
        <v>5</v>
      </c>
      <c r="I96" s="12">
        <v>8960</v>
      </c>
      <c r="J96" s="12">
        <v>13590</v>
      </c>
      <c r="K96" s="14">
        <v>7.9000000000000001E-2</v>
      </c>
      <c r="L96" s="25">
        <f>J96*(1-K96)</f>
        <v>12516.390000000001</v>
      </c>
      <c r="M96" s="15">
        <v>0.71599999999999997</v>
      </c>
      <c r="N96" s="26">
        <f>L96*M96</f>
        <v>8961.73524</v>
      </c>
      <c r="O96" s="14">
        <v>0.183</v>
      </c>
      <c r="P96" s="26">
        <f>L96*O96</f>
        <v>2290.49937</v>
      </c>
      <c r="Q96" s="16">
        <v>0.10100000000000001</v>
      </c>
      <c r="R96" s="26">
        <f>L96*Q96</f>
        <v>1264.1553900000001</v>
      </c>
      <c r="S96" s="16">
        <v>0.17299999999999999</v>
      </c>
      <c r="T96" s="26">
        <f>L96*S96</f>
        <v>2165.33547</v>
      </c>
      <c r="U96" s="16">
        <v>0.55100000000000005</v>
      </c>
      <c r="V96" s="26">
        <f>L96*U96</f>
        <v>6896.5308900000009</v>
      </c>
      <c r="W96" s="16">
        <v>0.39</v>
      </c>
      <c r="X96" s="26">
        <f>W96*L96</f>
        <v>4881.3921000000009</v>
      </c>
      <c r="Y96" s="17">
        <v>3.32E-3</v>
      </c>
      <c r="Z96" s="61">
        <f>L96*Y96</f>
        <v>41.554414800000004</v>
      </c>
      <c r="AA96" s="28">
        <f>IF(J96&gt;0,(AC96+AK96)/J96,0)</f>
        <v>3.1740678145695364E-3</v>
      </c>
      <c r="AB96" s="17">
        <v>2.4000000000000001E-4</v>
      </c>
      <c r="AC96" s="25">
        <f>AB96*L96</f>
        <v>3.0039336000000003</v>
      </c>
      <c r="AD96" s="141">
        <v>0.22009999999999999</v>
      </c>
      <c r="AE96" s="31">
        <f>AH96*(1-AI96)*AD96</f>
        <v>38.138928</v>
      </c>
      <c r="AF96" s="29">
        <f t="shared" ref="AF96:AF98" si="167">IF(AND(AD96&gt;0,AB96&gt;0,Y96&gt;0),((Y96-AB96)*AD96)/((AD96-AB96)*Y96),0)</f>
        <v>0.92872353600703184</v>
      </c>
      <c r="AG96" s="62">
        <f>IF(AND(AA96&gt;0,AJ96&gt;0,AB96&gt;0),((AJ96*(AA96-AB96))/(AA96*(AJ96-AB96))),0)</f>
        <v>0.92534615672023945</v>
      </c>
      <c r="AH96" s="12">
        <v>190</v>
      </c>
      <c r="AI96" s="14">
        <v>8.7999999999999995E-2</v>
      </c>
      <c r="AJ96" s="15">
        <v>0.2316</v>
      </c>
      <c r="AK96" s="31">
        <f t="shared" si="161"/>
        <v>40.131647999999998</v>
      </c>
      <c r="AL96" s="19">
        <v>1.6</v>
      </c>
      <c r="AM96" s="19">
        <v>1002.5</v>
      </c>
      <c r="AN96" s="119">
        <f>AN94+AH96-AM96</f>
        <v>1626.400000000001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49</v>
      </c>
      <c r="D97" s="35">
        <v>18446</v>
      </c>
      <c r="E97" s="44">
        <v>5</v>
      </c>
      <c r="F97" s="35">
        <v>11769</v>
      </c>
      <c r="G97" s="36">
        <v>2</v>
      </c>
      <c r="H97" s="38">
        <v>4.0999999999999996</v>
      </c>
      <c r="I97" s="35">
        <v>12585</v>
      </c>
      <c r="J97" s="35">
        <v>11821</v>
      </c>
      <c r="K97" s="66">
        <v>0.08</v>
      </c>
      <c r="L97" s="38">
        <f t="shared" ref="L97:L98" si="168">J97*(1-K97)</f>
        <v>10875.32</v>
      </c>
      <c r="M97" s="39">
        <v>0.78100000000000003</v>
      </c>
      <c r="N97" s="26">
        <f t="shared" ref="N97:N98" si="169">L97*M97</f>
        <v>8493.6249200000002</v>
      </c>
      <c r="O97" s="37">
        <v>0.13300000000000001</v>
      </c>
      <c r="P97" s="26">
        <f t="shared" ref="P97:P98" si="170">L97*O97</f>
        <v>1446.4175600000001</v>
      </c>
      <c r="Q97" s="40">
        <v>8.5999999999999993E-2</v>
      </c>
      <c r="R97" s="26">
        <f t="shared" ref="R97:R98" si="171">L97*Q97</f>
        <v>935.27751999999987</v>
      </c>
      <c r="S97" s="40">
        <v>0.17100000000000001</v>
      </c>
      <c r="T97" s="26">
        <f>L97*S97</f>
        <v>1859.6797200000001</v>
      </c>
      <c r="U97" s="40">
        <v>0.55500000000000005</v>
      </c>
      <c r="V97" s="26">
        <f>L97*U97</f>
        <v>6035.8026</v>
      </c>
      <c r="W97" s="40">
        <v>0.4</v>
      </c>
      <c r="X97" s="26">
        <f>W97*L97</f>
        <v>4350.1279999999997</v>
      </c>
      <c r="Y97" s="41">
        <v>3.1900000000000001E-3</v>
      </c>
      <c r="Z97" s="18">
        <f>L97*Y97</f>
        <v>34.692270800000003</v>
      </c>
      <c r="AA97" s="28">
        <f>IF(J97&gt;0,(AC97+AK97)/J97,0)</f>
        <v>3.1022522967600035E-3</v>
      </c>
      <c r="AB97" s="41">
        <v>2.3000000000000001E-4</v>
      </c>
      <c r="AC97" s="38">
        <f>AB97*L97</f>
        <v>2.5013236000000001</v>
      </c>
      <c r="AD97" s="29">
        <v>0.2107</v>
      </c>
      <c r="AE97" s="42">
        <f>AH97*(1-AI97)*AD97</f>
        <v>30.9931272</v>
      </c>
      <c r="AF97" s="29">
        <f t="shared" si="167"/>
        <v>0.92891368817334186</v>
      </c>
      <c r="AG97" s="30">
        <f t="shared" ref="AG97:AG98" si="172">IF(AND(AA97&gt;0,AJ97&gt;0,AB97&gt;0),((AJ97*(AA97-AB97))/(AA97*(AJ97-AB97))),0)</f>
        <v>0.92677791950257904</v>
      </c>
      <c r="AH97" s="35">
        <v>162</v>
      </c>
      <c r="AI97" s="66">
        <v>9.1999999999999998E-2</v>
      </c>
      <c r="AJ97" s="67">
        <v>0.23230000000000001</v>
      </c>
      <c r="AK97" s="42">
        <f t="shared" si="161"/>
        <v>34.170400800000003</v>
      </c>
      <c r="AL97" s="18">
        <v>1.6</v>
      </c>
      <c r="AM97" s="18"/>
      <c r="AN97" s="122">
        <f>AN96+AH97-AM97</f>
        <v>1788.400000000001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56</v>
      </c>
      <c r="D98" s="44">
        <v>21145</v>
      </c>
      <c r="E98" s="44">
        <v>3</v>
      </c>
      <c r="F98" s="44">
        <v>14590</v>
      </c>
      <c r="G98" s="38">
        <v>2.2999999999999998</v>
      </c>
      <c r="H98" s="38">
        <v>4</v>
      </c>
      <c r="I98" s="44">
        <v>15326</v>
      </c>
      <c r="J98" s="44">
        <v>13420</v>
      </c>
      <c r="K98" s="66">
        <v>0.08</v>
      </c>
      <c r="L98" s="38">
        <f t="shared" si="168"/>
        <v>12346.4</v>
      </c>
      <c r="M98" s="29">
        <v>0.75900000000000001</v>
      </c>
      <c r="N98" s="26">
        <f t="shared" si="169"/>
        <v>9370.9176000000007</v>
      </c>
      <c r="O98" s="40">
        <v>0.13800000000000001</v>
      </c>
      <c r="P98" s="26">
        <f t="shared" si="170"/>
        <v>1703.8032000000001</v>
      </c>
      <c r="Q98" s="40">
        <v>0.10299999999999999</v>
      </c>
      <c r="R98" s="26">
        <f t="shared" si="171"/>
        <v>1271.6791999999998</v>
      </c>
      <c r="S98" s="40">
        <v>0.18</v>
      </c>
      <c r="T98" s="26">
        <f>L98*S98</f>
        <v>2222.3519999999999</v>
      </c>
      <c r="U98" s="40">
        <v>0.53100000000000003</v>
      </c>
      <c r="V98" s="26">
        <f>L98*U98</f>
        <v>6555.9384</v>
      </c>
      <c r="W98" s="40">
        <v>0.39</v>
      </c>
      <c r="X98" s="26">
        <f>W98*L98</f>
        <v>4815.0960000000005</v>
      </c>
      <c r="Y98" s="48">
        <v>3.2699999999999999E-3</v>
      </c>
      <c r="Z98" s="18">
        <f>L98*Y98</f>
        <v>40.372727999999995</v>
      </c>
      <c r="AA98" s="28">
        <f>IF(J98&gt;0,(AC98+AK98)/J98,0)</f>
        <v>2.8478475409836066E-3</v>
      </c>
      <c r="AB98" s="48">
        <v>2.3000000000000001E-4</v>
      </c>
      <c r="AC98" s="38">
        <f>AB98*L98</f>
        <v>2.8396720000000002</v>
      </c>
      <c r="AD98" s="29">
        <v>0.22070000000000001</v>
      </c>
      <c r="AE98" s="42">
        <f>AH98*(1-AI98)*AD98</f>
        <v>33.028858499999998</v>
      </c>
      <c r="AF98" s="29">
        <f t="shared" si="167"/>
        <v>0.93063345765766736</v>
      </c>
      <c r="AG98" s="30">
        <f t="shared" si="172"/>
        <v>0.92013247159337541</v>
      </c>
      <c r="AH98" s="44">
        <v>165</v>
      </c>
      <c r="AI98" s="66">
        <v>9.2999999999999999E-2</v>
      </c>
      <c r="AJ98" s="67">
        <v>0.2364</v>
      </c>
      <c r="AK98" s="42">
        <f t="shared" si="161"/>
        <v>35.378442</v>
      </c>
      <c r="AL98" s="18">
        <v>1.6</v>
      </c>
      <c r="AM98" s="18"/>
      <c r="AN98" s="122">
        <f>AN97+AH98-AM98</f>
        <v>1953.400000000001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43500</v>
      </c>
      <c r="E99" s="68"/>
      <c r="F99" s="52">
        <f>SUM(F96:F98)</f>
        <v>34712</v>
      </c>
      <c r="G99" s="53"/>
      <c r="H99" s="69"/>
      <c r="I99" s="52">
        <f>SUM(I96:I98)</f>
        <v>36871</v>
      </c>
      <c r="J99" s="52">
        <f>SUM(J96:J98)</f>
        <v>38831</v>
      </c>
      <c r="K99" s="21">
        <f>IF(J99&gt;0,(J96*K96+J97*K97+J98*K98)/J99,0)</f>
        <v>7.9650021889727279E-2</v>
      </c>
      <c r="L99" s="53">
        <f>L96+L97+L98</f>
        <v>35738.11</v>
      </c>
      <c r="M99" s="54">
        <f>IF(L99&gt;0,N99/L99,0)</f>
        <v>0.7506350436550786</v>
      </c>
      <c r="N99" s="55">
        <f>N96+N97+N98</f>
        <v>26826.277760000001</v>
      </c>
      <c r="O99" s="21">
        <f>IF(L99&gt;0,P99/L99,0)</f>
        <v>0.15223860830916913</v>
      </c>
      <c r="P99" s="55">
        <f>P96+P97+P98</f>
        <v>5440.7201300000006</v>
      </c>
      <c r="Q99" s="21">
        <f>IF(L99&gt;0,R99/L99,0)</f>
        <v>9.7126348035752305E-2</v>
      </c>
      <c r="R99" s="55">
        <f>R96+R97+R98</f>
        <v>3471.11211</v>
      </c>
      <c r="S99" s="21">
        <f>IF(L99&gt;0,T99/L99,0)</f>
        <v>0.17480966928581282</v>
      </c>
      <c r="T99" s="55">
        <f>T96+T97+T98</f>
        <v>6247.3671899999999</v>
      </c>
      <c r="U99" s="21">
        <f>IF(L99&gt;0,V99/L99,0)</f>
        <v>0.54530784896011564</v>
      </c>
      <c r="V99" s="55">
        <f>V96+V97+V98</f>
        <v>19488.27189</v>
      </c>
      <c r="W99" s="21">
        <f>IF(L99&gt;0,X99/L99,0)</f>
        <v>0.39304305963577824</v>
      </c>
      <c r="X99" s="55">
        <f>X96+X97+X98</f>
        <v>14046.616100000003</v>
      </c>
      <c r="Y99" s="56">
        <f>IF(L99&gt;0,Z99/L99,0)</f>
        <v>3.2631667874993948E-3</v>
      </c>
      <c r="Z99" s="57">
        <f>SUM(Z96:Z98)</f>
        <v>116.6194136</v>
      </c>
      <c r="AA99" s="63">
        <f>IF(L99&gt;0,(AA96*L96+AA97*L97+AA98*L98)/L99,0)</f>
        <v>3.039515015808055E-3</v>
      </c>
      <c r="AB99" s="56">
        <f>IF(J99&gt;0,(J96*AB96+J97*AB97+J98*AB98)/J99,0)</f>
        <v>2.3349978110272723E-4</v>
      </c>
      <c r="AC99" s="53">
        <f>SUM(AC96:AC98)</f>
        <v>8.344929200000001</v>
      </c>
      <c r="AD99" s="54">
        <f>IF(J99&gt;0,(J96*AD96+J97*AD97+J98*AD98)/J99,0)</f>
        <v>0.21744579588473126</v>
      </c>
      <c r="AE99" s="59">
        <f>SUM(AE96:AE98)</f>
        <v>102.16091369999999</v>
      </c>
      <c r="AF99" s="54">
        <f>IF(AND(Z99&gt;0),((Z96*AF96+Z97*AF97+Z98*AF98)/Z99),0)</f>
        <v>0.9294413029307822</v>
      </c>
      <c r="AG99" s="58">
        <f>IF(AND(AA99&gt;0,AJ99&gt;0,AB99&gt;0),((AJ99*(AA99-AB99))/(AA99*(AJ99-AB99))),0)</f>
        <v>0.92410281870782573</v>
      </c>
      <c r="AH99" s="52">
        <f>SUM(AH96:AH98)</f>
        <v>517</v>
      </c>
      <c r="AI99" s="21">
        <f>IF(AH99&gt;0,(AI96*AH96+AI97*AH97+AI98*AH98)/AH99,0)</f>
        <v>9.0849129593810446E-2</v>
      </c>
      <c r="AJ99" s="54">
        <f>IF(J99&gt;0,(AJ96*J96+AJ97*J97+AJ98*J98)/J99,0)</f>
        <v>0.23347197599855787</v>
      </c>
      <c r="AK99" s="59">
        <f>SUM(AK96:AK98)</f>
        <v>109.6804908</v>
      </c>
      <c r="AL99" s="70"/>
      <c r="AM99" s="57">
        <f>SUM(AM96:AM98)</f>
        <v>1002.5</v>
      </c>
      <c r="AN99" s="124"/>
      <c r="AO99" s="125">
        <f>AN98</f>
        <v>1953.400000000001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47" t="s">
        <v>50</v>
      </c>
      <c r="D100" s="12">
        <v>5110</v>
      </c>
      <c r="E100" s="73">
        <v>2</v>
      </c>
      <c r="F100" s="12">
        <v>5887</v>
      </c>
      <c r="G100" s="74">
        <v>1.2</v>
      </c>
      <c r="H100" s="74">
        <v>3.9</v>
      </c>
      <c r="I100" s="12">
        <v>6789</v>
      </c>
      <c r="J100" s="12">
        <v>13832</v>
      </c>
      <c r="K100" s="66">
        <v>7.9000000000000001E-2</v>
      </c>
      <c r="L100" s="25">
        <f>J100*(1-K100)</f>
        <v>12739.272000000001</v>
      </c>
      <c r="M100" s="15">
        <v>0.67200000000000004</v>
      </c>
      <c r="N100" s="26">
        <f>L100*M100</f>
        <v>8560.7907840000007</v>
      </c>
      <c r="O100" s="14">
        <v>0.21</v>
      </c>
      <c r="P100" s="26">
        <f>L100*O100</f>
        <v>2675.24712</v>
      </c>
      <c r="Q100" s="16">
        <v>0.11799999999999999</v>
      </c>
      <c r="R100" s="26">
        <f>L100*Q100</f>
        <v>1503.2340959999999</v>
      </c>
      <c r="S100" s="16">
        <v>0.17499999999999999</v>
      </c>
      <c r="T100" s="26">
        <f>L100*S100</f>
        <v>2229.3726000000001</v>
      </c>
      <c r="U100" s="16">
        <v>0.54600000000000004</v>
      </c>
      <c r="V100" s="26">
        <f>L100*U100</f>
        <v>6955.6425120000013</v>
      </c>
      <c r="W100" s="16">
        <v>0.4</v>
      </c>
      <c r="X100" s="26">
        <f>W100*L100</f>
        <v>5095.7088000000003</v>
      </c>
      <c r="Y100" s="17">
        <v>3.4299999999999999E-3</v>
      </c>
      <c r="Z100" s="61">
        <f>L100*Y100</f>
        <v>43.695702959999998</v>
      </c>
      <c r="AA100" s="28">
        <f>IF(J100&gt;0,(AC100+AK100)/J100,0)</f>
        <v>3.4503322556390975E-3</v>
      </c>
      <c r="AB100" s="17">
        <v>2.3000000000000001E-4</v>
      </c>
      <c r="AC100" s="25">
        <f>AB100*L100</f>
        <v>2.9300325600000003</v>
      </c>
      <c r="AD100" s="141">
        <v>0.22090000000000001</v>
      </c>
      <c r="AE100" s="31">
        <f>AH100*(1-AI100)*AD100</f>
        <v>41.857899200000006</v>
      </c>
      <c r="AF100" s="29">
        <f t="shared" ref="AF100:AF102" si="173">IF(AND(AD100&gt;0,AB100&gt;0,Y100&gt;0),((Y100-AB100)*AD100)/((AD100-AB100)*Y100),0)</f>
        <v>0.93391699622445878</v>
      </c>
      <c r="AG100" s="62">
        <f>IF(AND(AA100&gt;0,AJ100&gt;0,AB100&gt;0),((AJ100*(AA100-AB100))/(AA100*(AJ100-AB100))),0)</f>
        <v>0.934248709133778</v>
      </c>
      <c r="AH100" s="12">
        <v>208</v>
      </c>
      <c r="AI100" s="66">
        <v>8.8999999999999996E-2</v>
      </c>
      <c r="AJ100" s="67">
        <v>0.2364</v>
      </c>
      <c r="AK100" s="31">
        <f t="shared" si="161"/>
        <v>44.794963199999998</v>
      </c>
      <c r="AL100" s="75">
        <v>1.65</v>
      </c>
      <c r="AM100" s="75">
        <v>999.46</v>
      </c>
      <c r="AN100" s="119">
        <f>AN98+AH100-AM100</f>
        <v>1161.940000000001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49</v>
      </c>
      <c r="D101" s="35">
        <v>16597</v>
      </c>
      <c r="E101" s="44">
        <v>4</v>
      </c>
      <c r="F101" s="35">
        <v>15819</v>
      </c>
      <c r="G101" s="36">
        <v>1.3</v>
      </c>
      <c r="H101" s="38">
        <v>4.4000000000000004</v>
      </c>
      <c r="I101" s="35">
        <v>17001</v>
      </c>
      <c r="J101" s="35">
        <v>14998</v>
      </c>
      <c r="K101" s="66">
        <v>7.4999999999999997E-2</v>
      </c>
      <c r="L101" s="38">
        <f t="shared" ref="L101:L102" si="174">J101*(1-K101)</f>
        <v>13873.150000000001</v>
      </c>
      <c r="M101" s="39">
        <v>0.77100000000000002</v>
      </c>
      <c r="N101" s="26">
        <f t="shared" ref="N101:N102" si="175">L101*M101</f>
        <v>10696.198650000002</v>
      </c>
      <c r="O101" s="37">
        <v>0.123</v>
      </c>
      <c r="P101" s="26">
        <f t="shared" ref="P101:P102" si="176">L101*O101</f>
        <v>1706.3974500000002</v>
      </c>
      <c r="Q101" s="40">
        <v>0.106</v>
      </c>
      <c r="R101" s="26">
        <f t="shared" ref="R101:R102" si="177">L101*Q101</f>
        <v>1470.5539000000001</v>
      </c>
      <c r="S101" s="40">
        <v>0.182</v>
      </c>
      <c r="T101" s="26">
        <f>L101*S101</f>
        <v>2524.9133000000002</v>
      </c>
      <c r="U101" s="40">
        <v>0.53500000000000003</v>
      </c>
      <c r="V101" s="26">
        <f>L101*U101</f>
        <v>7422.1352500000012</v>
      </c>
      <c r="W101" s="40">
        <v>0.4</v>
      </c>
      <c r="X101" s="26">
        <f>W101*L101</f>
        <v>5549.2600000000011</v>
      </c>
      <c r="Y101" s="41">
        <v>3.3800000000000002E-3</v>
      </c>
      <c r="Z101" s="18">
        <f>L101*Y101</f>
        <v>46.891247000000007</v>
      </c>
      <c r="AA101" s="28">
        <f>IF(J101&gt;0,(AC101+AK101)/J101,0)</f>
        <v>3.1807261634884654E-3</v>
      </c>
      <c r="AB101" s="41">
        <v>2.4000000000000001E-4</v>
      </c>
      <c r="AC101" s="38">
        <f>AB101*L101</f>
        <v>3.3295560000000006</v>
      </c>
      <c r="AD101" s="29">
        <v>0.22</v>
      </c>
      <c r="AE101" s="42">
        <f>AH101*(1-AI101)*AD101</f>
        <v>41.105240000000002</v>
      </c>
      <c r="AF101" s="29">
        <f t="shared" si="173"/>
        <v>0.93000863771774689</v>
      </c>
      <c r="AG101" s="30">
        <f t="shared" ref="AG101:AG102" si="178">IF(AND(AA101&gt;0,AJ101&gt;0,AB101&gt;0),((AJ101*(AA101-AB101))/(AA101*(AJ101-AB101))),0)</f>
        <v>0.92548075482089431</v>
      </c>
      <c r="AH101" s="35">
        <v>206</v>
      </c>
      <c r="AI101" s="66">
        <v>9.2999999999999999E-2</v>
      </c>
      <c r="AJ101" s="67">
        <v>0.23749999999999999</v>
      </c>
      <c r="AK101" s="42">
        <f t="shared" si="161"/>
        <v>44.374974999999999</v>
      </c>
      <c r="AL101" s="18">
        <v>1.65</v>
      </c>
      <c r="AM101" s="18"/>
      <c r="AN101" s="122">
        <f>AN100+AH101-AM101</f>
        <v>1367.940000000001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55</v>
      </c>
      <c r="D102" s="44">
        <v>21793</v>
      </c>
      <c r="E102" s="44">
        <v>1</v>
      </c>
      <c r="F102" s="44">
        <v>16025</v>
      </c>
      <c r="G102" s="38">
        <v>1.8</v>
      </c>
      <c r="H102" s="38">
        <v>4.2</v>
      </c>
      <c r="I102" s="44">
        <v>16212</v>
      </c>
      <c r="J102" s="44">
        <v>14233</v>
      </c>
      <c r="K102" s="66">
        <v>0.08</v>
      </c>
      <c r="L102" s="38">
        <f t="shared" si="174"/>
        <v>13094.36</v>
      </c>
      <c r="M102" s="29">
        <v>0.48799999999999999</v>
      </c>
      <c r="N102" s="26">
        <f t="shared" si="175"/>
        <v>6390.0476800000006</v>
      </c>
      <c r="O102" s="40">
        <v>0.42599999999999999</v>
      </c>
      <c r="P102" s="26">
        <f t="shared" si="176"/>
        <v>5578.1973600000001</v>
      </c>
      <c r="Q102" s="40">
        <v>8.5999999999999993E-2</v>
      </c>
      <c r="R102" s="26">
        <f t="shared" si="177"/>
        <v>1126.1149599999999</v>
      </c>
      <c r="S102" s="40">
        <v>0.189</v>
      </c>
      <c r="T102" s="26">
        <f>L102*S102</f>
        <v>2474.8340400000002</v>
      </c>
      <c r="U102" s="40">
        <v>0.52100000000000002</v>
      </c>
      <c r="V102" s="26">
        <f>L102*U102</f>
        <v>6822.1615600000005</v>
      </c>
      <c r="W102" s="40">
        <v>0.4</v>
      </c>
      <c r="X102" s="26">
        <f>W102*L102</f>
        <v>5237.7440000000006</v>
      </c>
      <c r="Y102" s="48">
        <v>3.3300000000000001E-3</v>
      </c>
      <c r="Z102" s="18">
        <f>L102*Y102</f>
        <v>43.604218800000005</v>
      </c>
      <c r="AA102" s="28">
        <f>IF(J102&gt;0,(AC102+AK102)/J102,0)</f>
        <v>3.423535333380173E-3</v>
      </c>
      <c r="AB102" s="48">
        <v>2.4000000000000001E-4</v>
      </c>
      <c r="AC102" s="38">
        <f>AB102*L102</f>
        <v>3.1426464000000003</v>
      </c>
      <c r="AD102" s="29">
        <v>0.21970000000000001</v>
      </c>
      <c r="AE102" s="42">
        <f>AH102*(1-AI102)*AD102</f>
        <v>41.938533000000007</v>
      </c>
      <c r="AF102" s="29">
        <f t="shared" si="173"/>
        <v>0.92894270375360311</v>
      </c>
      <c r="AG102" s="30">
        <f t="shared" si="178"/>
        <v>0.93083253856131376</v>
      </c>
      <c r="AH102" s="44">
        <v>210</v>
      </c>
      <c r="AI102" s="66">
        <v>9.0999999999999998E-2</v>
      </c>
      <c r="AJ102" s="67">
        <v>0.23880000000000001</v>
      </c>
      <c r="AK102" s="42">
        <f t="shared" si="161"/>
        <v>45.584532000000003</v>
      </c>
      <c r="AL102" s="18">
        <v>1.58</v>
      </c>
      <c r="AM102" s="18"/>
      <c r="AN102" s="122">
        <f>AN101+AH102-AM102</f>
        <v>1577.940000000001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43500</v>
      </c>
      <c r="E103" s="79"/>
      <c r="F103" s="52">
        <f>SUM(F100:F102)</f>
        <v>37731</v>
      </c>
      <c r="G103" s="146"/>
      <c r="H103" s="80"/>
      <c r="I103" s="52">
        <f>SUM(I100:I102)</f>
        <v>40002</v>
      </c>
      <c r="J103" s="52">
        <f>SUM(J100:J102)</f>
        <v>43063</v>
      </c>
      <c r="K103" s="21">
        <f>IF(J103&gt;0,(J100*K100+J101*K101+J102*K102)/J103,0)</f>
        <v>7.7937394050577063E-2</v>
      </c>
      <c r="L103" s="53">
        <f>L100+L101+L102</f>
        <v>39706.782000000007</v>
      </c>
      <c r="M103" s="54">
        <f>IF(L103&gt;0,N103/L103,0)</f>
        <v>0.64591074426529949</v>
      </c>
      <c r="N103" s="55">
        <f>N100+N101+N102</f>
        <v>25647.037114000002</v>
      </c>
      <c r="O103" s="21">
        <f>IF(L103&gt;0,P103/L103,0)</f>
        <v>0.25083478006351656</v>
      </c>
      <c r="P103" s="55">
        <f>P100+P101+P102</f>
        <v>9959.8419300000005</v>
      </c>
      <c r="Q103" s="21">
        <f>IF(L103&gt;0,R103/L103,0)</f>
        <v>0.10325447567118382</v>
      </c>
      <c r="R103" s="55">
        <f>R100+R101+R102</f>
        <v>4099.9029559999999</v>
      </c>
      <c r="S103" s="21">
        <f>IF(L103&gt;0,T103/L103,0)</f>
        <v>0.18206259928089866</v>
      </c>
      <c r="T103" s="55">
        <f>T100+T101+T102</f>
        <v>7229.1199400000005</v>
      </c>
      <c r="U103" s="21">
        <f>IF(L103&gt;0,V103/L103,0)</f>
        <v>0.53391230047300231</v>
      </c>
      <c r="V103" s="55">
        <f>V100+V101+V102</f>
        <v>21199.939322000002</v>
      </c>
      <c r="W103" s="21">
        <f>IF(L103&gt;0,X103/L103,0)</f>
        <v>0.4</v>
      </c>
      <c r="X103" s="55">
        <f>X100+X101+X102</f>
        <v>15882.712800000003</v>
      </c>
      <c r="Y103" s="56">
        <f>IF(L103&gt;0,Z103/L103,0)</f>
        <v>3.3795528622792949E-3</v>
      </c>
      <c r="Z103" s="57">
        <f>SUM(Z100:Z102)</f>
        <v>134.19116876000001</v>
      </c>
      <c r="AA103" s="63">
        <f>IF(L103&gt;0,(AA100*L100+AA101*L101+AA102*L102)/L103,0)</f>
        <v>3.3472976076973446E-3</v>
      </c>
      <c r="AB103" s="56">
        <f>IF(J103&gt;0,(J100*AB100+J101*AB101+J102*AB102)/J103,0)</f>
        <v>2.3678796182337504E-4</v>
      </c>
      <c r="AC103" s="53">
        <f>SUM(AC100:AC102)</f>
        <v>9.4022349600000013</v>
      </c>
      <c r="AD103" s="54">
        <f>IF(J103&gt;0,(J100*AD100+J101*AD101+J102*AD102)/J103,0)</f>
        <v>0.22018992870910062</v>
      </c>
      <c r="AE103" s="59">
        <f>SUM(AE100:AE102)</f>
        <v>124.90167220000001</v>
      </c>
      <c r="AF103" s="54">
        <f>IF(AND(Z103&gt;0),((Z100*AF100+Z101*AF101+Z102*AF102)/Z103),0)</f>
        <v>0.93093492262695654</v>
      </c>
      <c r="AG103" s="58">
        <f>IF(AND(AA103&gt;0,AJ103&gt;0,AB103&gt;0),((AJ103*(AA103-AB103))/(AA103*(AJ103-AB103))),0)</f>
        <v>0.93018706173053423</v>
      </c>
      <c r="AH103" s="52">
        <f>SUM(AH100:AH102)</f>
        <v>624</v>
      </c>
      <c r="AI103" s="21">
        <f>IF(AH103&gt;0,(AI100*AH100+AI101*AH101+AI102*AH102)/AH103,0)</f>
        <v>9.0993589743589745E-2</v>
      </c>
      <c r="AJ103" s="54">
        <f>IF(J103&gt;0,(AJ100*J100+AJ101*J101+AJ102*J102)/J103,0)</f>
        <v>0.23757634628335225</v>
      </c>
      <c r="AK103" s="59">
        <f>SUM(AK100:AK102)</f>
        <v>134.75447019999999</v>
      </c>
      <c r="AL103" s="81"/>
      <c r="AM103" s="57">
        <f>SUM(AM100:AM102)</f>
        <v>999.46</v>
      </c>
      <c r="AN103" s="127"/>
      <c r="AO103" s="125">
        <f>AN102</f>
        <v>1577.940000000001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24" t="s">
        <v>52</v>
      </c>
      <c r="D104" s="12">
        <v>3805</v>
      </c>
      <c r="E104" s="12">
        <v>1</v>
      </c>
      <c r="F104" s="12">
        <v>9129</v>
      </c>
      <c r="G104" s="13">
        <v>1.4</v>
      </c>
      <c r="H104" s="13">
        <v>4.4000000000000004</v>
      </c>
      <c r="I104" s="12">
        <v>9738</v>
      </c>
      <c r="J104" s="12">
        <v>13977</v>
      </c>
      <c r="K104" s="14">
        <v>8.5000000000000006E-2</v>
      </c>
      <c r="L104" s="25">
        <f>J104*(1-K104)</f>
        <v>12788.955</v>
      </c>
      <c r="M104" s="15">
        <v>0.79500000000000004</v>
      </c>
      <c r="N104" s="26">
        <f>L104*M104</f>
        <v>10167.219225000001</v>
      </c>
      <c r="O104" s="14">
        <v>0.106</v>
      </c>
      <c r="P104" s="26">
        <f>L104*O104</f>
        <v>1355.62923</v>
      </c>
      <c r="Q104" s="16">
        <v>9.9000000000000005E-2</v>
      </c>
      <c r="R104" s="26">
        <f>L104*Q104</f>
        <v>1266.1065450000001</v>
      </c>
      <c r="S104" s="16">
        <v>0.17799999999999999</v>
      </c>
      <c r="T104" s="26">
        <f>L104*S104</f>
        <v>2276.43399</v>
      </c>
      <c r="U104" s="16">
        <v>0.54300000000000004</v>
      </c>
      <c r="V104" s="26">
        <f>L104*U104</f>
        <v>6944.4025650000003</v>
      </c>
      <c r="W104" s="16">
        <v>0.4</v>
      </c>
      <c r="X104" s="26">
        <f>W104*L104</f>
        <v>5115.5820000000003</v>
      </c>
      <c r="Y104" s="17">
        <v>3.31E-3</v>
      </c>
      <c r="Z104" s="61">
        <f>L104*Y104</f>
        <v>42.331441050000002</v>
      </c>
      <c r="AA104" s="28">
        <f>IF(J104&gt;0,(AC104+AK104)/J104,0)</f>
        <v>3.2791436467053017E-3</v>
      </c>
      <c r="AB104" s="17">
        <v>2.5000000000000001E-4</v>
      </c>
      <c r="AC104" s="25">
        <f>AB104*L104</f>
        <v>3.1972387499999999</v>
      </c>
      <c r="AD104" s="141">
        <v>0.21390000000000001</v>
      </c>
      <c r="AE104" s="31">
        <f>AH104*(1-AI104)*AD104</f>
        <v>38.479754400000004</v>
      </c>
      <c r="AF104" s="29">
        <f t="shared" ref="AF104:AF106" si="179">IF(AND(AD104&gt;0,AB104&gt;0,Y104&gt;0),((Y104-AB104)*AD104)/((AD104-AB104)*Y104),0)</f>
        <v>0.92555305816116507</v>
      </c>
      <c r="AG104" s="62">
        <f>IF(AND(AA104&gt;0,AJ104&gt;0,AB104&gt;0),((AJ104*(AA104-AB104))/(AA104*(AJ104-AB104))),0)</f>
        <v>0.92473604292553713</v>
      </c>
      <c r="AH104" s="12">
        <v>199</v>
      </c>
      <c r="AI104" s="14">
        <v>9.6000000000000002E-2</v>
      </c>
      <c r="AJ104" s="15">
        <v>0.23699999999999999</v>
      </c>
      <c r="AK104" s="31">
        <f t="shared" ref="AK104:AK114" si="180">AH104*(1-AI104)*AJ104</f>
        <v>42.635352000000005</v>
      </c>
      <c r="AL104" s="19">
        <v>1.6</v>
      </c>
      <c r="AM104" s="19">
        <v>1001.84</v>
      </c>
      <c r="AN104" s="119">
        <f>AN102+AH104-AM104</f>
        <v>775.10000000000093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49</v>
      </c>
      <c r="D105" s="35">
        <v>20492</v>
      </c>
      <c r="E105" s="44">
        <v>4</v>
      </c>
      <c r="F105" s="35">
        <v>15914</v>
      </c>
      <c r="G105" s="36">
        <v>2.1</v>
      </c>
      <c r="H105" s="38">
        <v>4.9000000000000004</v>
      </c>
      <c r="I105" s="35">
        <v>16732</v>
      </c>
      <c r="J105" s="35">
        <v>13991</v>
      </c>
      <c r="K105" s="66">
        <v>8.4000000000000005E-2</v>
      </c>
      <c r="L105" s="38">
        <f t="shared" ref="L105:L106" si="181">J105*(1-K105)</f>
        <v>12815.756000000001</v>
      </c>
      <c r="M105" s="39">
        <v>0.73799999999999999</v>
      </c>
      <c r="N105" s="26">
        <f t="shared" ref="N105:N106" si="182">L105*M105</f>
        <v>9458.0279280000013</v>
      </c>
      <c r="O105" s="37">
        <v>0.186</v>
      </c>
      <c r="P105" s="26">
        <f t="shared" ref="P105:P106" si="183">L105*O105</f>
        <v>2383.7306160000003</v>
      </c>
      <c r="Q105" s="40">
        <v>7.5999999999999998E-2</v>
      </c>
      <c r="R105" s="26">
        <f t="shared" ref="R105:R106" si="184">L105*Q105</f>
        <v>973.99745600000006</v>
      </c>
      <c r="S105" s="40">
        <v>0.188</v>
      </c>
      <c r="T105" s="26">
        <f>L105*S105</f>
        <v>2409.3621280000002</v>
      </c>
      <c r="U105" s="40">
        <v>0.53100000000000003</v>
      </c>
      <c r="V105" s="26">
        <f>L105*U105</f>
        <v>6805.1664360000013</v>
      </c>
      <c r="W105" s="40">
        <v>0.4</v>
      </c>
      <c r="X105" s="26">
        <f>W105*L105</f>
        <v>5126.3024000000005</v>
      </c>
      <c r="Y105" s="41">
        <v>3.3700000000000002E-3</v>
      </c>
      <c r="Z105" s="18">
        <f>L105*Y105</f>
        <v>43.189097720000007</v>
      </c>
      <c r="AA105" s="28">
        <f>IF(J105&gt;0,(AC105+AK105)/J105,0)</f>
        <v>3.4783816038882142E-3</v>
      </c>
      <c r="AB105" s="41">
        <v>2.7E-4</v>
      </c>
      <c r="AC105" s="38">
        <f>AB105*L105</f>
        <v>3.4602541200000005</v>
      </c>
      <c r="AD105" s="29">
        <v>0.20499999999999999</v>
      </c>
      <c r="AE105" s="42">
        <f>AH105*(1-AI105)*AD105</f>
        <v>40.450395</v>
      </c>
      <c r="AF105" s="29">
        <f t="shared" si="179"/>
        <v>0.92109445443162385</v>
      </c>
      <c r="AG105" s="30">
        <f t="shared" ref="AG105:AG106" si="185">IF(AND(AA105&gt;0,AJ105&gt;0,AB105&gt;0),((AJ105*(AA105-AB105))/(AA105*(AJ105-AB105))),0)</f>
        <v>0.92346602183799631</v>
      </c>
      <c r="AH105" s="35">
        <v>219</v>
      </c>
      <c r="AI105" s="66">
        <v>9.9000000000000005E-2</v>
      </c>
      <c r="AJ105" s="67">
        <v>0.2291</v>
      </c>
      <c r="AK105" s="42">
        <f t="shared" si="180"/>
        <v>45.205782900000003</v>
      </c>
      <c r="AL105" s="18">
        <v>1.6</v>
      </c>
      <c r="AM105" s="18"/>
      <c r="AN105" s="122">
        <f>AN104+AH105-AM105</f>
        <v>994.10000000000093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55</v>
      </c>
      <c r="D106" s="44">
        <v>18710</v>
      </c>
      <c r="E106" s="44">
        <v>0</v>
      </c>
      <c r="F106" s="44">
        <v>13128</v>
      </c>
      <c r="G106" s="38">
        <v>2.2000000000000002</v>
      </c>
      <c r="H106" s="38">
        <v>5.9</v>
      </c>
      <c r="I106" s="44">
        <v>14150</v>
      </c>
      <c r="J106" s="44">
        <v>14002</v>
      </c>
      <c r="K106" s="66">
        <v>8.1000000000000003E-2</v>
      </c>
      <c r="L106" s="38">
        <f t="shared" si="181"/>
        <v>12867.838</v>
      </c>
      <c r="M106" s="29">
        <v>0.49299999999999999</v>
      </c>
      <c r="N106" s="26">
        <f t="shared" si="182"/>
        <v>6343.8441339999999</v>
      </c>
      <c r="O106" s="40">
        <v>0.40300000000000002</v>
      </c>
      <c r="P106" s="26">
        <f t="shared" si="183"/>
        <v>5185.7387140000001</v>
      </c>
      <c r="Q106" s="40">
        <v>0.104</v>
      </c>
      <c r="R106" s="26">
        <f t="shared" si="184"/>
        <v>1338.255152</v>
      </c>
      <c r="S106" s="40">
        <v>0.19</v>
      </c>
      <c r="T106" s="26">
        <f>L106*S106</f>
        <v>2444.88922</v>
      </c>
      <c r="U106" s="40">
        <v>0.52400000000000002</v>
      </c>
      <c r="V106" s="26">
        <f>L106*U106</f>
        <v>6742.747112</v>
      </c>
      <c r="W106" s="40">
        <v>0.4</v>
      </c>
      <c r="X106" s="26">
        <f>W106*L106</f>
        <v>5147.1352000000006</v>
      </c>
      <c r="Y106" s="48">
        <v>3.3999999999999998E-3</v>
      </c>
      <c r="Z106" s="18">
        <f>L106*Y106</f>
        <v>43.750649199999998</v>
      </c>
      <c r="AA106" s="28">
        <f>IF(J106&gt;0,(AC106+AK106)/J106,0)</f>
        <v>3.0930633866590486E-3</v>
      </c>
      <c r="AB106" s="48">
        <v>2.7999999999999998E-4</v>
      </c>
      <c r="AC106" s="38">
        <f>AB106*L106</f>
        <v>3.6029946399999995</v>
      </c>
      <c r="AD106" s="29">
        <v>0.21160000000000001</v>
      </c>
      <c r="AE106" s="42">
        <f>AH106*(1-AI106)*AD106</f>
        <v>37.558365200000004</v>
      </c>
      <c r="AF106" s="29">
        <f t="shared" si="179"/>
        <v>0.91886294551892311</v>
      </c>
      <c r="AG106" s="30">
        <f t="shared" si="185"/>
        <v>0.91061465356900506</v>
      </c>
      <c r="AH106" s="44">
        <v>197</v>
      </c>
      <c r="AI106" s="66">
        <v>9.9000000000000005E-2</v>
      </c>
      <c r="AJ106" s="67">
        <v>0.22370000000000001</v>
      </c>
      <c r="AK106" s="42">
        <f t="shared" si="180"/>
        <v>39.706078900000001</v>
      </c>
      <c r="AL106" s="18">
        <v>1.5</v>
      </c>
      <c r="AM106" s="18"/>
      <c r="AN106" s="122">
        <f>AN105+AH106-AM106</f>
        <v>1191.1000000000008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43007</v>
      </c>
      <c r="E107" s="68"/>
      <c r="F107" s="52">
        <f t="shared" ref="F107:J107" si="186">SUM(F104:F106)</f>
        <v>38171</v>
      </c>
      <c r="G107" s="53"/>
      <c r="H107" s="69"/>
      <c r="I107" s="52">
        <f t="shared" si="186"/>
        <v>40620</v>
      </c>
      <c r="J107" s="52">
        <f t="shared" si="186"/>
        <v>41970</v>
      </c>
      <c r="K107" s="21">
        <f>IF(J107&gt;0,(J104*K104+J105*K105+J106*K106)/J107,0)</f>
        <v>8.333216583273767E-2</v>
      </c>
      <c r="L107" s="53">
        <f>L104+L105+L106</f>
        <v>38472.548999999999</v>
      </c>
      <c r="M107" s="54">
        <f>IF(L107&gt;0,N107/L107,0)</f>
        <v>0.67500313761378283</v>
      </c>
      <c r="N107" s="55">
        <f>N104+N105+N106</f>
        <v>25969.091287000003</v>
      </c>
      <c r="O107" s="21">
        <f>IF(L107&gt;0,P107/L107,0)</f>
        <v>0.23198615095662106</v>
      </c>
      <c r="P107" s="55">
        <f>P104+P105+P106</f>
        <v>8925.0985600000004</v>
      </c>
      <c r="Q107" s="21">
        <f>IF(L107&gt;0,R107/L107,0)</f>
        <v>9.3010711429596216E-2</v>
      </c>
      <c r="R107" s="55">
        <f>R104+R105+R106</f>
        <v>3578.3591530000003</v>
      </c>
      <c r="S107" s="21">
        <f>IF(L107&gt;0,T107/L107,0)</f>
        <v>0.18534475940234688</v>
      </c>
      <c r="T107" s="55">
        <f>T104+T105+T106</f>
        <v>7130.6853380000002</v>
      </c>
      <c r="U107" s="21">
        <f>IF(L107&gt;0,V107/L107,0)</f>
        <v>0.53264773574009883</v>
      </c>
      <c r="V107" s="55">
        <f>V104+V105+V106</f>
        <v>20492.316113000001</v>
      </c>
      <c r="W107" s="21">
        <f>IF(L107&gt;0,X107/L107,0)</f>
        <v>0.4</v>
      </c>
      <c r="X107" s="55">
        <f>X104+X105+X106</f>
        <v>15389.019600000001</v>
      </c>
      <c r="Y107" s="56">
        <f>IF(L107&gt;0,Z107/L107,0)</f>
        <v>3.3600889811070227E-3</v>
      </c>
      <c r="Z107" s="57">
        <f>SUM(Z104:Z106)</f>
        <v>129.27118797</v>
      </c>
      <c r="AA107" s="63">
        <f>IF(L107&gt;0,(AA104*L104+AA105*L105+AA106*L106)/L107,0)</f>
        <v>3.2832747585773434E-3</v>
      </c>
      <c r="AB107" s="56">
        <f>IF(J107&gt;0,(J104*AB104+J105*AB105+J106*AB106)/J107,0)</f>
        <v>2.6667572075291874E-4</v>
      </c>
      <c r="AC107" s="53">
        <f>SUM(AC104:AC106)</f>
        <v>10.260487510000001</v>
      </c>
      <c r="AD107" s="54">
        <f>IF(J107&gt;0,(J104*AD104+J105*AD105+J106*AD106)/J107,0)</f>
        <v>0.21016579699785559</v>
      </c>
      <c r="AE107" s="59">
        <f>SUM(AE104:AE106)</f>
        <v>116.4885146</v>
      </c>
      <c r="AF107" s="54">
        <f>IF(AND(Z107&gt;0),((Z104*AF104+Z105*AF105+Z106*AF106)/Z107),0)</f>
        <v>0.921799245334739</v>
      </c>
      <c r="AG107" s="58">
        <f>IF(AND(AA107&gt;0,AJ107&gt;0,AB107&gt;0),((AJ107*(AA107-AB107))/(AA107*(AJ107-AB107))),0)</f>
        <v>0.9198443694668802</v>
      </c>
      <c r="AH107" s="52">
        <f t="shared" ref="AH107" si="187">SUM(AH104:AH106)</f>
        <v>615</v>
      </c>
      <c r="AI107" s="21">
        <f>IF(AH107&gt;0,(AI104*AH104+AI105*AH105+AI106*AH106)/AH107,0)</f>
        <v>9.8029268292682922E-2</v>
      </c>
      <c r="AJ107" s="54">
        <f>IF(J107&gt;0,(AJ104*J104+AJ105*J105+AJ106*J106)/J107,0)</f>
        <v>0.22992934238741958</v>
      </c>
      <c r="AK107" s="59">
        <f>SUM(AK104:AK106)</f>
        <v>127.54721380000001</v>
      </c>
      <c r="AL107" s="70"/>
      <c r="AM107" s="57">
        <f>SUM(AM104:AM106)</f>
        <v>1001.84</v>
      </c>
      <c r="AN107" s="124"/>
      <c r="AO107" s="125">
        <f>AN106</f>
        <v>1191.1000000000008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24" t="s">
        <v>52</v>
      </c>
      <c r="D108" s="12">
        <v>4886</v>
      </c>
      <c r="E108" s="12">
        <v>1</v>
      </c>
      <c r="F108" s="12">
        <v>10349</v>
      </c>
      <c r="G108" s="13">
        <v>2.7</v>
      </c>
      <c r="H108" s="13">
        <v>4.8</v>
      </c>
      <c r="I108" s="12">
        <v>10540</v>
      </c>
      <c r="J108" s="12">
        <v>13998</v>
      </c>
      <c r="K108" s="14">
        <v>7.9000000000000001E-2</v>
      </c>
      <c r="L108" s="25">
        <f>J108*(1-K108)</f>
        <v>12892.158000000001</v>
      </c>
      <c r="M108" s="15">
        <v>0.76600000000000001</v>
      </c>
      <c r="N108" s="26">
        <f>L108*M108</f>
        <v>9875.3930280000004</v>
      </c>
      <c r="O108" s="14">
        <v>0.11899999999999999</v>
      </c>
      <c r="P108" s="26">
        <f>L108*O108</f>
        <v>1534.1668020000002</v>
      </c>
      <c r="Q108" s="16">
        <v>0.115</v>
      </c>
      <c r="R108" s="26">
        <f>L108*Q108</f>
        <v>1482.5981700000002</v>
      </c>
      <c r="S108" s="16">
        <v>0.19700000000000001</v>
      </c>
      <c r="T108" s="26">
        <f>L108*S108</f>
        <v>2539.7551260000005</v>
      </c>
      <c r="U108" s="16">
        <v>0.50800000000000001</v>
      </c>
      <c r="V108" s="26">
        <f>L108*U108</f>
        <v>6549.2162640000006</v>
      </c>
      <c r="W108" s="16">
        <v>0.4</v>
      </c>
      <c r="X108" s="26">
        <f>W108*L108</f>
        <v>5156.8632000000007</v>
      </c>
      <c r="Y108" s="17">
        <v>3.3500000000000001E-3</v>
      </c>
      <c r="Z108" s="61">
        <f>L108*Y108</f>
        <v>43.188729300000006</v>
      </c>
      <c r="AA108" s="28">
        <f>IF(J108&gt;0,(AC108+AK108)/J108,0)</f>
        <v>3.4529771810258608E-3</v>
      </c>
      <c r="AB108" s="17">
        <v>2.5999999999999998E-4</v>
      </c>
      <c r="AC108" s="25">
        <f>AB108*L108</f>
        <v>3.3519610800000001</v>
      </c>
      <c r="AD108" s="141">
        <v>0.20610000000000001</v>
      </c>
      <c r="AE108" s="31">
        <f>AH108*(1-AI108)*AD108</f>
        <v>42.430013100000004</v>
      </c>
      <c r="AF108" s="29">
        <f t="shared" ref="AF108:AF110" si="188">IF(AND(AD108&gt;0,AB108&gt;0,Y108&gt;0),((Y108-AB108)*AD108)/((AD108-AB108)*Y108),0)</f>
        <v>0.9235531437256006</v>
      </c>
      <c r="AG108" s="62">
        <f>IF(AND(AA108&gt;0,AJ108&gt;0,AB108&gt;0),((AJ108*(AA108-AB108))/(AA108*(AJ108-AB108))),0)</f>
        <v>0.92580430264050595</v>
      </c>
      <c r="AH108" s="12">
        <v>229</v>
      </c>
      <c r="AI108" s="14">
        <v>0.10100000000000001</v>
      </c>
      <c r="AJ108" s="15">
        <v>0.2185</v>
      </c>
      <c r="AK108" s="31">
        <f t="shared" si="180"/>
        <v>44.982813499999999</v>
      </c>
      <c r="AL108" s="19">
        <v>1.5</v>
      </c>
      <c r="AM108" s="19">
        <v>1001.56</v>
      </c>
      <c r="AN108" s="119">
        <f>AN106+AH108-AM108</f>
        <v>418.54000000000087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56</v>
      </c>
      <c r="D109" s="35">
        <v>17712</v>
      </c>
      <c r="E109" s="44">
        <v>5</v>
      </c>
      <c r="F109" s="35">
        <v>16436</v>
      </c>
      <c r="G109" s="36">
        <v>3.3</v>
      </c>
      <c r="H109" s="38">
        <v>4.5999999999999996</v>
      </c>
      <c r="I109" s="35">
        <v>17678</v>
      </c>
      <c r="J109" s="35">
        <v>13917</v>
      </c>
      <c r="K109" s="66">
        <v>8.4000000000000005E-2</v>
      </c>
      <c r="L109" s="38">
        <f t="shared" ref="L109:L110" si="189">J109*(1-K109)</f>
        <v>12747.972</v>
      </c>
      <c r="M109" s="39">
        <v>0.61599999999999999</v>
      </c>
      <c r="N109" s="26">
        <f t="shared" ref="N109:N110" si="190">L109*M109</f>
        <v>7852.7507519999999</v>
      </c>
      <c r="O109" s="37">
        <v>0.308</v>
      </c>
      <c r="P109" s="26">
        <f t="shared" ref="P109:P110" si="191">L109*O109</f>
        <v>3926.375376</v>
      </c>
      <c r="Q109" s="40">
        <v>7.5999999999999998E-2</v>
      </c>
      <c r="R109" s="26">
        <f t="shared" ref="R109:R110" si="192">L109*Q109</f>
        <v>968.84587199999999</v>
      </c>
      <c r="S109" s="40">
        <v>0.188</v>
      </c>
      <c r="T109" s="26">
        <f>L109*S109</f>
        <v>2396.6187359999999</v>
      </c>
      <c r="U109" s="40">
        <v>0.52600000000000002</v>
      </c>
      <c r="V109" s="26">
        <f>L109*U109</f>
        <v>6705.4332720000002</v>
      </c>
      <c r="W109" s="40">
        <v>0.4</v>
      </c>
      <c r="X109" s="26">
        <f>W109*L109</f>
        <v>5099.1887999999999</v>
      </c>
      <c r="Y109" s="41">
        <v>3.3899999999999998E-3</v>
      </c>
      <c r="Z109" s="18">
        <f>L109*Y109</f>
        <v>43.215625079999995</v>
      </c>
      <c r="AA109" s="28">
        <f>IF(J109&gt;0,(AC109+AK109)/J109,0)</f>
        <v>3.5894742401379612E-3</v>
      </c>
      <c r="AB109" s="41">
        <v>2.5000000000000001E-4</v>
      </c>
      <c r="AC109" s="38">
        <f>AB109*L109</f>
        <v>3.1869930000000002</v>
      </c>
      <c r="AD109" s="29">
        <v>0.2132</v>
      </c>
      <c r="AE109" s="42">
        <f>AH109*(1-AI109)*AD109</f>
        <v>44.812934400000003</v>
      </c>
      <c r="AF109" s="29">
        <f t="shared" si="188"/>
        <v>0.92734109479076399</v>
      </c>
      <c r="AG109" s="30">
        <f t="shared" ref="AG109:AG110" si="193">IF(AND(AA109&gt;0,AJ109&gt;0,AB109&gt;0),((AJ109*(AA109-AB109))/(AA109*(AJ109-AB109))),0)</f>
        <v>0.93139843203743089</v>
      </c>
      <c r="AH109" s="35">
        <v>232</v>
      </c>
      <c r="AI109" s="66">
        <v>9.4E-2</v>
      </c>
      <c r="AJ109" s="67">
        <v>0.2225</v>
      </c>
      <c r="AK109" s="42">
        <f t="shared" si="180"/>
        <v>46.767720000000004</v>
      </c>
      <c r="AL109" s="18">
        <v>1.6</v>
      </c>
      <c r="AM109" s="18"/>
      <c r="AN109" s="122">
        <f>AN108+AH109-AM109</f>
        <v>650.54000000000087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11" t="s">
        <v>55</v>
      </c>
      <c r="D110" s="44">
        <v>23000</v>
      </c>
      <c r="E110" s="44">
        <v>0</v>
      </c>
      <c r="F110" s="44">
        <v>16750</v>
      </c>
      <c r="G110" s="38">
        <v>3.6</v>
      </c>
      <c r="H110" s="38">
        <v>5.3</v>
      </c>
      <c r="I110" s="44">
        <v>17195</v>
      </c>
      <c r="J110" s="44">
        <v>13946</v>
      </c>
      <c r="K110" s="66">
        <v>7.4999999999999997E-2</v>
      </c>
      <c r="L110" s="38">
        <f t="shared" si="189"/>
        <v>12900.050000000001</v>
      </c>
      <c r="M110" s="29">
        <v>0.57999999999999996</v>
      </c>
      <c r="N110" s="26">
        <f t="shared" si="190"/>
        <v>7482.0290000000005</v>
      </c>
      <c r="O110" s="40">
        <v>0.32800000000000001</v>
      </c>
      <c r="P110" s="26">
        <f t="shared" si="191"/>
        <v>4231.2164000000002</v>
      </c>
      <c r="Q110" s="40">
        <v>9.1999999999999998E-2</v>
      </c>
      <c r="R110" s="26">
        <f t="shared" si="192"/>
        <v>1186.8046000000002</v>
      </c>
      <c r="S110" s="40">
        <v>0.184</v>
      </c>
      <c r="T110" s="26">
        <f>L110*S110</f>
        <v>2373.6092000000003</v>
      </c>
      <c r="U110" s="40">
        <v>0.52200000000000002</v>
      </c>
      <c r="V110" s="26">
        <f>L110*U110</f>
        <v>6733.8261000000011</v>
      </c>
      <c r="W110" s="40">
        <v>0.39</v>
      </c>
      <c r="X110" s="26">
        <f>W110*L110</f>
        <v>5031.0195000000003</v>
      </c>
      <c r="Y110" s="48">
        <v>3.3899999999999998E-3</v>
      </c>
      <c r="Z110" s="18">
        <f>L110*Y110</f>
        <v>43.7311695</v>
      </c>
      <c r="AA110" s="28">
        <f>IF(J110&gt;0,(AC110+AK110)/J110,0)</f>
        <v>3.3274219274343902E-3</v>
      </c>
      <c r="AB110" s="48">
        <v>2.4000000000000001E-4</v>
      </c>
      <c r="AC110" s="38">
        <f>AB110*L110</f>
        <v>3.0960120000000004</v>
      </c>
      <c r="AD110" s="29">
        <v>0.21110000000000001</v>
      </c>
      <c r="AE110" s="42">
        <f>AH110*(1-AI110)*AD110</f>
        <v>40.488768900000004</v>
      </c>
      <c r="AF110" s="29">
        <f t="shared" si="188"/>
        <v>0.93026115553749933</v>
      </c>
      <c r="AG110" s="30">
        <f t="shared" si="193"/>
        <v>0.92885935980158407</v>
      </c>
      <c r="AH110" s="44">
        <v>211</v>
      </c>
      <c r="AI110" s="66">
        <v>9.0999999999999998E-2</v>
      </c>
      <c r="AJ110" s="67">
        <v>0.2258</v>
      </c>
      <c r="AK110" s="42">
        <f t="shared" si="180"/>
        <v>43.308214200000002</v>
      </c>
      <c r="AL110" s="18">
        <v>1.59</v>
      </c>
      <c r="AM110" s="18"/>
      <c r="AN110" s="122">
        <f>AN109+AH110-AM110</f>
        <v>861.54000000000087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45598</v>
      </c>
      <c r="E111" s="68"/>
      <c r="F111" s="52">
        <f t="shared" ref="F111:J111" si="194">SUM(F108:F110)</f>
        <v>43535</v>
      </c>
      <c r="G111" s="53"/>
      <c r="H111" s="69"/>
      <c r="I111" s="52">
        <f t="shared" si="194"/>
        <v>45413</v>
      </c>
      <c r="J111" s="52">
        <f t="shared" si="194"/>
        <v>41861</v>
      </c>
      <c r="K111" s="21">
        <f>IF(J111&gt;0,(J108*K108+J109*K109+J110*K110)/J111,0)</f>
        <v>7.9329686342896721E-2</v>
      </c>
      <c r="L111" s="53">
        <f>L108+L109+L110</f>
        <v>38540.18</v>
      </c>
      <c r="M111" s="54">
        <f>IF(L111&gt;0,N111/L111,0)</f>
        <v>0.65412701186138722</v>
      </c>
      <c r="N111" s="55">
        <f>N108+N109+N110</f>
        <v>25210.172780000001</v>
      </c>
      <c r="O111" s="21">
        <f>IF(L111&gt;0,P111/L111,0)</f>
        <v>0.25147154419102352</v>
      </c>
      <c r="P111" s="55">
        <f>P108+P109+P110</f>
        <v>9691.7585780000009</v>
      </c>
      <c r="Q111" s="21">
        <f>IF(L111&gt;0,R111/L111,0)</f>
        <v>9.4401443947589259E-2</v>
      </c>
      <c r="R111" s="55">
        <f>R108+R109+R110</f>
        <v>3638.2486420000005</v>
      </c>
      <c r="S111" s="21">
        <f>IF(L111&gt;0,T111/L111,0)</f>
        <v>0.18967174159539477</v>
      </c>
      <c r="T111" s="55">
        <f>T108+T109+T110</f>
        <v>7309.9830620000012</v>
      </c>
      <c r="U111" s="21">
        <f>IF(L111&gt;0,V111/L111,0)</f>
        <v>0.51863991387689423</v>
      </c>
      <c r="V111" s="55">
        <f>V108+V109+V110</f>
        <v>19988.475636000003</v>
      </c>
      <c r="W111" s="21">
        <f>IF(L111&gt;0,X111/L111,0)</f>
        <v>0.39665283088973635</v>
      </c>
      <c r="X111" s="55">
        <f>X108+X109+X110</f>
        <v>15287.0715</v>
      </c>
      <c r="Y111" s="56">
        <f>IF(L111&gt;0,Z111/L111,0)</f>
        <v>3.3766195144911103E-3</v>
      </c>
      <c r="Z111" s="57">
        <f>SUM(Z108:Z110)</f>
        <v>130.13552387999999</v>
      </c>
      <c r="AA111" s="63">
        <f>IF(L111&gt;0,(AA108*L108+AA109*L109+AA110*L110)/L111,0)</f>
        <v>3.4561009764661199E-3</v>
      </c>
      <c r="AB111" s="56">
        <f>IF(J111&gt;0,(J108*AB108+J109*AB109+J110*AB110)/J111,0)</f>
        <v>2.5001242206349584E-4</v>
      </c>
      <c r="AC111" s="53">
        <f>SUM(AC108:AC110)</f>
        <v>9.6349660799999999</v>
      </c>
      <c r="AD111" s="54">
        <f>IF(J111&gt;0,(J108*AD108+J109*AD109+J110*AD110)/J111,0)</f>
        <v>0.21012619860968443</v>
      </c>
      <c r="AE111" s="59">
        <f>SUM(AE108:AE110)</f>
        <v>127.73171640000001</v>
      </c>
      <c r="AF111" s="54">
        <f>IF(AND(Z111&gt;0),((Z108*AF108+Z109*AF109+Z110*AF110)/Z111),0)</f>
        <v>0.92706523528200835</v>
      </c>
      <c r="AG111" s="58">
        <f>IF(AND(AA111&gt;0,AJ111&gt;0,AB111&gt;0),((AJ111*(AA111-AB111))/(AA111*(AJ111-AB111))),0)</f>
        <v>0.92870521538916773</v>
      </c>
      <c r="AH111" s="52">
        <f t="shared" ref="AH111" si="195">SUM(AH108:AH110)</f>
        <v>672</v>
      </c>
      <c r="AI111" s="21">
        <f>IF(AH111&gt;0,(AI108*AH108+AI109*AH109+AI110*AH110)/AH111,0)</f>
        <v>9.5443452380952393E-2</v>
      </c>
      <c r="AJ111" s="54">
        <f>IF(J111&gt;0,(AJ108*J108+AJ109*J109+AJ110*J110)/J111,0)</f>
        <v>0.22226182604333392</v>
      </c>
      <c r="AK111" s="59">
        <f>SUM(AK108:AK110)</f>
        <v>135.0587477</v>
      </c>
      <c r="AL111" s="70"/>
      <c r="AM111" s="57">
        <f>SUM(AM108:AM110)</f>
        <v>1001.56</v>
      </c>
      <c r="AN111" s="124"/>
      <c r="AO111" s="125">
        <f>AN110</f>
        <v>861.54000000000087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52</v>
      </c>
      <c r="D112" s="12">
        <v>6639</v>
      </c>
      <c r="E112" s="12">
        <v>0</v>
      </c>
      <c r="F112" s="12">
        <v>7822</v>
      </c>
      <c r="G112" s="13">
        <v>3.6</v>
      </c>
      <c r="H112" s="13">
        <v>4.2</v>
      </c>
      <c r="I112" s="12">
        <v>8499</v>
      </c>
      <c r="J112" s="12">
        <v>13887</v>
      </c>
      <c r="K112" s="14">
        <v>8.2000000000000003E-2</v>
      </c>
      <c r="L112" s="25">
        <f>J112*(1-K112)</f>
        <v>12748.266</v>
      </c>
      <c r="M112" s="15">
        <v>0.73</v>
      </c>
      <c r="N112" s="26">
        <f>L112*M112</f>
        <v>9306.2341799999995</v>
      </c>
      <c r="O112" s="14">
        <v>0.19600000000000001</v>
      </c>
      <c r="P112" s="26">
        <f>L112*O112</f>
        <v>2498.660136</v>
      </c>
      <c r="Q112" s="16">
        <v>7.3999999999999996E-2</v>
      </c>
      <c r="R112" s="26">
        <f>L112*Q112</f>
        <v>943.37168399999996</v>
      </c>
      <c r="S112" s="16">
        <v>0.17799999999999999</v>
      </c>
      <c r="T112" s="26">
        <f>L112*S112</f>
        <v>2269.1913479999998</v>
      </c>
      <c r="U112" s="16">
        <v>0.53900000000000003</v>
      </c>
      <c r="V112" s="26">
        <f>L112*U112</f>
        <v>6871.3153739999998</v>
      </c>
      <c r="W112" s="16">
        <v>0.39</v>
      </c>
      <c r="X112" s="26">
        <f>W112*L112</f>
        <v>4971.8237399999998</v>
      </c>
      <c r="Y112" s="17">
        <v>3.3899999999999998E-3</v>
      </c>
      <c r="Z112" s="61">
        <f>L112*Y112</f>
        <v>43.216621739999994</v>
      </c>
      <c r="AA112" s="28">
        <f>IF(J112&gt;0,(AC112+AK112)/J112,0)</f>
        <v>3.2592916900698495E-3</v>
      </c>
      <c r="AB112" s="17">
        <v>2.5000000000000001E-4</v>
      </c>
      <c r="AC112" s="25">
        <f>AB112*L112</f>
        <v>3.1870664999999998</v>
      </c>
      <c r="AD112" s="141">
        <v>0.21609999999999999</v>
      </c>
      <c r="AE112" s="31">
        <f>AH112*(1-AI112)*AD112</f>
        <v>40.554622599999995</v>
      </c>
      <c r="AF112" s="29">
        <f t="shared" ref="AF112:AF114" si="196">IF(AND(AD112&gt;0,AB112&gt;0,Y112&gt;0),((Y112-AB112)*AD112)/((AD112-AB112)*Y112),0)</f>
        <v>0.92732648519299754</v>
      </c>
      <c r="AG112" s="62">
        <f>IF(AND(AA112&gt;0,AJ112&gt;0,AB112&gt;0),((AJ112*(AA112-AB112))/(AA112*(AJ112-AB112))),0)</f>
        <v>0.92432691237040587</v>
      </c>
      <c r="AH112" s="12">
        <v>206</v>
      </c>
      <c r="AI112" s="14">
        <v>8.8999999999999996E-2</v>
      </c>
      <c r="AJ112" s="15">
        <v>0.22420000000000001</v>
      </c>
      <c r="AK112" s="31">
        <f t="shared" si="180"/>
        <v>42.074717200000002</v>
      </c>
      <c r="AL112" s="19">
        <v>1.5</v>
      </c>
      <c r="AM112" s="19">
        <v>1100.8800000000001</v>
      </c>
      <c r="AN112" s="119">
        <f>AN110+AH112-AM112</f>
        <v>-33.339999999999236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56</v>
      </c>
      <c r="D113" s="35">
        <v>20156</v>
      </c>
      <c r="E113" s="35">
        <v>5</v>
      </c>
      <c r="F113" s="35">
        <v>15694</v>
      </c>
      <c r="G113" s="36">
        <v>3.4</v>
      </c>
      <c r="H113" s="36">
        <v>4.7</v>
      </c>
      <c r="I113" s="35">
        <v>16935</v>
      </c>
      <c r="J113" s="35">
        <v>15174</v>
      </c>
      <c r="K113" s="37">
        <v>8.2000000000000003E-2</v>
      </c>
      <c r="L113" s="38">
        <f t="shared" ref="L113:L114" si="197">J113*(1-K113)</f>
        <v>13929.732</v>
      </c>
      <c r="M113" s="39">
        <v>0.73499999999999999</v>
      </c>
      <c r="N113" s="26">
        <f t="shared" ref="N113:N114" si="198">L113*M113</f>
        <v>10238.35302</v>
      </c>
      <c r="O113" s="37">
        <v>0.156</v>
      </c>
      <c r="P113" s="26">
        <f t="shared" ref="P113:P114" si="199">L113*O113</f>
        <v>2173.038192</v>
      </c>
      <c r="Q113" s="40">
        <v>0.109</v>
      </c>
      <c r="R113" s="26">
        <f t="shared" ref="R113:R114" si="200">L113*Q113</f>
        <v>1518.340788</v>
      </c>
      <c r="S113" s="40">
        <v>0.186</v>
      </c>
      <c r="T113" s="26">
        <f>L113*S113</f>
        <v>2590.9301519999999</v>
      </c>
      <c r="U113" s="40">
        <v>0.52300000000000002</v>
      </c>
      <c r="V113" s="26">
        <f>L113*U113</f>
        <v>7285.249836</v>
      </c>
      <c r="W113" s="40">
        <v>0.4</v>
      </c>
      <c r="X113" s="26">
        <f>W113*L113</f>
        <v>5571.8928000000005</v>
      </c>
      <c r="Y113" s="41">
        <v>3.3999999999999998E-3</v>
      </c>
      <c r="Z113" s="18">
        <f>L113*Y113</f>
        <v>47.361088799999997</v>
      </c>
      <c r="AA113" s="28">
        <f>IF(J113&gt;0,(AC113+AK113)/J113,0)</f>
        <v>3.2292960537761957E-3</v>
      </c>
      <c r="AB113" s="41">
        <v>2.5999999999999998E-4</v>
      </c>
      <c r="AC113" s="38">
        <f>AB113*L113</f>
        <v>3.6217303199999997</v>
      </c>
      <c r="AD113" s="29">
        <v>0.21390000000000001</v>
      </c>
      <c r="AE113" s="42">
        <f>AH113*(1-AI113)*AD113</f>
        <v>43.645225500000002</v>
      </c>
      <c r="AF113" s="29">
        <f t="shared" si="196"/>
        <v>0.92465334757756323</v>
      </c>
      <c r="AG113" s="30">
        <f t="shared" ref="AG113:AG114" si="201">IF(AND(AA113&gt;0,AJ113&gt;0,AB113&gt;0),((AJ113*(AA113-AB113))/(AA113*(AJ113-AB113))),0)</f>
        <v>0.92056329507693357</v>
      </c>
      <c r="AH113" s="35">
        <v>223</v>
      </c>
      <c r="AI113" s="66">
        <v>8.5000000000000006E-2</v>
      </c>
      <c r="AJ113" s="67">
        <v>0.22239999999999999</v>
      </c>
      <c r="AK113" s="42">
        <f t="shared" si="180"/>
        <v>45.379607999999998</v>
      </c>
      <c r="AL113" s="18">
        <v>1.6</v>
      </c>
      <c r="AM113" s="18"/>
      <c r="AN113" s="122">
        <f>AN112+AH113-AM113</f>
        <v>189.66000000000076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47" t="s">
        <v>50</v>
      </c>
      <c r="D114" s="44">
        <v>15300</v>
      </c>
      <c r="E114" s="44">
        <v>3</v>
      </c>
      <c r="F114" s="44">
        <v>13482</v>
      </c>
      <c r="G114" s="38">
        <v>1.8</v>
      </c>
      <c r="H114" s="38">
        <v>4.4000000000000004</v>
      </c>
      <c r="I114" s="44">
        <v>15152</v>
      </c>
      <c r="J114" s="44">
        <v>15069</v>
      </c>
      <c r="K114" s="40">
        <v>8.2000000000000003E-2</v>
      </c>
      <c r="L114" s="38">
        <f t="shared" si="197"/>
        <v>13833.342000000001</v>
      </c>
      <c r="M114" s="29">
        <v>0.74299999999999999</v>
      </c>
      <c r="N114" s="26">
        <f t="shared" si="198"/>
        <v>10278.173106</v>
      </c>
      <c r="O114" s="40">
        <v>0.191</v>
      </c>
      <c r="P114" s="26">
        <f t="shared" si="199"/>
        <v>2642.168322</v>
      </c>
      <c r="Q114" s="40">
        <v>6.6000000000000003E-2</v>
      </c>
      <c r="R114" s="26">
        <f t="shared" si="200"/>
        <v>913.00057200000003</v>
      </c>
      <c r="S114" s="40">
        <v>0.193</v>
      </c>
      <c r="T114" s="26">
        <f>L114*S114</f>
        <v>2669.8350060000002</v>
      </c>
      <c r="U114" s="40">
        <v>0.51200000000000001</v>
      </c>
      <c r="V114" s="26">
        <f>L114*U114</f>
        <v>7082.671104</v>
      </c>
      <c r="W114" s="40">
        <v>0.4</v>
      </c>
      <c r="X114" s="26">
        <f>W114*L114</f>
        <v>5533.3368000000009</v>
      </c>
      <c r="Y114" s="48">
        <v>3.4499999999999999E-3</v>
      </c>
      <c r="Z114" s="18">
        <f>L114*Y114</f>
        <v>47.725029900000003</v>
      </c>
      <c r="AA114" s="28">
        <f>IF(J114&gt;0,(AC114+AK114)/J114,0)</f>
        <v>3.2401591691552192E-3</v>
      </c>
      <c r="AB114" s="48">
        <v>2.5999999999999998E-4</v>
      </c>
      <c r="AC114" s="38">
        <f>AB114*L114</f>
        <v>3.5966689199999999</v>
      </c>
      <c r="AD114" s="29">
        <v>0.21940000000000001</v>
      </c>
      <c r="AE114" s="42">
        <f>AH114*(1-AI114)*AD114</f>
        <v>45.270557199999999</v>
      </c>
      <c r="AF114" s="29">
        <f t="shared" si="196"/>
        <v>0.9257347232197537</v>
      </c>
      <c r="AG114" s="30">
        <f t="shared" si="201"/>
        <v>0.92084927668828831</v>
      </c>
      <c r="AH114" s="44">
        <v>226</v>
      </c>
      <c r="AI114" s="66">
        <v>8.6999999999999994E-2</v>
      </c>
      <c r="AJ114" s="67">
        <v>0.21920000000000001</v>
      </c>
      <c r="AK114" s="42">
        <f t="shared" si="180"/>
        <v>45.229289600000001</v>
      </c>
      <c r="AL114" s="18">
        <v>1.65</v>
      </c>
      <c r="AM114" s="18"/>
      <c r="AN114" s="122">
        <f>AN113+AH114-AM114</f>
        <v>415.66000000000076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42095</v>
      </c>
      <c r="E115" s="68"/>
      <c r="F115" s="52">
        <f t="shared" ref="F115:J115" si="202">SUM(F112:F114)</f>
        <v>36998</v>
      </c>
      <c r="G115" s="53"/>
      <c r="H115" s="69"/>
      <c r="I115" s="52">
        <f t="shared" si="202"/>
        <v>40586</v>
      </c>
      <c r="J115" s="52">
        <f t="shared" si="202"/>
        <v>44130</v>
      </c>
      <c r="K115" s="21">
        <f>IF(J115&gt;0,(J112*K112+J113*K113+J114*K114)/J115,0)</f>
        <v>8.2000000000000017E-2</v>
      </c>
      <c r="L115" s="53">
        <f>L112+L113+L114</f>
        <v>40511.339999999997</v>
      </c>
      <c r="M115" s="54">
        <f>IF(L115&gt;0,N115/L115,0)</f>
        <v>0.73615832766825307</v>
      </c>
      <c r="N115" s="55">
        <f>N112+N113+N114</f>
        <v>29822.760306000004</v>
      </c>
      <c r="O115" s="21">
        <f>IF(L115&gt;0,P115/L115,0)</f>
        <v>0.18053874915023796</v>
      </c>
      <c r="P115" s="55">
        <f>P112+P113+P114</f>
        <v>7313.8666499999999</v>
      </c>
      <c r="Q115" s="21">
        <f>IF(L115&gt;0,R115/L115,0)</f>
        <v>8.3302923181509184E-2</v>
      </c>
      <c r="R115" s="55">
        <f>R112+R113+R114</f>
        <v>3374.7130440000001</v>
      </c>
      <c r="S115" s="21">
        <f>IF(L115&gt;0,T115/L115,0)</f>
        <v>0.18587280761386812</v>
      </c>
      <c r="T115" s="55">
        <f>T112+T113+T114</f>
        <v>7529.9565059999995</v>
      </c>
      <c r="U115" s="21">
        <f>IF(L115&gt;0,V115/L115,0)</f>
        <v>0.52427878993881727</v>
      </c>
      <c r="V115" s="55">
        <f>V112+V113+V114</f>
        <v>21239.236314000002</v>
      </c>
      <c r="W115" s="21">
        <f>IF(L115&gt;0,X115/L115,0)</f>
        <v>0.39685316111488794</v>
      </c>
      <c r="X115" s="55">
        <f>X112+X113+X114</f>
        <v>16077.053340000002</v>
      </c>
      <c r="Y115" s="56">
        <f>IF(L115&gt;0,Z115/L115,0)</f>
        <v>3.4139265805574444E-3</v>
      </c>
      <c r="Z115" s="57">
        <f>SUM(Z112:Z114)</f>
        <v>138.30274044000001</v>
      </c>
      <c r="AA115" s="63">
        <f>IF(L115&gt;0,(AA112*L112+AA113*L113+AA114*L114)/L115,0)</f>
        <v>3.2424446077498298E-3</v>
      </c>
      <c r="AB115" s="56">
        <f>IF(J115&gt;0,(J112*AB112+J113*AB113+J114*AB114)/J115,0)</f>
        <v>2.5685316111488784E-4</v>
      </c>
      <c r="AC115" s="53">
        <f>SUM(AC112:AC114)</f>
        <v>10.40546574</v>
      </c>
      <c r="AD115" s="54">
        <f>IF(J115&gt;0,(J112*AD112+J113*AD113+J114*AD114)/J115,0)</f>
        <v>0.21647038069340585</v>
      </c>
      <c r="AE115" s="59">
        <f>SUM(AE112:AE114)</f>
        <v>129.47040529999998</v>
      </c>
      <c r="AF115" s="54">
        <f>IF(AND(Z115&gt;0),((Z112*AF112+Z113*AF113+Z114*AF114)/Z115),0)</f>
        <v>0.92586180274996355</v>
      </c>
      <c r="AG115" s="58">
        <f>IF(AND(AA115&gt;0,AJ115&gt;0,AB115&gt;0),((AJ115*(AA115-AB115))/(AA115*(AJ115-AB115))),0)</f>
        <v>0.92185128750629475</v>
      </c>
      <c r="AH115" s="52">
        <f t="shared" ref="AH115" si="203">SUM(AH112:AH114)</f>
        <v>655</v>
      </c>
      <c r="AI115" s="21">
        <f>IF(AH115&gt;0,(AI112*AH112+AI113*AH113+AI114*AH114)/AH115,0)</f>
        <v>8.6948091603053432E-2</v>
      </c>
      <c r="AJ115" s="54">
        <f>IF(J115&gt;0,(AJ112*J112+AJ113*J113+AJ114*J114)/J115,0)</f>
        <v>0.22187373215499659</v>
      </c>
      <c r="AK115" s="59">
        <f>SUM(AK112:AK114)</f>
        <v>132.68361479999999</v>
      </c>
      <c r="AL115" s="70"/>
      <c r="AM115" s="57">
        <f>SUM(AM112:AM114)</f>
        <v>1100.8800000000001</v>
      </c>
      <c r="AN115" s="124"/>
      <c r="AO115" s="125">
        <f>AN114</f>
        <v>415.66000000000076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49</v>
      </c>
      <c r="D116" s="12">
        <v>12136</v>
      </c>
      <c r="E116" s="73">
        <v>0</v>
      </c>
      <c r="F116" s="12">
        <v>10868</v>
      </c>
      <c r="G116" s="74">
        <v>1.5</v>
      </c>
      <c r="H116" s="74">
        <v>4.7</v>
      </c>
      <c r="I116" s="12">
        <v>11711</v>
      </c>
      <c r="J116" s="12">
        <v>15160</v>
      </c>
      <c r="K116" s="14">
        <v>8.5000000000000006E-2</v>
      </c>
      <c r="L116" s="25">
        <f t="shared" ref="L116:L126" si="204">J116*(1-K116)</f>
        <v>13871.4</v>
      </c>
      <c r="M116" s="15">
        <v>0.73199999999999998</v>
      </c>
      <c r="N116" s="26">
        <f>L116*M116</f>
        <v>10153.864799999999</v>
      </c>
      <c r="O116" s="14">
        <v>0.16400000000000001</v>
      </c>
      <c r="P116" s="26">
        <f>L116*O116</f>
        <v>2274.9096</v>
      </c>
      <c r="Q116" s="16">
        <v>0.104</v>
      </c>
      <c r="R116" s="26">
        <f>L116*Q116</f>
        <v>1442.6255999999998</v>
      </c>
      <c r="S116" s="16">
        <v>0.17100000000000001</v>
      </c>
      <c r="T116" s="26">
        <f>L116*S116</f>
        <v>2372.0093999999999</v>
      </c>
      <c r="U116" s="16">
        <v>0.55200000000000005</v>
      </c>
      <c r="V116" s="26">
        <f>L116*U116</f>
        <v>7657.0128000000004</v>
      </c>
      <c r="W116" s="16">
        <v>0.4</v>
      </c>
      <c r="X116" s="26">
        <f>W116*L116</f>
        <v>5548.56</v>
      </c>
      <c r="Y116" s="17">
        <v>3.5200000000000001E-3</v>
      </c>
      <c r="Z116" s="61">
        <f>L116*Y116</f>
        <v>48.827328000000001</v>
      </c>
      <c r="AA116" s="28">
        <f>IF(J116&gt;0,(AC116+AK116)/J116,0)</f>
        <v>3.3072815303430078E-3</v>
      </c>
      <c r="AB116" s="17">
        <v>2.7E-4</v>
      </c>
      <c r="AC116" s="25">
        <f>AB116*L116</f>
        <v>3.7452779999999999</v>
      </c>
      <c r="AD116" s="141">
        <v>0.2228</v>
      </c>
      <c r="AE116" s="31">
        <f>AH116*(1-AI116)*AD116</f>
        <v>45.919080000000001</v>
      </c>
      <c r="AF116" s="29">
        <f t="shared" ref="AF116:AF118" si="205">IF(AND(AD116&gt;0,AB116&gt;0,Y116&gt;0),((Y116-AB116)*AD116)/((AD116-AB116)*Y116),0)</f>
        <v>0.92441570697311504</v>
      </c>
      <c r="AG116" s="62">
        <f>IF(AND(AA116&gt;0,AJ116&gt;0,AB116&gt;0),((AJ116*(AA116-AB116))/(AA116*(AJ116-AB116))),0)</f>
        <v>0.9194648221399464</v>
      </c>
      <c r="AH116" s="12">
        <v>225</v>
      </c>
      <c r="AI116" s="14">
        <v>8.4000000000000005E-2</v>
      </c>
      <c r="AJ116" s="15">
        <v>0.22509999999999999</v>
      </c>
      <c r="AK116" s="31">
        <f t="shared" ref="AK116:AK126" si="206">AH116*(1-AI116)*AJ116</f>
        <v>46.39311</v>
      </c>
      <c r="AL116" s="75">
        <v>1.65</v>
      </c>
      <c r="AM116" s="75"/>
      <c r="AN116" s="119">
        <f>AN114+AH116-AM116</f>
        <v>640.66000000000076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56</v>
      </c>
      <c r="D117" s="73">
        <v>20164</v>
      </c>
      <c r="E117" s="44">
        <v>2</v>
      </c>
      <c r="F117" s="35">
        <v>15620</v>
      </c>
      <c r="G117" s="36">
        <v>1.7</v>
      </c>
      <c r="H117" s="38">
        <v>5</v>
      </c>
      <c r="I117" s="35">
        <v>16693</v>
      </c>
      <c r="J117" s="35">
        <v>15290</v>
      </c>
      <c r="K117" s="66">
        <v>8.1000000000000003E-2</v>
      </c>
      <c r="L117" s="38">
        <f t="shared" si="204"/>
        <v>14051.51</v>
      </c>
      <c r="M117" s="39">
        <v>0.68200000000000005</v>
      </c>
      <c r="N117" s="26">
        <f t="shared" ref="N117:N118" si="207">L117*M117</f>
        <v>9583.1298200000001</v>
      </c>
      <c r="O117" s="37">
        <v>0.193</v>
      </c>
      <c r="P117" s="26">
        <f t="shared" ref="P117:P118" si="208">L117*O117</f>
        <v>2711.9414300000003</v>
      </c>
      <c r="Q117" s="40">
        <v>0.125</v>
      </c>
      <c r="R117" s="26">
        <f t="shared" ref="R117:R118" si="209">L117*Q117</f>
        <v>1756.43875</v>
      </c>
      <c r="S117" s="40">
        <v>0.19</v>
      </c>
      <c r="T117" s="26">
        <f>L117*S117</f>
        <v>2669.7869000000001</v>
      </c>
      <c r="U117" s="40">
        <v>0.52600000000000002</v>
      </c>
      <c r="V117" s="26">
        <f>L117*U117</f>
        <v>7391.0942600000008</v>
      </c>
      <c r="W117" s="40">
        <v>0.4</v>
      </c>
      <c r="X117" s="26">
        <f>W117*L117</f>
        <v>5620.6040000000003</v>
      </c>
      <c r="Y117" s="41">
        <v>3.5100000000000001E-3</v>
      </c>
      <c r="Z117" s="18">
        <f>L117*Y117</f>
        <v>49.3208001</v>
      </c>
      <c r="AA117" s="28">
        <f>IF(J117&gt;0,(AC117+AK117)/J117,0)</f>
        <v>3.2749188816219754E-3</v>
      </c>
      <c r="AB117" s="41">
        <v>2.7E-4</v>
      </c>
      <c r="AC117" s="38">
        <f>AB117*L117</f>
        <v>3.7939077000000001</v>
      </c>
      <c r="AD117" s="29">
        <v>0.22120000000000001</v>
      </c>
      <c r="AE117" s="42">
        <f>AH117*(1-AI117)*AD117</f>
        <v>45.741948000000008</v>
      </c>
      <c r="AF117" s="29">
        <f t="shared" si="205"/>
        <v>0.92420502143038685</v>
      </c>
      <c r="AG117" s="30">
        <f t="shared" ref="AG117:AG118" si="210">IF(AND(AA117&gt;0,AJ117&gt;0,AB117&gt;0),((AJ117*(AA117-AB117))/(AA117*(AJ117-AB117))),0)</f>
        <v>0.91866351702795557</v>
      </c>
      <c r="AH117" s="35">
        <v>226</v>
      </c>
      <c r="AI117" s="66">
        <v>8.5000000000000006E-2</v>
      </c>
      <c r="AJ117" s="67">
        <v>0.2238</v>
      </c>
      <c r="AK117" s="42">
        <f t="shared" si="206"/>
        <v>46.279602000000004</v>
      </c>
      <c r="AL117" s="18">
        <v>1.55</v>
      </c>
      <c r="AM117" s="18"/>
      <c r="AN117" s="122">
        <f>AN116+AH117-AM117</f>
        <v>866.66000000000076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47" t="s">
        <v>50</v>
      </c>
      <c r="D118" s="73">
        <v>15500</v>
      </c>
      <c r="E118" s="44">
        <v>3</v>
      </c>
      <c r="F118" s="44">
        <v>14270</v>
      </c>
      <c r="G118" s="38">
        <v>2</v>
      </c>
      <c r="H118" s="38">
        <v>4.8</v>
      </c>
      <c r="I118" s="44">
        <v>15678</v>
      </c>
      <c r="J118" s="44">
        <v>15168</v>
      </c>
      <c r="K118" s="66">
        <v>7.8E-2</v>
      </c>
      <c r="L118" s="38">
        <f t="shared" si="204"/>
        <v>13984.896000000001</v>
      </c>
      <c r="M118" s="29">
        <v>0.77300000000000002</v>
      </c>
      <c r="N118" s="26">
        <f t="shared" si="207"/>
        <v>10810.324608000001</v>
      </c>
      <c r="O118" s="40">
        <v>0.128</v>
      </c>
      <c r="P118" s="26">
        <f t="shared" si="208"/>
        <v>1790.0666880000001</v>
      </c>
      <c r="Q118" s="40">
        <v>9.9000000000000005E-2</v>
      </c>
      <c r="R118" s="26">
        <f t="shared" si="209"/>
        <v>1384.5047040000002</v>
      </c>
      <c r="S118" s="40">
        <v>0.19</v>
      </c>
      <c r="T118" s="26">
        <f>L118*S118</f>
        <v>2657.13024</v>
      </c>
      <c r="U118" s="40">
        <v>0.51300000000000001</v>
      </c>
      <c r="V118" s="26">
        <f>L118*U118</f>
        <v>7174.2516480000004</v>
      </c>
      <c r="W118" s="40">
        <v>0.4</v>
      </c>
      <c r="X118" s="26">
        <f>W118*L118</f>
        <v>5593.9584000000004</v>
      </c>
      <c r="Y118" s="48">
        <v>3.46E-3</v>
      </c>
      <c r="Z118" s="18">
        <f>L118*Y118</f>
        <v>48.38774016</v>
      </c>
      <c r="AA118" s="28">
        <f>IF(J118&gt;0,(AC118+AK118)/J118,0)</f>
        <v>3.1715887341772155E-3</v>
      </c>
      <c r="AB118" s="48">
        <v>2.7E-4</v>
      </c>
      <c r="AC118" s="38">
        <f>AB118*L118</f>
        <v>3.77592192</v>
      </c>
      <c r="AD118" s="29">
        <v>0.2203</v>
      </c>
      <c r="AE118" s="42">
        <f>AH118*(1-AI118)*AD118</f>
        <v>44.798445600000001</v>
      </c>
      <c r="AF118" s="29">
        <f t="shared" si="205"/>
        <v>0.92309666653443745</v>
      </c>
      <c r="AG118" s="30">
        <f t="shared" si="210"/>
        <v>0.91600366407346989</v>
      </c>
      <c r="AH118" s="44">
        <v>222</v>
      </c>
      <c r="AI118" s="66">
        <v>8.4000000000000005E-2</v>
      </c>
      <c r="AJ118" s="67">
        <v>0.218</v>
      </c>
      <c r="AK118" s="42">
        <f t="shared" si="206"/>
        <v>44.330736000000002</v>
      </c>
      <c r="AL118" s="18">
        <v>1.65</v>
      </c>
      <c r="AM118" s="18"/>
      <c r="AN118" s="122">
        <f>AN117+AH118-AM118</f>
        <v>1088.6600000000008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47800</v>
      </c>
      <c r="E119" s="68"/>
      <c r="F119" s="52">
        <f>SUM(F116:F118)</f>
        <v>40758</v>
      </c>
      <c r="G119" s="53"/>
      <c r="H119" s="69"/>
      <c r="I119" s="52">
        <f>SUM(I116:I118)</f>
        <v>44082</v>
      </c>
      <c r="J119" s="52">
        <f>SUM(J116:J118)</f>
        <v>45618</v>
      </c>
      <c r="K119" s="21">
        <f>IF(J119&gt;0,(J116*K116+J117*K117+J118*K118)/J119,0)</f>
        <v>8.1331798851330628E-2</v>
      </c>
      <c r="L119" s="53">
        <f t="shared" ref="L119" si="212">L116+L117+L118</f>
        <v>41907.805999999997</v>
      </c>
      <c r="M119" s="54">
        <f>IF(L119&gt;0,N119/L119,0)</f>
        <v>0.72891716707861065</v>
      </c>
      <c r="N119" s="55">
        <f>N116+N117+N118</f>
        <v>30547.319228</v>
      </c>
      <c r="O119" s="21">
        <f>IF(L119&gt;0,P119/L119,0)</f>
        <v>0.16171015294859387</v>
      </c>
      <c r="P119" s="55">
        <f>P116+P117+P118</f>
        <v>6776.9177179999997</v>
      </c>
      <c r="Q119" s="21">
        <f>IF(L119&gt;0,R119/L119,0)</f>
        <v>0.10937267997279553</v>
      </c>
      <c r="R119" s="55">
        <f>R116+R117+R118</f>
        <v>4583.5690539999996</v>
      </c>
      <c r="S119" s="21">
        <f>IF(L119&gt;0,T119/L119,0)</f>
        <v>0.18371103798657465</v>
      </c>
      <c r="T119" s="55">
        <f>T116+T117+T118</f>
        <v>7698.9265400000004</v>
      </c>
      <c r="U119" s="21">
        <f>IF(L119&gt;0,V119/L119,0)</f>
        <v>0.5302677670121887</v>
      </c>
      <c r="V119" s="55">
        <f>V116+V117+V118</f>
        <v>22222.358708000003</v>
      </c>
      <c r="W119" s="21">
        <f>IF(L119&gt;0,X119/L119,0)</f>
        <v>0.4</v>
      </c>
      <c r="X119" s="55">
        <f>X116+X117+X118</f>
        <v>16763.1224</v>
      </c>
      <c r="Y119" s="56">
        <f>IF(L119&gt;0,Z119/L119,0)</f>
        <v>3.4966246684448241E-3</v>
      </c>
      <c r="Z119" s="57">
        <f>SUM(Z116:Z118)</f>
        <v>146.53586826</v>
      </c>
      <c r="AA119" s="63">
        <f>IF(L119&gt;0,(AA116*L116+AA117*L117+AA118*L118)/L119,0)</f>
        <v>3.2511489395684427E-3</v>
      </c>
      <c r="AB119" s="56">
        <f>IF(J119&gt;0,(J116*AB116+J117*AB117+J118*AB118)/J119,0)</f>
        <v>2.7000000000000006E-4</v>
      </c>
      <c r="AC119" s="53">
        <f>SUM(AC116:AC118)</f>
        <v>11.315107619999999</v>
      </c>
      <c r="AD119" s="54">
        <f>IF(J119&gt;0,(J116*AD116+J117*AD117+J118*AD118)/J119,0)</f>
        <v>0.22143246963917754</v>
      </c>
      <c r="AE119" s="59">
        <f>SUM(AE116:AE118)</f>
        <v>136.45947360000002</v>
      </c>
      <c r="AF119" s="54">
        <f>IF(AND(Z119&gt;0),((Z116*AF116+Z117*AF117+Z118*AF118)/Z119),0)</f>
        <v>0.92390923325834895</v>
      </c>
      <c r="AG119" s="58">
        <f>IF(AND(AA119&gt;0,AJ119&gt;0,AB119&gt;0),((AJ119*(AA119-AB119))/(AA119*(AJ119-AB119))),0)</f>
        <v>0.91806747994461879</v>
      </c>
      <c r="AH119" s="52">
        <f>SUM(AH116:AH118)</f>
        <v>673</v>
      </c>
      <c r="AI119" s="21">
        <f>IF(AH119&gt;0,(AI116*AH116+AI117*AH117+AI118*AH118)/AH119,0)</f>
        <v>8.4335809806835055E-2</v>
      </c>
      <c r="AJ119" s="54">
        <f>IF(J119&gt;0,(AJ116*J116+AJ117*J117+AJ118*J118)/J119,0)</f>
        <v>0.22230352054013766</v>
      </c>
      <c r="AK119" s="59">
        <f>SUM(AK116:AK118)</f>
        <v>137.00344799999999</v>
      </c>
      <c r="AL119" s="70"/>
      <c r="AM119" s="57">
        <f>SUM(AM116:AM118)</f>
        <v>0</v>
      </c>
      <c r="AN119" s="124"/>
      <c r="AO119" s="125">
        <f>AN118</f>
        <v>1088.6600000000008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49</v>
      </c>
      <c r="D120" s="12">
        <v>9265</v>
      </c>
      <c r="E120" s="12">
        <v>0</v>
      </c>
      <c r="F120" s="12">
        <v>12691</v>
      </c>
      <c r="G120" s="13">
        <v>2.2000000000000002</v>
      </c>
      <c r="H120" s="13">
        <v>4.7</v>
      </c>
      <c r="I120" s="12">
        <v>14199</v>
      </c>
      <c r="J120" s="12">
        <v>15266</v>
      </c>
      <c r="K120" s="14">
        <v>7.8E-2</v>
      </c>
      <c r="L120" s="25">
        <f t="shared" ref="L120" si="213">J120*(1-K120)</f>
        <v>14075.252</v>
      </c>
      <c r="M120" s="15">
        <v>0.71399999999999997</v>
      </c>
      <c r="N120" s="26">
        <f>L120*M120</f>
        <v>10049.729928000001</v>
      </c>
      <c r="O120" s="14">
        <v>0.17100000000000001</v>
      </c>
      <c r="P120" s="26">
        <f>L120*O120</f>
        <v>2406.8680920000002</v>
      </c>
      <c r="Q120" s="16">
        <v>0.115</v>
      </c>
      <c r="R120" s="26">
        <f>L120*Q120</f>
        <v>1618.65398</v>
      </c>
      <c r="S120" s="16">
        <v>0.19800000000000001</v>
      </c>
      <c r="T120" s="26">
        <f>L120*S120</f>
        <v>2786.8998960000004</v>
      </c>
      <c r="U120" s="16">
        <v>0.52600000000000002</v>
      </c>
      <c r="V120" s="26">
        <f>L120*U120</f>
        <v>7403.5825520000008</v>
      </c>
      <c r="W120" s="16">
        <v>0.39</v>
      </c>
      <c r="X120" s="26">
        <f>W120*L120</f>
        <v>5489.3482800000002</v>
      </c>
      <c r="Y120" s="17">
        <v>3.4499999999999999E-3</v>
      </c>
      <c r="Z120" s="61">
        <f>L120*Y120</f>
        <v>48.559619400000003</v>
      </c>
      <c r="AA120" s="28">
        <f>IF(J120&gt;0,(AC120+AK120)/J120,0)</f>
        <v>3.2082919061967776E-3</v>
      </c>
      <c r="AB120" s="17">
        <v>2.7E-4</v>
      </c>
      <c r="AC120" s="25">
        <f>AB120*L120</f>
        <v>3.8003180400000001</v>
      </c>
      <c r="AD120" s="141">
        <v>0.223</v>
      </c>
      <c r="AE120" s="31">
        <f>AH120*(1-AI120)*AD120</f>
        <v>44.637017999999998</v>
      </c>
      <c r="AF120" s="29">
        <f t="shared" ref="AF120:AF122" si="214">IF(AND(AD120&gt;0,AB120&gt;0,Y120&gt;0),((Y120-AB120)*AD120)/((AD120-AB120)*Y120),0)</f>
        <v>0.92285649031094386</v>
      </c>
      <c r="AG120" s="62">
        <f>IF(AND(AA120&gt;0,AJ120&gt;0,AB120&gt;0),((AJ120*(AA120-AB120))/(AA120*(AJ120-AB120))),0)</f>
        <v>0.91693998453594383</v>
      </c>
      <c r="AH120" s="12">
        <v>219</v>
      </c>
      <c r="AI120" s="14">
        <v>8.5999999999999993E-2</v>
      </c>
      <c r="AJ120" s="15">
        <v>0.22570000000000001</v>
      </c>
      <c r="AK120" s="31">
        <f t="shared" si="206"/>
        <v>45.177466200000005</v>
      </c>
      <c r="AL120" s="19">
        <v>1.65</v>
      </c>
      <c r="AM120" s="19"/>
      <c r="AN120" s="119">
        <f>AN118+AH120-AM120+AO120</f>
        <v>1433.6600000000008</v>
      </c>
      <c r="AO120" s="120">
        <v>126</v>
      </c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55</v>
      </c>
      <c r="D121" s="73">
        <v>20135</v>
      </c>
      <c r="E121" s="44">
        <v>4</v>
      </c>
      <c r="F121" s="35">
        <v>14872</v>
      </c>
      <c r="G121" s="36">
        <v>1.6</v>
      </c>
      <c r="H121" s="38">
        <v>3.8</v>
      </c>
      <c r="I121" s="35">
        <v>16584</v>
      </c>
      <c r="J121" s="35">
        <v>15179</v>
      </c>
      <c r="K121" s="66">
        <v>7.3999999999999996E-2</v>
      </c>
      <c r="L121" s="38">
        <f t="shared" si="204"/>
        <v>14055.754000000001</v>
      </c>
      <c r="M121" s="39">
        <v>0.439</v>
      </c>
      <c r="N121" s="26">
        <f t="shared" ref="N121:N122" si="215">L121*M121</f>
        <v>6170.4760060000008</v>
      </c>
      <c r="O121" s="37">
        <v>0.39800000000000002</v>
      </c>
      <c r="P121" s="26">
        <f t="shared" ref="P121:P122" si="216">L121*O121</f>
        <v>5594.1900920000007</v>
      </c>
      <c r="Q121" s="40">
        <v>0.16300000000000001</v>
      </c>
      <c r="R121" s="26">
        <f t="shared" ref="R121:R122" si="217">L121*Q121</f>
        <v>2291.0879020000002</v>
      </c>
      <c r="S121" s="40">
        <v>0.17</v>
      </c>
      <c r="T121" s="26">
        <f>L121*S121</f>
        <v>2389.4781800000005</v>
      </c>
      <c r="U121" s="40">
        <v>0.51</v>
      </c>
      <c r="V121" s="26">
        <f>L121*U121</f>
        <v>7168.4345400000002</v>
      </c>
      <c r="W121" s="40">
        <v>0.4</v>
      </c>
      <c r="X121" s="26">
        <f>W121*L121</f>
        <v>5622.3016000000007</v>
      </c>
      <c r="Y121" s="41">
        <v>3.4099999999999998E-3</v>
      </c>
      <c r="Z121" s="18">
        <f>L121*Y121</f>
        <v>47.930121139999997</v>
      </c>
      <c r="AA121" s="28">
        <f>IF(J121&gt;0,(AC121+AK121)/J121,0)</f>
        <v>3.1769526345609067E-3</v>
      </c>
      <c r="AB121" s="41">
        <v>2.5999999999999998E-4</v>
      </c>
      <c r="AC121" s="38">
        <f>AB121*L121</f>
        <v>3.6544960399999997</v>
      </c>
      <c r="AD121" s="29">
        <v>0.2235</v>
      </c>
      <c r="AE121" s="42">
        <f>AH121*(1-AI121)*AD121</f>
        <v>43.919985000000004</v>
      </c>
      <c r="AF121" s="29">
        <f t="shared" si="214"/>
        <v>0.92482953001937351</v>
      </c>
      <c r="AG121" s="30">
        <f t="shared" ref="AG121:AG122" si="218">IF(AND(AA121&gt;0,AJ121&gt;0,AB121&gt;0),((AJ121*(AA121-AB121))/(AA121*(AJ121-AB121))),0)</f>
        <v>0.9192143407715645</v>
      </c>
      <c r="AH121" s="35">
        <v>215</v>
      </c>
      <c r="AI121" s="66">
        <v>8.5999999999999993E-2</v>
      </c>
      <c r="AJ121" s="67">
        <v>0.2268</v>
      </c>
      <c r="AK121" s="42">
        <f t="shared" si="206"/>
        <v>44.568468000000003</v>
      </c>
      <c r="AL121" s="18">
        <v>1.58</v>
      </c>
      <c r="AM121" s="18"/>
      <c r="AN121" s="122">
        <f>AN120+AH121-AM121</f>
        <v>1648.6600000000008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47" t="s">
        <v>50</v>
      </c>
      <c r="D122" s="73">
        <v>15500</v>
      </c>
      <c r="E122" s="44">
        <v>3</v>
      </c>
      <c r="F122" s="44">
        <v>15871</v>
      </c>
      <c r="G122" s="38">
        <v>2</v>
      </c>
      <c r="H122" s="38">
        <v>3.7</v>
      </c>
      <c r="I122" s="44">
        <v>16778</v>
      </c>
      <c r="J122" s="44">
        <v>15030</v>
      </c>
      <c r="K122" s="66">
        <v>8.4000000000000005E-2</v>
      </c>
      <c r="L122" s="38">
        <f t="shared" si="204"/>
        <v>13767.480000000001</v>
      </c>
      <c r="M122" s="29">
        <v>0.66</v>
      </c>
      <c r="N122" s="26">
        <f t="shared" si="215"/>
        <v>9086.5368000000017</v>
      </c>
      <c r="O122" s="40">
        <v>0.16900000000000001</v>
      </c>
      <c r="P122" s="26">
        <f t="shared" si="216"/>
        <v>2326.7041200000003</v>
      </c>
      <c r="Q122" s="40">
        <v>0.17100000000000001</v>
      </c>
      <c r="R122" s="26">
        <f t="shared" si="217"/>
        <v>2354.2390800000003</v>
      </c>
      <c r="S122" s="40">
        <v>0.19700000000000001</v>
      </c>
      <c r="T122" s="26">
        <f>L122*S122</f>
        <v>2712.1935600000002</v>
      </c>
      <c r="U122" s="40">
        <v>0.48599999999999999</v>
      </c>
      <c r="V122" s="26">
        <f>L122*U122</f>
        <v>6690.9952800000001</v>
      </c>
      <c r="W122" s="40">
        <v>0.4</v>
      </c>
      <c r="X122" s="26">
        <f>W122*L122</f>
        <v>5506.9920000000011</v>
      </c>
      <c r="Y122" s="48">
        <v>3.4299999999999999E-3</v>
      </c>
      <c r="Z122" s="18">
        <f>L122*Y122</f>
        <v>47.222456400000006</v>
      </c>
      <c r="AA122" s="28">
        <f>IF(J122&gt;0,(AC122+AK122)/J122,0)</f>
        <v>3.2473774850299399E-3</v>
      </c>
      <c r="AB122" s="48">
        <v>2.7E-4</v>
      </c>
      <c r="AC122" s="38">
        <f>AB122*L122</f>
        <v>3.7172196000000004</v>
      </c>
      <c r="AD122" s="29">
        <v>0.21759999999999999</v>
      </c>
      <c r="AE122" s="42">
        <f>AH122*(1-AI122)*AD122</f>
        <v>42.771456000000001</v>
      </c>
      <c r="AF122" s="29">
        <f t="shared" si="214"/>
        <v>0.92242735483476301</v>
      </c>
      <c r="AG122" s="30">
        <f t="shared" si="218"/>
        <v>0.9179363816318763</v>
      </c>
      <c r="AH122" s="44">
        <v>216</v>
      </c>
      <c r="AI122" s="66">
        <v>0.09</v>
      </c>
      <c r="AJ122" s="67">
        <v>0.22939999999999999</v>
      </c>
      <c r="AK122" s="42">
        <f t="shared" si="206"/>
        <v>45.090863999999996</v>
      </c>
      <c r="AL122" s="18">
        <v>1.6</v>
      </c>
      <c r="AM122" s="18"/>
      <c r="AN122" s="122">
        <f>AN121+AH122-AM122</f>
        <v>1864.6600000000008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44900</v>
      </c>
      <c r="E123" s="68"/>
      <c r="F123" s="52">
        <f>SUM(F120:F122)</f>
        <v>43434</v>
      </c>
      <c r="G123" s="53"/>
      <c r="H123" s="69"/>
      <c r="I123" s="52">
        <f>SUM(I120:I122)</f>
        <v>47561</v>
      </c>
      <c r="J123" s="52">
        <f>SUM(J120:J122)</f>
        <v>45475</v>
      </c>
      <c r="K123" s="21">
        <f>IF(J123&gt;0,(J120*K120+J121*K121+J122*K122)/J123,0)</f>
        <v>7.8647916437603077E-2</v>
      </c>
      <c r="L123" s="53">
        <f t="shared" ref="L123" si="219">L120+L121+L122</f>
        <v>41898.486000000004</v>
      </c>
      <c r="M123" s="54">
        <f>IF(L123&gt;0,N123/L123,0)</f>
        <v>0.60400136496578893</v>
      </c>
      <c r="N123" s="55">
        <f>N120+N121+N122</f>
        <v>25306.742734000003</v>
      </c>
      <c r="O123" s="21">
        <f>IF(L123&gt;0,P123/L123,0)</f>
        <v>0.24649488060260699</v>
      </c>
      <c r="P123" s="55">
        <f>P120+P121+P122</f>
        <v>10327.762304000002</v>
      </c>
      <c r="Q123" s="21">
        <f>IF(L123&gt;0,R123/L123,0)</f>
        <v>0.14950375443160405</v>
      </c>
      <c r="R123" s="55">
        <f>R120+R121+R122</f>
        <v>6263.9809620000005</v>
      </c>
      <c r="S123" s="21">
        <f>IF(L123&gt;0,T123/L123,0)</f>
        <v>0.18827820260617531</v>
      </c>
      <c r="T123" s="55">
        <f>T120+T121+T122</f>
        <v>7888.5716360000006</v>
      </c>
      <c r="U123" s="21">
        <f>IF(L123&gt;0,V123/L123,0)</f>
        <v>0.50748879976235894</v>
      </c>
      <c r="V123" s="55">
        <f>V120+V121+V122</f>
        <v>21263.012372000001</v>
      </c>
      <c r="W123" s="21">
        <f>IF(L123&gt;0,X123/L123,0)</f>
        <v>0.39664062992634153</v>
      </c>
      <c r="X123" s="55">
        <f>X120+X121+X122</f>
        <v>16618.641880000003</v>
      </c>
      <c r="Y123" s="56">
        <f>IF(L123&gt;0,Z123/L123,0)</f>
        <v>3.4300093072575462E-3</v>
      </c>
      <c r="Z123" s="57">
        <f>SUM(Z120:Z122)</f>
        <v>143.71219694000001</v>
      </c>
      <c r="AA123" s="63">
        <f>IF(L123&gt;0,(AA120*L120+AA121*L121+AA122*L122)/L123,0)</f>
        <v>3.2106216522458588E-3</v>
      </c>
      <c r="AB123" s="56">
        <f>IF(J123&gt;0,(J120*AB120+J121*AB121+J122*AB122)/J123,0)</f>
        <v>2.6666212204507975E-4</v>
      </c>
      <c r="AC123" s="53">
        <f>SUM(AC120:AC122)</f>
        <v>11.17203368</v>
      </c>
      <c r="AD123" s="54">
        <f>IF(J123&gt;0,(J120*AD120+J121*AD121+J122*AD122)/J123,0)</f>
        <v>0.22138213304013196</v>
      </c>
      <c r="AE123" s="59">
        <f>SUM(AE120:AE122)</f>
        <v>131.32845900000001</v>
      </c>
      <c r="AF123" s="54">
        <f>IF(AND(Z123&gt;0),((Z120*AF120+Z121*AF121+Z122*AF122)/Z123),0)</f>
        <v>0.9233735181103061</v>
      </c>
      <c r="AG123" s="58">
        <f>IF(AND(AA123&gt;0,AJ123&gt;0,AB123&gt;0),((AJ123*(AA123-AB123))/(AA123*(AJ123-AB123))),0)</f>
        <v>0.91802081653594125</v>
      </c>
      <c r="AH123" s="52">
        <f>SUM(AH120:AH122)</f>
        <v>650</v>
      </c>
      <c r="AI123" s="21">
        <f>IF(AH123&gt;0,(AI120*AH120+AI121*AH121+AI122*AH122)/AH123,0)</f>
        <v>8.7329230769230756E-2</v>
      </c>
      <c r="AJ123" s="54">
        <f>IF(J123&gt;0,(AJ120*J120+AJ121*J121+AJ122*J122)/J123,0)</f>
        <v>0.2272900582737768</v>
      </c>
      <c r="AK123" s="59">
        <f>SUM(AK120:AK122)</f>
        <v>134.8367982</v>
      </c>
      <c r="AL123" s="70"/>
      <c r="AM123" s="57">
        <f>SUM(AM120:AM122)</f>
        <v>0</v>
      </c>
      <c r="AN123" s="124"/>
      <c r="AO123" s="125">
        <f>AN122</f>
        <v>1864.6600000000008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/>
      <c r="D124" s="12"/>
      <c r="E124" s="12"/>
      <c r="F124" s="12"/>
      <c r="G124" s="147"/>
      <c r="H124" s="13"/>
      <c r="I124" s="12"/>
      <c r="J124" s="12"/>
      <c r="K124" s="14"/>
      <c r="L124" s="25">
        <f t="shared" ref="L124" si="220">J124*(1-K124)</f>
        <v>0</v>
      </c>
      <c r="M124" s="15"/>
      <c r="N124" s="26">
        <f>L124*M124</f>
        <v>0</v>
      </c>
      <c r="O124" s="14"/>
      <c r="P124" s="26">
        <f>L124*O124</f>
        <v>0</v>
      </c>
      <c r="Q124" s="16"/>
      <c r="R124" s="26">
        <f>L124*Q124</f>
        <v>0</v>
      </c>
      <c r="S124" s="16"/>
      <c r="T124" s="26">
        <f>L124*S124</f>
        <v>0</v>
      </c>
      <c r="U124" s="16"/>
      <c r="V124" s="26">
        <f>L124*U124</f>
        <v>0</v>
      </c>
      <c r="W124" s="16"/>
      <c r="X124" s="26">
        <f>W124*L124</f>
        <v>0</v>
      </c>
      <c r="Y124" s="17"/>
      <c r="Z124" s="61">
        <f>L124*Y124</f>
        <v>0</v>
      </c>
      <c r="AA124" s="28">
        <f>IF(J124&gt;0,(AC124+AK124)/J124,0)</f>
        <v>0</v>
      </c>
      <c r="AB124" s="17"/>
      <c r="AC124" s="25">
        <f>AB124*L124</f>
        <v>0</v>
      </c>
      <c r="AD124" s="141"/>
      <c r="AE124" s="31">
        <f>AH124*(1-AI124)*AD124</f>
        <v>0</v>
      </c>
      <c r="AF124" s="29">
        <f t="shared" ref="AF124:AF126" si="221">IF(AND(AD124&gt;0,AB124&gt;0,Y124&gt;0),((Y124-AB124)*AD124)/((AD124-AB124)*Y124),0)</f>
        <v>0</v>
      </c>
      <c r="AG124" s="62">
        <f>IF(AND(AA124&gt;0,AJ124&gt;0,AB124&gt;0),((AJ124*(AA124-AB124))/(AA124*(AJ124-AB124))),0)</f>
        <v>0</v>
      </c>
      <c r="AH124" s="12"/>
      <c r="AI124" s="14"/>
      <c r="AJ124" s="15"/>
      <c r="AK124" s="31">
        <f t="shared" si="206"/>
        <v>0</v>
      </c>
      <c r="AL124" s="19"/>
      <c r="AM124" s="19"/>
      <c r="AN124" s="119">
        <f>AN122+AH124-AM124</f>
        <v>1864.6600000000008</v>
      </c>
      <c r="AO124" s="120"/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/>
      <c r="D125" s="73"/>
      <c r="E125" s="44"/>
      <c r="F125" s="35"/>
      <c r="G125" s="148"/>
      <c r="H125" s="38"/>
      <c r="I125" s="35"/>
      <c r="J125" s="35"/>
      <c r="K125" s="66"/>
      <c r="L125" s="38">
        <f t="shared" si="204"/>
        <v>0</v>
      </c>
      <c r="M125" s="39"/>
      <c r="N125" s="26">
        <f t="shared" ref="N125:N126" si="222">L125*M125</f>
        <v>0</v>
      </c>
      <c r="O125" s="37"/>
      <c r="P125" s="26">
        <f t="shared" ref="P125:P126" si="223">L125*O125</f>
        <v>0</v>
      </c>
      <c r="Q125" s="40"/>
      <c r="R125" s="26">
        <f t="shared" ref="R125:R126" si="224">L125*Q125</f>
        <v>0</v>
      </c>
      <c r="S125" s="40"/>
      <c r="T125" s="26">
        <f>L125*S125</f>
        <v>0</v>
      </c>
      <c r="U125" s="40"/>
      <c r="V125" s="26">
        <f>L125*U125</f>
        <v>0</v>
      </c>
      <c r="W125" s="40"/>
      <c r="X125" s="26">
        <f>W125*L125</f>
        <v>0</v>
      </c>
      <c r="Y125" s="41"/>
      <c r="Z125" s="18">
        <f>L125*Y125</f>
        <v>0</v>
      </c>
      <c r="AA125" s="28">
        <f>IF(J125&gt;0,(AC125+AK125)/J125,0)</f>
        <v>0</v>
      </c>
      <c r="AB125" s="41"/>
      <c r="AC125" s="38">
        <f>AB125*L125</f>
        <v>0</v>
      </c>
      <c r="AD125" s="29"/>
      <c r="AE125" s="42">
        <f>AH125*(1-AI125)*AD125</f>
        <v>0</v>
      </c>
      <c r="AF125" s="29">
        <f t="shared" si="221"/>
        <v>0</v>
      </c>
      <c r="AG125" s="30">
        <f t="shared" ref="AG125:AG126" si="225">IF(AND(AA125&gt;0,AJ125&gt;0,AB125&gt;0),((AJ125*(AA125-AB125))/(AA125*(AJ125-AB125))),0)</f>
        <v>0</v>
      </c>
      <c r="AH125" s="35"/>
      <c r="AI125" s="66"/>
      <c r="AJ125" s="67"/>
      <c r="AK125" s="42">
        <f t="shared" si="206"/>
        <v>0</v>
      </c>
      <c r="AL125" s="18"/>
      <c r="AM125" s="18"/>
      <c r="AN125" s="122">
        <f>AN124+AH125-AM125</f>
        <v>1864.6600000000008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/>
      <c r="D126" s="73"/>
      <c r="E126" s="44"/>
      <c r="F126" s="44"/>
      <c r="G126" s="149"/>
      <c r="H126" s="38"/>
      <c r="I126" s="44"/>
      <c r="J126" s="44"/>
      <c r="K126" s="66"/>
      <c r="L126" s="38">
        <f t="shared" si="204"/>
        <v>0</v>
      </c>
      <c r="M126" s="29"/>
      <c r="N126" s="26">
        <f t="shared" si="222"/>
        <v>0</v>
      </c>
      <c r="O126" s="40"/>
      <c r="P126" s="26">
        <f t="shared" si="223"/>
        <v>0</v>
      </c>
      <c r="Q126" s="40"/>
      <c r="R126" s="26">
        <f t="shared" si="224"/>
        <v>0</v>
      </c>
      <c r="S126" s="40"/>
      <c r="T126" s="26">
        <f>L126*S126</f>
        <v>0</v>
      </c>
      <c r="U126" s="40"/>
      <c r="V126" s="26">
        <f>L126*U126</f>
        <v>0</v>
      </c>
      <c r="W126" s="40"/>
      <c r="X126" s="26">
        <f>W126*L126</f>
        <v>0</v>
      </c>
      <c r="Y126" s="48"/>
      <c r="Z126" s="18">
        <f>L126*Y126</f>
        <v>0</v>
      </c>
      <c r="AA126" s="28">
        <f>IF(J126&gt;0,(AC126+AK126)/J126,0)</f>
        <v>0</v>
      </c>
      <c r="AB126" s="48"/>
      <c r="AC126" s="38">
        <f>AB126*L126</f>
        <v>0</v>
      </c>
      <c r="AD126" s="29"/>
      <c r="AE126" s="42">
        <f>AH126*(1-AI126)*AD126</f>
        <v>0</v>
      </c>
      <c r="AF126" s="29">
        <f t="shared" si="221"/>
        <v>0</v>
      </c>
      <c r="AG126" s="30">
        <f t="shared" si="225"/>
        <v>0</v>
      </c>
      <c r="AH126" s="44"/>
      <c r="AI126" s="66"/>
      <c r="AJ126" s="67"/>
      <c r="AK126" s="42">
        <f t="shared" si="206"/>
        <v>0</v>
      </c>
      <c r="AL126" s="18"/>
      <c r="AM126" s="18"/>
      <c r="AN126" s="122">
        <f>AN125+AH126-AM126</f>
        <v>1864.6600000000008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0</v>
      </c>
      <c r="E127" s="68"/>
      <c r="F127" s="52">
        <f>SUM(F124:F126)</f>
        <v>0</v>
      </c>
      <c r="G127" s="69"/>
      <c r="H127" s="69"/>
      <c r="I127" s="52">
        <f>SUM(I124:I126)</f>
        <v>0</v>
      </c>
      <c r="J127" s="52">
        <f>SUM(J124:J126)</f>
        <v>0</v>
      </c>
      <c r="K127" s="21">
        <f>IF(J127&gt;0,(J124*K124+J125*K125+J126*K126)/J127,0)</f>
        <v>0</v>
      </c>
      <c r="L127" s="53">
        <f t="shared" ref="L127" si="227">L124+L125+L126</f>
        <v>0</v>
      </c>
      <c r="M127" s="54">
        <f>IF(L127&gt;0,N127/L127,0)</f>
        <v>0</v>
      </c>
      <c r="N127" s="55">
        <f>N124+N125+N126</f>
        <v>0</v>
      </c>
      <c r="O127" s="21">
        <f>IF(L127&gt;0,P127/L127,0)</f>
        <v>0</v>
      </c>
      <c r="P127" s="55">
        <f>P124+P125+P126</f>
        <v>0</v>
      </c>
      <c r="Q127" s="21">
        <f>IF(L127&gt;0,R127/L127,0)</f>
        <v>0</v>
      </c>
      <c r="R127" s="55">
        <f>R124+R125+R126</f>
        <v>0</v>
      </c>
      <c r="S127" s="21">
        <f>IF(L127&gt;0,T127/L127,0)</f>
        <v>0</v>
      </c>
      <c r="T127" s="55">
        <f>T124+T125+T126</f>
        <v>0</v>
      </c>
      <c r="U127" s="21">
        <f>IF(L127&gt;0,V127/L127,0)</f>
        <v>0</v>
      </c>
      <c r="V127" s="55">
        <f>V124+V125+V126</f>
        <v>0</v>
      </c>
      <c r="W127" s="21">
        <f>IF(L127&gt;0,X127/L127,0)</f>
        <v>0</v>
      </c>
      <c r="X127" s="55">
        <f>X124+X125+X126</f>
        <v>0</v>
      </c>
      <c r="Y127" s="56">
        <f>IF(L127&gt;0,Z127/L127,0)</f>
        <v>0</v>
      </c>
      <c r="Z127" s="57">
        <f>SUM(Z124:Z126)</f>
        <v>0</v>
      </c>
      <c r="AA127" s="63">
        <f>IF(L127&gt;0,(AA124*L124+AA125*L125+AA126*L126)/L127,0)</f>
        <v>0</v>
      </c>
      <c r="AB127" s="56">
        <f>IF(J127&gt;0,(J124*AB124+J125*AB125+J126*AB126)/J127,0)</f>
        <v>0</v>
      </c>
      <c r="AC127" s="53">
        <f>SUM(AC124:AC126)</f>
        <v>0</v>
      </c>
      <c r="AD127" s="54">
        <f>IF(J127&gt;0,(J124*AD124+J125*AD125+J126*AD126)/J127,0)</f>
        <v>0</v>
      </c>
      <c r="AE127" s="59">
        <f>SUM(AE124:AE126)</f>
        <v>0</v>
      </c>
      <c r="AF127" s="54">
        <f>IF(AND(Z127&gt;0),((Z124*AF124+Z125*AF125+Z126*AF126)/Z127),0)</f>
        <v>0</v>
      </c>
      <c r="AG127" s="58">
        <f>IF(AND(AA127&gt;0,AJ127&gt;0,AB127&gt;0),((AJ127*(AA127-AB127))/(AA127*(AJ127-AB127))),0)</f>
        <v>0</v>
      </c>
      <c r="AH127" s="52">
        <f>SUM(AH124:AH126)</f>
        <v>0</v>
      </c>
      <c r="AI127" s="21">
        <f>IF(AH127&gt;0,(AI124*AH124+AI125*AH125+AI126*AH126)/AH127,0)</f>
        <v>0</v>
      </c>
      <c r="AJ127" s="54">
        <f>IF(J127&gt;0,(AJ124*J124+AJ125*J125+AJ126*J126)/J127,0)</f>
        <v>0</v>
      </c>
      <c r="AK127" s="59">
        <f>SUM(AK124:AK126)</f>
        <v>0</v>
      </c>
      <c r="AL127" s="70"/>
      <c r="AM127" s="57">
        <f>SUM(AM124:AM126)</f>
        <v>0</v>
      </c>
      <c r="AN127" s="124"/>
      <c r="AO127" s="125">
        <f>AN126</f>
        <v>1864.6600000000008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1406510</v>
      </c>
      <c r="E128" s="86"/>
      <c r="F128" s="86">
        <f>SUM(F127,F123,F119,F115,F111,F107,F103,F99,F95,F91,F87,F83,F79,F75,F71,F67,F63,F59,F55,F51,F47,F43,F39,F35,F31,F27,F23,F19,F15,F11,F7)</f>
        <v>1278053</v>
      </c>
      <c r="G128" s="92"/>
      <c r="H128" s="86"/>
      <c r="I128" s="86">
        <f>SUM(I127,I123,I119,I115,I111,I107,I103,I99,I95,I91,I87,I83,I79,I75,I71,I67,I63,I59,I55,I51,I47,I43,I39,I35,I31,I27,I23,I19,I15,I11,I7)</f>
        <v>1317355</v>
      </c>
      <c r="J128" s="86">
        <f>SUM(J127,J123,J119,J115,J111,J107,J103,J99,J95,J91,J87,J83,J79,J75,J71,J67,J63,J59,J55,J51,J47,J43,J39,J35,J31,J27,J23,J19,J15,J11,J7)</f>
        <v>1332478</v>
      </c>
      <c r="K128" s="87">
        <f>1-L128/J128</f>
        <v>7.8802405743284232E-2</v>
      </c>
      <c r="L128" s="86">
        <f>SUM(L127,L123,L119,L115,L111,L107,L103,L99,L95,L91,L87,L83,L79,L75,L71,L67,L63,L59,L55,L51,L47,L43,L39,L35,L31,L27,L23,L19,L15,L11,L7)</f>
        <v>1227475.5280000002</v>
      </c>
      <c r="M128" s="88">
        <f>IF(AND(L128&gt;0),(N128/L128),0)</f>
        <v>0.71102968475637096</v>
      </c>
      <c r="N128" s="86">
        <f>SUM(N127,N123,N119,N115,N111,N107,N103,N99,N95,N91,N87,N83,N79,N75,N71,N67,N63,N59,N55,N51,N47,N43,N39,N35,N31,N27,N23,N19,N15,N11,N7)</f>
        <v>872771.53772000014</v>
      </c>
      <c r="O128" s="88">
        <f>P128/L128</f>
        <v>0.17833868373545284</v>
      </c>
      <c r="P128" s="86">
        <f>SUM(P127,P123,P119,P115,P111,P107,P103,P99,P95,P91,P87,P83,P79,P75,P71,P67,P63,P59,P55,P51,P47,P43,P39,P35,P31,P27,P23,P19,P15,P11,P7)</f>
        <v>218906.36998100003</v>
      </c>
      <c r="Q128" s="88">
        <f>R128/L128</f>
        <v>0.11063163150817618</v>
      </c>
      <c r="R128" s="86">
        <f>SUM(R127,R123,R119,R115,R111,R107,R103,R99,R95,R91,R87,R83,R79,R75,R71,R67,R63,R59,R55,R51,R47,R43,R39,R35,R31,R27,R23,R19,R15,R11,R7)</f>
        <v>135797.620299</v>
      </c>
      <c r="S128" s="88">
        <f>T128/L128</f>
        <v>0.18195002176939523</v>
      </c>
      <c r="T128" s="86">
        <f>SUM(T127,T123,T119,T115,T111,T107,T103,T99,T95,T91,T87,T83,T79,T75,T71,T67,T63,T59,T55,T51,T47,T43,T39,T35,T31,T27,T23,T19,T15,T11,T7)</f>
        <v>223339.19904099993</v>
      </c>
      <c r="U128" s="88">
        <f>V128/L128</f>
        <v>0.5281544186076842</v>
      </c>
      <c r="V128" s="86">
        <f>SUM(V127,V123,V119,V115,V111,V107,V103,V99,V95,V91,V87,V83,V79,V75,V71,V67,V63,V59,V55,V51,V47,V43,V39,V35,V31,V27,V23,V19,V15,V11,V7)</f>
        <v>648296.62384600029</v>
      </c>
      <c r="W128" s="88">
        <f>IF(AND(L128&gt;0),(X128/L128),0)</f>
        <v>0.39577764801678389</v>
      </c>
      <c r="X128" s="86">
        <f>SUM(X127,X123,X119,X115,X111,X107,X103,X99,X95,X91,X87,X83,X79,X75,X71,X67,X63,X59,X55,X51,X47,X43,X39,X35,X31,X27,X23,X19,X15,X11,X7)</f>
        <v>485807.37747000001</v>
      </c>
      <c r="Y128" s="89">
        <f>IF(AND(L128&gt;0),(Z128/L128),0)</f>
        <v>3.3218058535420345E-3</v>
      </c>
      <c r="Z128" s="86">
        <f>SUM(Z127,Z123,Z119,Z115,Z111,Z107,Z103,Z99,Z95,Z91,Z87,Z83,Z79,Z75,Z71,Z67,Z63,Z59,Z55,Z51,Z47,Z43,Z39,Z35,Z31,Z27,Z23,Z19,Z15,Z11,Z7)</f>
        <v>4077.4353939900002</v>
      </c>
      <c r="AA128" s="90">
        <f>(AC128+AK128)/J128</f>
        <v>3.1039624633652494E-3</v>
      </c>
      <c r="AB128" s="91">
        <f>AC128/(L128-AH128)</f>
        <v>2.5709915975137592E-4</v>
      </c>
      <c r="AC128" s="92">
        <f>SUM(AC127,AC123,AC119,AC115,AC111,AC107,AC103,AC99,AC95,AC91,AC87,AC83,AC79,AC75,AC71,AC67,AC63,AC59,AC55,AC51,AC47,AC43,AC39,AC35,AC31,AC27,AC23,AC19,AC15,AC11,AC7)</f>
        <v>310.71912496000004</v>
      </c>
      <c r="AD128" s="88">
        <f>AE128/AH128</f>
        <v>0.19802900773866161</v>
      </c>
      <c r="AE128" s="86">
        <f>SUM(AE127,AE123,AE119,AE115,AE111,AE107,AE103,AE99,AE95,AE91,AE87,AE83,AE79,AE75,AE71,AE67,AE63,AE59,AE55,AE51,AE47,AE43,AE39,AE35,AE31,AE27,AE23,AE19,AE15,AE11,AE7)</f>
        <v>3746.3127684000001</v>
      </c>
      <c r="AF128" s="93">
        <f>((Y128-AB128)*AJ128)/((AJ128-AB128)*Y128)</f>
        <v>0.92377717708477225</v>
      </c>
      <c r="AG128" s="94">
        <f>((AA128-AB128)*AJ128)/((AJ128-AB128)*AA128)</f>
        <v>0.91833832941756877</v>
      </c>
      <c r="AH128" s="86">
        <f>SUM(AH127,AH123,AH119,AH115,AH111,AH107,AH103,AH99,AH95,AH91,AH87,AH83,AH79,AH75,AH71,AH67,AH63,AH59,AH55,AH51,AH47,AH43,AH39,AH35,AH31,AH27,AH23,AH19,AH15,AH11,AH7)</f>
        <v>18918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8.6477010644718466E-2</v>
      </c>
      <c r="AJ128" s="88">
        <f>AK128/AH128</f>
        <v>0.2022012142034042</v>
      </c>
      <c r="AK128" s="86">
        <f>SUM(AK127,AK123,AK119,AK115,AK111,AK107,AK103,AK99,AK95,AK91,AK87,AK83,AK79,AK75,AK71,AK67,AK63,AK59,AK55,AK51,AK47,AK43,AK39,AK35,AK31,AK27,AK23,AK19,AK15,AK11,AK7)</f>
        <v>3825.2425703000008</v>
      </c>
      <c r="AL128" s="86"/>
      <c r="AM128" s="128">
        <f>SUM(AM127,AM123,AM119,AM115,AM111,AM107,AM103,AM99,AM95,AM91,AM87,AM83,AM79,AM75,AM71,AM67,AM63,AM59,AM55,AM51,AM47,AM43,AM39,AM35,AM31,AM27,AM23,AM19,AM15,AM11,AM7)</f>
        <v>18826.980000000003</v>
      </c>
      <c r="AN128" s="129"/>
      <c r="AO128" s="130"/>
      <c r="AP128" s="86">
        <f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Z1:AA1048576 AG1:AG1048576" name="Range1_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R1:AS1"/>
    <mergeCell ref="AT1:AU1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72:A75"/>
    <mergeCell ref="A76:A79"/>
    <mergeCell ref="A80:A83"/>
    <mergeCell ref="C1:C2"/>
    <mergeCell ref="A20:A23"/>
    <mergeCell ref="A4:A7"/>
    <mergeCell ref="A8:A11"/>
    <mergeCell ref="A12:A15"/>
    <mergeCell ref="A16:A19"/>
    <mergeCell ref="A1:A2"/>
    <mergeCell ref="B1:B2"/>
    <mergeCell ref="A24:A27"/>
    <mergeCell ref="A28:A31"/>
    <mergeCell ref="A32:A35"/>
    <mergeCell ref="A124:A127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topLeftCell="M1" zoomScale="110" zoomScaleNormal="110" workbookViewId="0">
      <pane ySplit="2" topLeftCell="A108" activePane="bottomLeft" state="frozen"/>
      <selection pane="bottomLeft" activeCell="AO124" sqref="AO124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3.5703125" style="131" customWidth="1"/>
    <col min="40" max="40" width="11.5703125" style="132" customWidth="1"/>
    <col min="41" max="41" width="16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v>1864.66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49</v>
      </c>
      <c r="D4" s="12">
        <v>3954</v>
      </c>
      <c r="E4" s="12">
        <v>0</v>
      </c>
      <c r="F4" s="12">
        <v>7904</v>
      </c>
      <c r="G4" s="13">
        <v>1.6</v>
      </c>
      <c r="H4" s="13">
        <v>4.5</v>
      </c>
      <c r="I4" s="12">
        <v>8505</v>
      </c>
      <c r="J4" s="12">
        <v>15091</v>
      </c>
      <c r="K4" s="14">
        <v>0.08</v>
      </c>
      <c r="L4" s="25">
        <f>J4*(1-K4)</f>
        <v>13883.720000000001</v>
      </c>
      <c r="M4" s="15">
        <v>0.85299999999999998</v>
      </c>
      <c r="N4" s="26">
        <f>L4*M4</f>
        <v>11842.813160000002</v>
      </c>
      <c r="O4" s="14">
        <v>8.1000000000000003E-2</v>
      </c>
      <c r="P4" s="26">
        <f>L4*O4</f>
        <v>1124.5813200000002</v>
      </c>
      <c r="Q4" s="16">
        <v>6.6000000000000003E-2</v>
      </c>
      <c r="R4" s="26">
        <f>L4*Q4</f>
        <v>916.3255200000001</v>
      </c>
      <c r="S4" s="27">
        <v>0.20200000000000001</v>
      </c>
      <c r="T4" s="26">
        <f>L4*S4</f>
        <v>2804.5114400000002</v>
      </c>
      <c r="U4" s="16">
        <v>0.50700000000000001</v>
      </c>
      <c r="V4" s="26">
        <f>L4*U4</f>
        <v>7039.0460400000011</v>
      </c>
      <c r="W4" s="16">
        <v>0.4</v>
      </c>
      <c r="X4" s="26">
        <f>W4*L4</f>
        <v>5553.4880000000012</v>
      </c>
      <c r="Y4" s="17">
        <v>3.4399999999999999E-3</v>
      </c>
      <c r="Z4" s="18">
        <f>L4*Y4</f>
        <v>47.759996800000003</v>
      </c>
      <c r="AA4" s="28">
        <f>IF(J4&gt;0,(AC4+AK4)/J4,0)</f>
        <v>3.2683552183420581E-3</v>
      </c>
      <c r="AB4" s="17">
        <v>3.3E-4</v>
      </c>
      <c r="AC4" s="25">
        <f>AB4*L4</f>
        <v>4.5816276</v>
      </c>
      <c r="AD4" s="141">
        <v>0.218</v>
      </c>
      <c r="AE4" s="31">
        <f>AH4*(1-AI4)*AD4</f>
        <v>43.484459999999999</v>
      </c>
      <c r="AF4" s="29">
        <f t="shared" ref="AF4:AF6" si="0">IF(AND(AD4&gt;0,AB4&gt;0,Y4&gt;0),((Y4-AB4)*AD4)/((AD4-AB4)*Y4),0)</f>
        <v>0.90544038821300865</v>
      </c>
      <c r="AG4" s="62">
        <f>IF(AND(AA4&gt;0,AJ4&gt;0,AB4&gt;0),((AJ4*(AA4-AB4))/(AA4*(AJ4-AB4))),0)</f>
        <v>0.90035642654234438</v>
      </c>
      <c r="AH4" s="12">
        <v>218</v>
      </c>
      <c r="AI4" s="14">
        <v>8.5000000000000006E-2</v>
      </c>
      <c r="AJ4" s="15">
        <v>0.2243</v>
      </c>
      <c r="AK4" s="31">
        <f t="shared" ref="AK4:AK6" si="1">AH4*(1-AI4)*AJ4</f>
        <v>44.741121</v>
      </c>
      <c r="AL4" s="19">
        <v>1.6</v>
      </c>
      <c r="AM4" s="19">
        <v>1200.8399999999999</v>
      </c>
      <c r="AN4" s="119">
        <f>AN3+AH4-AM4</f>
        <v>881.81999999999994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55</v>
      </c>
      <c r="D5" s="35">
        <v>18946</v>
      </c>
      <c r="E5" s="35">
        <v>5</v>
      </c>
      <c r="F5" s="35">
        <v>15932</v>
      </c>
      <c r="G5" s="36">
        <v>2.7</v>
      </c>
      <c r="H5" s="36">
        <v>4.8</v>
      </c>
      <c r="I5" s="35">
        <v>16012</v>
      </c>
      <c r="J5" s="35">
        <v>14927</v>
      </c>
      <c r="K5" s="37">
        <v>7.4999999999999997E-2</v>
      </c>
      <c r="L5" s="38">
        <f t="shared" ref="L5:L6" si="2">J5*(1-K5)</f>
        <v>13807.475</v>
      </c>
      <c r="M5" s="39">
        <v>0.55900000000000005</v>
      </c>
      <c r="N5" s="26">
        <f t="shared" ref="N5:N6" si="3">L5*M5</f>
        <v>7718.378525000001</v>
      </c>
      <c r="O5" s="37">
        <v>0.33300000000000002</v>
      </c>
      <c r="P5" s="26">
        <f t="shared" ref="P5:P6" si="4">L5*O5</f>
        <v>4597.8891750000003</v>
      </c>
      <c r="Q5" s="40">
        <v>0.108</v>
      </c>
      <c r="R5" s="26">
        <f t="shared" ref="R5:R6" si="5">L5*Q5</f>
        <v>1491.2073</v>
      </c>
      <c r="S5" s="29">
        <v>0.184</v>
      </c>
      <c r="T5" s="26">
        <f>L5*S5</f>
        <v>2540.5754000000002</v>
      </c>
      <c r="U5" s="40">
        <v>0.52900000000000003</v>
      </c>
      <c r="V5" s="26">
        <f>L5*U5</f>
        <v>7304.1542750000008</v>
      </c>
      <c r="W5" s="40">
        <v>0.4</v>
      </c>
      <c r="X5" s="26">
        <f>W5*L5</f>
        <v>5522.9900000000007</v>
      </c>
      <c r="Y5" s="41">
        <v>3.3700000000000002E-3</v>
      </c>
      <c r="Z5" s="18">
        <f>L5*Y5</f>
        <v>46.53119075</v>
      </c>
      <c r="AA5" s="28">
        <f>IF(J5&gt;0,(AC5+AK5)/J5,0)</f>
        <v>3.2147869464728344E-3</v>
      </c>
      <c r="AB5" s="41">
        <v>3.3E-4</v>
      </c>
      <c r="AC5" s="38">
        <f>AB5*L5</f>
        <v>4.5564667500000002</v>
      </c>
      <c r="AD5" s="29">
        <v>0.21479999999999999</v>
      </c>
      <c r="AE5" s="42">
        <f>AH5*(1-AI5)*AD5</f>
        <v>42.059987999999997</v>
      </c>
      <c r="AF5" s="29">
        <f t="shared" si="0"/>
        <v>0.90346515646395731</v>
      </c>
      <c r="AG5" s="30">
        <f t="shared" ref="AG5:AG6" si="6">IF(AND(AA5&gt;0,AJ5&gt;0,AB5&gt;0),((AJ5*(AA5-AB5))/(AA5*(AJ5-AB5))),0)</f>
        <v>0.89868643038430129</v>
      </c>
      <c r="AH5" s="35">
        <v>214</v>
      </c>
      <c r="AI5" s="37">
        <v>8.5000000000000006E-2</v>
      </c>
      <c r="AJ5" s="39">
        <v>0.2218</v>
      </c>
      <c r="AK5" s="42">
        <f t="shared" si="1"/>
        <v>43.430658000000001</v>
      </c>
      <c r="AL5" s="43">
        <v>1.61</v>
      </c>
      <c r="AM5" s="43"/>
      <c r="AN5" s="134">
        <f>AN4+AH5-AM5</f>
        <v>1095.82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52</v>
      </c>
      <c r="D6" s="44">
        <v>19530</v>
      </c>
      <c r="E6" s="44">
        <v>4</v>
      </c>
      <c r="F6" s="44">
        <v>15678</v>
      </c>
      <c r="G6" s="38">
        <v>2.8</v>
      </c>
      <c r="H6" s="38">
        <v>4.8</v>
      </c>
      <c r="I6" s="44">
        <v>16664</v>
      </c>
      <c r="J6" s="44">
        <v>14992</v>
      </c>
      <c r="K6" s="40">
        <v>8.7999999999999995E-2</v>
      </c>
      <c r="L6" s="38">
        <f t="shared" si="2"/>
        <v>13672.704</v>
      </c>
      <c r="M6" s="29">
        <v>0.7</v>
      </c>
      <c r="N6" s="26">
        <f t="shared" si="3"/>
        <v>9570.8927999999996</v>
      </c>
      <c r="O6" s="40">
        <v>0.182</v>
      </c>
      <c r="P6" s="26">
        <f t="shared" si="4"/>
        <v>2488.4321279999999</v>
      </c>
      <c r="Q6" s="40">
        <v>0.11799999999999999</v>
      </c>
      <c r="R6" s="26">
        <f t="shared" si="5"/>
        <v>1613.379072</v>
      </c>
      <c r="S6" s="29">
        <v>0.186</v>
      </c>
      <c r="T6" s="26">
        <f>L6*S6</f>
        <v>2543.1229439999997</v>
      </c>
      <c r="U6" s="40">
        <v>0.52900000000000003</v>
      </c>
      <c r="V6" s="26">
        <f>L6*U6</f>
        <v>7232.8604160000004</v>
      </c>
      <c r="W6" s="40">
        <v>0.39</v>
      </c>
      <c r="X6" s="26">
        <f>W6*L6</f>
        <v>5332.3545599999998</v>
      </c>
      <c r="Y6" s="48">
        <v>3.3999999999999998E-3</v>
      </c>
      <c r="Z6" s="18">
        <f>L6*Y6</f>
        <v>46.487193599999998</v>
      </c>
      <c r="AA6" s="28">
        <f>IF(J6&gt;0,(AC6+AK6)/J6,0)</f>
        <v>3.2262277427961578E-3</v>
      </c>
      <c r="AB6" s="48">
        <v>3.3E-4</v>
      </c>
      <c r="AC6" s="38">
        <f>AB6*L6</f>
        <v>4.5119923200000001</v>
      </c>
      <c r="AD6" s="29">
        <v>0.22159999999999999</v>
      </c>
      <c r="AE6" s="42">
        <f>AH6*(1-AI6)*AD6</f>
        <v>43.737192</v>
      </c>
      <c r="AF6" s="29">
        <f t="shared" si="0"/>
        <v>0.9042878144614378</v>
      </c>
      <c r="AG6" s="30">
        <f t="shared" si="6"/>
        <v>0.89904857932501359</v>
      </c>
      <c r="AH6" s="44">
        <v>215</v>
      </c>
      <c r="AI6" s="40">
        <v>8.2000000000000003E-2</v>
      </c>
      <c r="AJ6" s="29">
        <v>0.22220000000000001</v>
      </c>
      <c r="AK6" s="42">
        <f t="shared" si="1"/>
        <v>43.855614000000003</v>
      </c>
      <c r="AL6" s="18">
        <v>1.5</v>
      </c>
      <c r="AM6" s="18"/>
      <c r="AN6" s="134">
        <f>AN5+AH6-AM6</f>
        <v>1310.82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42430</v>
      </c>
      <c r="E7" s="52"/>
      <c r="F7" s="52">
        <f>SUM(F4:F6)</f>
        <v>39514</v>
      </c>
      <c r="G7" s="53"/>
      <c r="H7" s="53"/>
      <c r="I7" s="52">
        <f>SUM(I4:I6)</f>
        <v>41181</v>
      </c>
      <c r="J7" s="52">
        <f>SUM(J4:J6)</f>
        <v>45010</v>
      </c>
      <c r="K7" s="21">
        <f>IF(J7&gt;0,(J4*K4+J5*K5+J6*K6)/J7,0)</f>
        <v>8.1006465229948893E-2</v>
      </c>
      <c r="L7" s="69">
        <f>L4+L5+L6</f>
        <v>41363.898999999998</v>
      </c>
      <c r="M7" s="54">
        <f>IF(L7&gt;0,N7/L7,0)</f>
        <v>0.70428768054481516</v>
      </c>
      <c r="N7" s="55">
        <f>N4+N5+N6</f>
        <v>29132.084484999999</v>
      </c>
      <c r="O7" s="21">
        <f>IF(L7&gt;0,P7/L7,0)</f>
        <v>0.19850407774663603</v>
      </c>
      <c r="P7" s="55">
        <f>P4+P5+P6</f>
        <v>8210.9026229999999</v>
      </c>
      <c r="Q7" s="21">
        <f>IF(L7&gt;0,R7/L7,0)</f>
        <v>9.7208241708548804E-2</v>
      </c>
      <c r="R7" s="55">
        <f>R4+R5+R6</f>
        <v>4020.9118920000001</v>
      </c>
      <c r="S7" s="21">
        <f>IF(L7&gt;0,T7/L7,0)</f>
        <v>0.19070276194224342</v>
      </c>
      <c r="T7" s="55">
        <f>T4+T5+T6</f>
        <v>7888.2097839999997</v>
      </c>
      <c r="U7" s="21">
        <f>IF(L7&gt;0,V7/L7,0)</f>
        <v>0.52161573866622202</v>
      </c>
      <c r="V7" s="55">
        <f>V4+V5+V6</f>
        <v>21576.060731000001</v>
      </c>
      <c r="W7" s="21">
        <f>IF(L7&gt;0,X7/L7,0)</f>
        <v>0.39669453210878414</v>
      </c>
      <c r="X7" s="55">
        <f>X4+X5+X6</f>
        <v>16408.832560000003</v>
      </c>
      <c r="Y7" s="56">
        <f>IF(L7&gt;0,Z7/L7,0)</f>
        <v>3.4034117806447601E-3</v>
      </c>
      <c r="Z7" s="57">
        <f>SUM(Z4:Z6)</f>
        <v>140.77838115</v>
      </c>
      <c r="AA7" s="56">
        <f>IF(L7&gt;0,(AA4*L4+AA5*L5+AA6*L6)/L7,0)</f>
        <v>3.2365487612661952E-3</v>
      </c>
      <c r="AB7" s="56">
        <f>IF(J7&gt;0,(J4*AB4+J5*AB5+J6*AB6)/J7,0)</f>
        <v>3.3E-4</v>
      </c>
      <c r="AC7" s="53">
        <f>SUM(AC4:AC6)</f>
        <v>13.65008667</v>
      </c>
      <c r="AD7" s="54">
        <f>IF(J7&gt;0,(J4*AD4+J5*AD5+J6*AD6)/J7,0)</f>
        <v>0.21813785381026438</v>
      </c>
      <c r="AE7" s="59">
        <f>SUM(AE4:AE6)</f>
        <v>129.28163999999998</v>
      </c>
      <c r="AF7" s="54">
        <f>IF(AND(Z7&gt;0),((Z4*AF4+Z5*AF5+Z6*AF6)/Z7),0)</f>
        <v>0.90440692126140976</v>
      </c>
      <c r="AG7" s="58">
        <f>IF(AND(AA7&gt;0,AJ7&gt;0,AB7&gt;0),((AJ7*(AA7-AB7))/(AA7*(AJ7-AB7))),0)</f>
        <v>0.89937181464148452</v>
      </c>
      <c r="AH7" s="52">
        <f>SUM(AH4:AH6)</f>
        <v>647</v>
      </c>
      <c r="AI7" s="21">
        <f>IF(AH7&gt;0,(AI4*AH4+AI5*AH5+AI6*AH6)/AH7,0)</f>
        <v>8.4003091190108181E-2</v>
      </c>
      <c r="AJ7" s="54">
        <f>IF(J7&gt;0,(AJ4*J4+AJ5*J5+AJ6*J6)/J7,0)</f>
        <v>0.22277143523661411</v>
      </c>
      <c r="AK7" s="59">
        <f>SUM(AK4:AK6)</f>
        <v>132.02739300000002</v>
      </c>
      <c r="AL7" s="57"/>
      <c r="AM7" s="57">
        <f>SUM(AM4:AM6)</f>
        <v>1200.8399999999999</v>
      </c>
      <c r="AN7" s="124"/>
      <c r="AO7" s="125">
        <f>AN6</f>
        <v>1310.82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53</v>
      </c>
      <c r="D8" s="12">
        <v>7126</v>
      </c>
      <c r="E8" s="12">
        <v>2</v>
      </c>
      <c r="F8" s="12">
        <v>9913</v>
      </c>
      <c r="G8" s="13">
        <v>2.5</v>
      </c>
      <c r="H8" s="13">
        <v>4.5999999999999996</v>
      </c>
      <c r="I8" s="12">
        <v>10275</v>
      </c>
      <c r="J8" s="12">
        <v>14875</v>
      </c>
      <c r="K8" s="14">
        <v>7.0000000000000007E-2</v>
      </c>
      <c r="L8" s="74">
        <f>J8*(1-K8)</f>
        <v>13833.749999999998</v>
      </c>
      <c r="M8" s="15">
        <v>0.71699999999999997</v>
      </c>
      <c r="N8" s="26">
        <f>L8*M8</f>
        <v>9918.7987499999981</v>
      </c>
      <c r="O8" s="14">
        <v>0.123</v>
      </c>
      <c r="P8" s="26">
        <f>L8*O8</f>
        <v>1701.5512499999998</v>
      </c>
      <c r="Q8" s="16">
        <v>0.16</v>
      </c>
      <c r="R8" s="26">
        <f>L8*Q8</f>
        <v>2213.3999999999996</v>
      </c>
      <c r="S8" s="16">
        <v>0.185</v>
      </c>
      <c r="T8" s="26">
        <f>L8*S8</f>
        <v>2559.2437499999996</v>
      </c>
      <c r="U8" s="16">
        <v>0.53500000000000003</v>
      </c>
      <c r="V8" s="26">
        <f>L8*U8</f>
        <v>7401.0562499999996</v>
      </c>
      <c r="W8" s="16">
        <v>0.39</v>
      </c>
      <c r="X8" s="26">
        <f>W8*L8</f>
        <v>5395.1624999999995</v>
      </c>
      <c r="Y8" s="17">
        <v>3.3999999999999998E-3</v>
      </c>
      <c r="Z8" s="61">
        <f>L8*Y8</f>
        <v>47.034749999999988</v>
      </c>
      <c r="AA8" s="28">
        <f>IF(J8&gt;0,(AC8+AK8)/J8,0)</f>
        <v>3.3278232605042017E-3</v>
      </c>
      <c r="AB8" s="17">
        <v>3.4000000000000002E-4</v>
      </c>
      <c r="AC8" s="25">
        <f>AB8*L8</f>
        <v>4.7034750000000001</v>
      </c>
      <c r="AD8" s="141">
        <v>0.21529999999999999</v>
      </c>
      <c r="AE8" s="31">
        <f>AH8*(1-AI8)*AD8</f>
        <v>43.387256000000001</v>
      </c>
      <c r="AF8" s="29">
        <f t="shared" ref="AF8:AF10" si="7">IF(AND(AD8&gt;0,AB8&gt;0,Y8&gt;0),((Y8-AB8)*AD8)/((AD8-AB8)*Y8),0)</f>
        <v>0.90142352065500564</v>
      </c>
      <c r="AG8" s="62">
        <f>IF(AND(AA8&gt;0,AJ8&gt;0,AB8&gt;0),((AJ8*(AA8-AB8))/(AA8*(AJ8-AB8))),0)</f>
        <v>0.8992064170583991</v>
      </c>
      <c r="AH8" s="12">
        <v>220</v>
      </c>
      <c r="AI8" s="14">
        <v>8.4000000000000005E-2</v>
      </c>
      <c r="AJ8" s="15">
        <v>0.2223</v>
      </c>
      <c r="AK8" s="31">
        <f t="shared" ref="AK8:AK70" si="8">AH8*(1-AI8)*AJ8</f>
        <v>44.797896000000001</v>
      </c>
      <c r="AL8" s="19">
        <v>1.6</v>
      </c>
      <c r="AM8" s="19"/>
      <c r="AN8" s="119">
        <f>AN6+AH8-AM8</f>
        <v>1530.82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11" t="s">
        <v>55</v>
      </c>
      <c r="D9" s="35">
        <v>19700</v>
      </c>
      <c r="E9" s="44">
        <v>4</v>
      </c>
      <c r="F9" s="35">
        <v>15751</v>
      </c>
      <c r="G9" s="36">
        <v>1.6</v>
      </c>
      <c r="H9" s="38">
        <v>4.4000000000000004</v>
      </c>
      <c r="I9" s="35">
        <v>15596</v>
      </c>
      <c r="J9" s="35">
        <v>14997</v>
      </c>
      <c r="K9" s="40">
        <v>7.5999999999999998E-2</v>
      </c>
      <c r="L9" s="38">
        <f>J9*(1-K9)</f>
        <v>13857.228000000001</v>
      </c>
      <c r="M9" s="39">
        <v>0.47699999999999998</v>
      </c>
      <c r="N9" s="26">
        <f t="shared" ref="N9:N10" si="9">L9*M9</f>
        <v>6609.8977560000003</v>
      </c>
      <c r="O9" s="37">
        <v>0.38900000000000001</v>
      </c>
      <c r="P9" s="26">
        <f t="shared" ref="P9:P10" si="10">L9*O9</f>
        <v>5390.4616920000008</v>
      </c>
      <c r="Q9" s="40">
        <v>0.13400000000000001</v>
      </c>
      <c r="R9" s="26">
        <f t="shared" ref="R9:R10" si="11">L9*Q9</f>
        <v>1856.8685520000001</v>
      </c>
      <c r="S9" s="40">
        <v>0.187</v>
      </c>
      <c r="T9" s="26">
        <f>L9*S9</f>
        <v>2591.3016360000001</v>
      </c>
      <c r="U9" s="40">
        <v>0.52300000000000002</v>
      </c>
      <c r="V9" s="26">
        <f>L9*U9</f>
        <v>7247.3302440000007</v>
      </c>
      <c r="W9" s="40">
        <v>0.4</v>
      </c>
      <c r="X9" s="26">
        <f>W9*L9</f>
        <v>5542.8912000000009</v>
      </c>
      <c r="Y9" s="41">
        <v>3.3500000000000001E-3</v>
      </c>
      <c r="Z9" s="18">
        <f>L9*Y9</f>
        <v>46.421713800000006</v>
      </c>
      <c r="AA9" s="28">
        <f>IF(J9&gt;0,(AC9+AK9)/J9,0)</f>
        <v>2.9625597359471895E-3</v>
      </c>
      <c r="AB9" s="41">
        <v>3.6999999999999999E-4</v>
      </c>
      <c r="AC9" s="38">
        <f>AB9*L9</f>
        <v>5.1271743600000006</v>
      </c>
      <c r="AD9" s="29">
        <v>0.2079</v>
      </c>
      <c r="AE9" s="42">
        <f>AH9*(1-AI9)*AD9</f>
        <v>38.361292200000001</v>
      </c>
      <c r="AF9" s="29">
        <f t="shared" si="7"/>
        <v>0.89113819904477043</v>
      </c>
      <c r="AG9" s="30">
        <f t="shared" ref="AG9:AG10" si="12">IF(AND(AA9&gt;0,AJ9&gt;0,AB9&gt;0),((AJ9*(AA9-AB9))/(AA9*(AJ9-AB9))),0)</f>
        <v>0.87663078943674522</v>
      </c>
      <c r="AH9" s="35">
        <v>201</v>
      </c>
      <c r="AI9" s="40">
        <v>8.2000000000000003E-2</v>
      </c>
      <c r="AJ9" s="39">
        <v>0.21299999999999999</v>
      </c>
      <c r="AK9" s="42">
        <f t="shared" si="8"/>
        <v>39.302334000000002</v>
      </c>
      <c r="AL9" s="18">
        <v>1.61</v>
      </c>
      <c r="AM9" s="18"/>
      <c r="AN9" s="134">
        <f>AN8+AH9-AM9</f>
        <v>1731.82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47" t="s">
        <v>52</v>
      </c>
      <c r="D10" s="44">
        <v>22964</v>
      </c>
      <c r="E10" s="44">
        <v>2</v>
      </c>
      <c r="F10" s="44">
        <v>16763</v>
      </c>
      <c r="G10" s="38">
        <v>2.1</v>
      </c>
      <c r="H10" s="38">
        <v>4.7</v>
      </c>
      <c r="I10" s="44">
        <v>17077</v>
      </c>
      <c r="J10" s="44">
        <v>15076</v>
      </c>
      <c r="K10" s="40">
        <v>8.5999999999999993E-2</v>
      </c>
      <c r="L10" s="38">
        <f t="shared" ref="L10" si="13">J10*(1-K10)</f>
        <v>13779.464</v>
      </c>
      <c r="M10" s="29">
        <v>0.68899999999999995</v>
      </c>
      <c r="N10" s="26">
        <f t="shared" si="9"/>
        <v>9494.0506959999984</v>
      </c>
      <c r="O10" s="40">
        <v>0.186</v>
      </c>
      <c r="P10" s="26">
        <f t="shared" si="10"/>
        <v>2562.9803040000002</v>
      </c>
      <c r="Q10" s="40">
        <v>0.125</v>
      </c>
      <c r="R10" s="26">
        <f t="shared" si="11"/>
        <v>1722.433</v>
      </c>
      <c r="S10" s="40">
        <v>0.184</v>
      </c>
      <c r="T10" s="26">
        <f>L10*S10</f>
        <v>2535.4213759999998</v>
      </c>
      <c r="U10" s="40">
        <v>0.52700000000000002</v>
      </c>
      <c r="V10" s="26">
        <f>L10*U10</f>
        <v>7261.7775280000005</v>
      </c>
      <c r="W10" s="40">
        <v>0.39</v>
      </c>
      <c r="X10" s="26">
        <f>W10*L10</f>
        <v>5373.9909600000001</v>
      </c>
      <c r="Y10" s="48">
        <v>3.3899999999999998E-3</v>
      </c>
      <c r="Z10" s="18">
        <f>L10*Y10</f>
        <v>46.712382959999999</v>
      </c>
      <c r="AA10" s="28">
        <f>IF(J10&gt;0,(AC10+AK10)/J10,0)</f>
        <v>3.108328798089679E-3</v>
      </c>
      <c r="AB10" s="48">
        <v>3.8999999999999999E-4</v>
      </c>
      <c r="AC10" s="38">
        <f>AB10*L10</f>
        <v>5.3739909599999995</v>
      </c>
      <c r="AD10" s="29">
        <v>0.21829999999999999</v>
      </c>
      <c r="AE10" s="42">
        <f>AH10*(1-AI10)*AD10</f>
        <v>43.085870999999997</v>
      </c>
      <c r="AF10" s="29">
        <f t="shared" si="7"/>
        <v>0.88653958380966735</v>
      </c>
      <c r="AG10" s="30">
        <f t="shared" si="12"/>
        <v>0.87615624715843776</v>
      </c>
      <c r="AH10" s="44">
        <v>215</v>
      </c>
      <c r="AI10" s="40">
        <v>8.2000000000000003E-2</v>
      </c>
      <c r="AJ10" s="29">
        <v>0.2102</v>
      </c>
      <c r="AK10" s="42">
        <f t="shared" si="8"/>
        <v>41.487174000000003</v>
      </c>
      <c r="AL10" s="18">
        <v>1.6</v>
      </c>
      <c r="AM10" s="18"/>
      <c r="AN10" s="134">
        <f>AN9+AH10-AM10</f>
        <v>1946.82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49790</v>
      </c>
      <c r="E11" s="52"/>
      <c r="F11" s="52">
        <f t="shared" ref="F11:J11" si="14">SUM(F8:F10)</f>
        <v>42427</v>
      </c>
      <c r="G11" s="53"/>
      <c r="H11" s="53"/>
      <c r="I11" s="52">
        <f t="shared" si="14"/>
        <v>42948</v>
      </c>
      <c r="J11" s="52">
        <f t="shared" si="14"/>
        <v>44948</v>
      </c>
      <c r="K11" s="21">
        <f>IF(J11&gt;0,(J8*K8+J9*K9+J10*K10)/J11,0)</f>
        <v>7.7368470232268394E-2</v>
      </c>
      <c r="L11" s="53">
        <f>L8+L9+L10</f>
        <v>41470.441999999995</v>
      </c>
      <c r="M11" s="54">
        <f>IF(L11&gt;0,N11/L11,0)</f>
        <v>0.62750108142083472</v>
      </c>
      <c r="N11" s="55">
        <f>N8+N9+N10</f>
        <v>26022.747201999999</v>
      </c>
      <c r="O11" s="21">
        <f>IF(L11&gt;0,P11/L11,0)</f>
        <v>0.23281626094074429</v>
      </c>
      <c r="P11" s="55">
        <f>P8+P9+P10</f>
        <v>9654.993246</v>
      </c>
      <c r="Q11" s="21">
        <f>IF(L11&gt;0,R11/L11,0)</f>
        <v>0.13968265763842114</v>
      </c>
      <c r="R11" s="55">
        <f>R8+R9+R10</f>
        <v>5792.7015519999995</v>
      </c>
      <c r="S11" s="21">
        <f>IF(L11&gt;0,T11/L11,0)</f>
        <v>0.18533602226858351</v>
      </c>
      <c r="T11" s="55">
        <f>T8+T9+T10</f>
        <v>7685.966762</v>
      </c>
      <c r="U11" s="21">
        <f>IF(L11&gt;0,V11/L11,0)</f>
        <v>0.52833205930141769</v>
      </c>
      <c r="V11" s="55">
        <f>V8+V9+V10</f>
        <v>21910.164022000001</v>
      </c>
      <c r="W11" s="21">
        <f>IF(L11&gt;0,X11/L11,0)</f>
        <v>0.39334147101687511</v>
      </c>
      <c r="X11" s="55">
        <f>X8+X9+X10</f>
        <v>16312.04466</v>
      </c>
      <c r="Y11" s="56">
        <f>IF(L11&gt;0,Z11/L11,0)</f>
        <v>3.3799699255677097E-3</v>
      </c>
      <c r="Z11" s="57">
        <f>SUM(Z8:Z10)</f>
        <v>140.16884676000001</v>
      </c>
      <c r="AA11" s="63">
        <f>IF(L11&gt;0,(AA8*L8+AA9*L9+AA10*L10)/L11,0)</f>
        <v>3.1328396627188109E-3</v>
      </c>
      <c r="AB11" s="56">
        <f>IF(J11&gt;0,(J8*AB8+J9*AB9+J10*AB10)/J11,0)</f>
        <v>3.667800569547032E-4</v>
      </c>
      <c r="AC11" s="53">
        <f>SUM(AC8:AC10)</f>
        <v>15.204640319999999</v>
      </c>
      <c r="AD11" s="54">
        <f>IF(J11&gt;0,(J8*AD8+J9*AD9+J10*AD10)/J11,0)</f>
        <v>0.21383720299012191</v>
      </c>
      <c r="AE11" s="59">
        <f>SUM(AE8:AE10)</f>
        <v>124.8344192</v>
      </c>
      <c r="AF11" s="54">
        <f>IF(AND(Z11&gt;0),((Z8*AF8+Z9*AF9+Z10*AF10)/Z11),0)</f>
        <v>0.89305699384743931</v>
      </c>
      <c r="AG11" s="58">
        <f>IF(AND(AA11&gt;0,AJ11&gt;0,AB11&gt;0),((AJ11*(AA11-AB11))/(AA11*(AJ11-AB11))),0)</f>
        <v>0.88443191727972448</v>
      </c>
      <c r="AH11" s="52">
        <f t="shared" ref="AH11" si="15">SUM(AH8:AH10)</f>
        <v>636</v>
      </c>
      <c r="AI11" s="21">
        <f>IF(AH11&gt;0,(AI8*AH8+AI9*AH9+AI10*AH10)/AH11,0)</f>
        <v>8.2691823899371061E-2</v>
      </c>
      <c r="AJ11" s="54">
        <f>IF(J11&gt;0,(AJ8*J8+AJ9*J9+AJ10*J10)/J11,0)</f>
        <v>0.21513857568746106</v>
      </c>
      <c r="AK11" s="59">
        <f>SUM(AK8:AK10)</f>
        <v>125.58740400000002</v>
      </c>
      <c r="AL11" s="57"/>
      <c r="AM11" s="57">
        <f>SUM(AM8:AM10)</f>
        <v>0</v>
      </c>
      <c r="AN11" s="124"/>
      <c r="AO11" s="125">
        <f>AN10</f>
        <v>1946.82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53</v>
      </c>
      <c r="D12" s="12">
        <v>7421</v>
      </c>
      <c r="E12" s="12">
        <v>2</v>
      </c>
      <c r="F12" s="12">
        <v>13395</v>
      </c>
      <c r="G12" s="13">
        <v>2.2999999999999998</v>
      </c>
      <c r="H12" s="13">
        <v>4.0999999999999996</v>
      </c>
      <c r="I12" s="12">
        <v>14289</v>
      </c>
      <c r="J12" s="12">
        <v>14987</v>
      </c>
      <c r="K12" s="14">
        <v>8.3000000000000004E-2</v>
      </c>
      <c r="L12" s="25">
        <f>J12*(1-K12)</f>
        <v>13743.079</v>
      </c>
      <c r="M12" s="15">
        <v>0.65400000000000003</v>
      </c>
      <c r="N12" s="26">
        <f>L12*M12</f>
        <v>8987.9736659999999</v>
      </c>
      <c r="O12" s="14">
        <v>0.23400000000000001</v>
      </c>
      <c r="P12" s="26">
        <f>L12*O12</f>
        <v>3215.880486</v>
      </c>
      <c r="Q12" s="16">
        <v>0.112</v>
      </c>
      <c r="R12" s="26">
        <f>L12*Q12</f>
        <v>1539.2248480000001</v>
      </c>
      <c r="S12" s="16">
        <v>0.188</v>
      </c>
      <c r="T12" s="26">
        <f>L12*S12</f>
        <v>2583.698852</v>
      </c>
      <c r="U12" s="16">
        <v>0.51300000000000001</v>
      </c>
      <c r="V12" s="26">
        <f>L12*U12</f>
        <v>7050.1995269999998</v>
      </c>
      <c r="W12" s="16">
        <v>0.39</v>
      </c>
      <c r="X12" s="26">
        <f>W12*L12</f>
        <v>5359.8008099999997</v>
      </c>
      <c r="Y12" s="17">
        <v>3.5200000000000001E-3</v>
      </c>
      <c r="Z12" s="61">
        <f>L12*Y12</f>
        <v>48.375638080000002</v>
      </c>
      <c r="AA12" s="28">
        <f>IF(J12&gt;0,(AC12+AK12)/J12,0)</f>
        <v>2.9801144978981783E-3</v>
      </c>
      <c r="AB12" s="17">
        <v>4.2000000000000002E-4</v>
      </c>
      <c r="AC12" s="25">
        <f>AB12*L12</f>
        <v>5.7720931799999997</v>
      </c>
      <c r="AD12" s="141">
        <v>0.21149999999999999</v>
      </c>
      <c r="AE12" s="31">
        <f>AH12*(1-AI12)*AD12</f>
        <v>38.275578000000003</v>
      </c>
      <c r="AF12" s="29">
        <f t="shared" ref="AF12:AF14" si="16">IF(AND(AD12&gt;0,AB12&gt;0,Y12&gt;0),((Y12-AB12)*AD12)/((AD12-AB12)*Y12),0)</f>
        <v>0.8824341697245337</v>
      </c>
      <c r="AG12" s="62">
        <f>IF(AND(AA12&gt;0,AJ12&gt;0,AB12&gt;0),((AJ12*(AA12-AB12))/(AA12*(AJ12-AB12))),0)</f>
        <v>0.86074806144200122</v>
      </c>
      <c r="AH12" s="12">
        <v>198</v>
      </c>
      <c r="AI12" s="14">
        <v>8.5999999999999993E-2</v>
      </c>
      <c r="AJ12" s="15">
        <v>0.21490000000000001</v>
      </c>
      <c r="AK12" s="31">
        <f t="shared" si="8"/>
        <v>38.8908828</v>
      </c>
      <c r="AL12" s="19">
        <v>1.6</v>
      </c>
      <c r="AM12" s="19"/>
      <c r="AN12" s="119">
        <f>AN10+AH12-AM12</f>
        <v>2144.8199999999997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24" t="s">
        <v>56</v>
      </c>
      <c r="D13" s="35">
        <v>24300</v>
      </c>
      <c r="E13" s="44">
        <v>3</v>
      </c>
      <c r="F13" s="35">
        <v>17116</v>
      </c>
      <c r="G13" s="36">
        <v>3.2</v>
      </c>
      <c r="H13" s="38">
        <v>7</v>
      </c>
      <c r="I13" s="35">
        <v>17680</v>
      </c>
      <c r="J13" s="35">
        <v>14781</v>
      </c>
      <c r="K13" s="40">
        <v>8.1000000000000003E-2</v>
      </c>
      <c r="L13" s="38">
        <f t="shared" ref="L13:L14" si="17">J13*(1-K13)</f>
        <v>13583.739000000001</v>
      </c>
      <c r="M13" s="39">
        <v>0.67900000000000005</v>
      </c>
      <c r="N13" s="26">
        <f t="shared" ref="N13:N14" si="18">L13*M13</f>
        <v>9223.3587810000008</v>
      </c>
      <c r="O13" s="37">
        <v>0.20599999999999999</v>
      </c>
      <c r="P13" s="26">
        <f t="shared" ref="P13:P14" si="19">L13*O13</f>
        <v>2798.2502340000001</v>
      </c>
      <c r="Q13" s="40">
        <v>0.115</v>
      </c>
      <c r="R13" s="26">
        <f t="shared" ref="R13:R14" si="20">L13*Q13</f>
        <v>1562.1299850000003</v>
      </c>
      <c r="S13" s="40">
        <v>0.185</v>
      </c>
      <c r="T13" s="26">
        <f>L13*S13</f>
        <v>2512.9917150000001</v>
      </c>
      <c r="U13" s="40">
        <v>0.53</v>
      </c>
      <c r="V13" s="26">
        <f>L13*U13</f>
        <v>7199.3816700000007</v>
      </c>
      <c r="W13" s="40">
        <v>0.39</v>
      </c>
      <c r="X13" s="26">
        <f>W13*L13</f>
        <v>5297.6582100000005</v>
      </c>
      <c r="Y13" s="41">
        <v>3.5899999999999999E-3</v>
      </c>
      <c r="Z13" s="18">
        <f>L13*Y13</f>
        <v>48.765623010000006</v>
      </c>
      <c r="AA13" s="28">
        <f>IF(J13&gt;0,(AC13+AK13)/J13,0)</f>
        <v>2.8191171098031261E-3</v>
      </c>
      <c r="AB13" s="41">
        <v>4.0000000000000002E-4</v>
      </c>
      <c r="AC13" s="38">
        <f>AB13*L13</f>
        <v>5.4334956000000005</v>
      </c>
      <c r="AD13" s="29">
        <v>0.18909999999999999</v>
      </c>
      <c r="AE13" s="42">
        <f>AH13*(1-AI13)*AD13</f>
        <v>31.767287200000002</v>
      </c>
      <c r="AF13" s="29">
        <f t="shared" si="16"/>
        <v>0.89046296829354354</v>
      </c>
      <c r="AG13" s="30">
        <f t="shared" ref="AG13:AG14" si="21">IF(AND(AA13&gt;0,AJ13&gt;0,AB13&gt;0),((AJ13*(AA13-AB13))/(AA13*(AJ13-AB13))),0)</f>
        <v>0.85970586787548908</v>
      </c>
      <c r="AH13" s="35">
        <v>184</v>
      </c>
      <c r="AI13" s="40">
        <v>8.6999999999999994E-2</v>
      </c>
      <c r="AJ13" s="39">
        <v>0.2157</v>
      </c>
      <c r="AK13" s="42">
        <f t="shared" si="8"/>
        <v>36.235874400000007</v>
      </c>
      <c r="AL13" s="18">
        <v>1.5</v>
      </c>
      <c r="AM13" s="18"/>
      <c r="AN13" s="134">
        <f>AN12+AH13-AM13</f>
        <v>2328.8199999999997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47" t="s">
        <v>52</v>
      </c>
      <c r="D14" s="44">
        <v>20382</v>
      </c>
      <c r="E14" s="44">
        <v>2</v>
      </c>
      <c r="F14" s="44">
        <v>17530</v>
      </c>
      <c r="G14" s="38">
        <v>2.1</v>
      </c>
      <c r="H14" s="38">
        <v>6</v>
      </c>
      <c r="I14" s="44">
        <v>17344</v>
      </c>
      <c r="J14" s="44">
        <v>15002</v>
      </c>
      <c r="K14" s="40">
        <v>8.1000000000000003E-2</v>
      </c>
      <c r="L14" s="38">
        <f t="shared" si="17"/>
        <v>13786.838</v>
      </c>
      <c r="M14" s="29">
        <v>0.752</v>
      </c>
      <c r="N14" s="26">
        <f t="shared" si="18"/>
        <v>10367.702176000001</v>
      </c>
      <c r="O14" s="40">
        <v>0.16</v>
      </c>
      <c r="P14" s="26">
        <f t="shared" si="19"/>
        <v>2205.89408</v>
      </c>
      <c r="Q14" s="40">
        <v>8.7999999999999995E-2</v>
      </c>
      <c r="R14" s="26">
        <f t="shared" si="20"/>
        <v>1213.2417439999999</v>
      </c>
      <c r="S14" s="40">
        <v>0.182</v>
      </c>
      <c r="T14" s="26">
        <f>L14*S14</f>
        <v>2509.2045159999998</v>
      </c>
      <c r="U14" s="40">
        <v>0.53200000000000003</v>
      </c>
      <c r="V14" s="26">
        <f>L14*U14</f>
        <v>7334.5978160000004</v>
      </c>
      <c r="W14" s="40">
        <v>0.4</v>
      </c>
      <c r="X14" s="26">
        <f>W14*L14</f>
        <v>5514.7352000000001</v>
      </c>
      <c r="Y14" s="48">
        <v>3.5100000000000001E-3</v>
      </c>
      <c r="Z14" s="18">
        <f>L14*Y14</f>
        <v>48.391801380000004</v>
      </c>
      <c r="AA14" s="28">
        <f>IF(J14&gt;0,(AC14+AK14)/J14,0)</f>
        <v>2.3300835648580195E-3</v>
      </c>
      <c r="AB14" s="48">
        <v>3.8000000000000002E-4</v>
      </c>
      <c r="AC14" s="38">
        <f>AB14*L14</f>
        <v>5.2389984400000005</v>
      </c>
      <c r="AD14" s="29">
        <v>0.21790000000000001</v>
      </c>
      <c r="AE14" s="42">
        <f>AH14*(1-AI14)*AD14</f>
        <v>32.604812800000005</v>
      </c>
      <c r="AF14" s="29">
        <f t="shared" si="16"/>
        <v>0.89329572733397655</v>
      </c>
      <c r="AG14" s="30">
        <f t="shared" si="21"/>
        <v>0.83852013942018799</v>
      </c>
      <c r="AH14" s="44">
        <v>167</v>
      </c>
      <c r="AI14" s="40">
        <v>0.104</v>
      </c>
      <c r="AJ14" s="29">
        <v>0.1986</v>
      </c>
      <c r="AK14" s="42">
        <f t="shared" si="8"/>
        <v>29.716915200000003</v>
      </c>
      <c r="AL14" s="18">
        <v>1.5</v>
      </c>
      <c r="AM14" s="18"/>
      <c r="AN14" s="134">
        <f>AN13+AH14-AM14</f>
        <v>2495.8199999999997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52103</v>
      </c>
      <c r="E15" s="52"/>
      <c r="F15" s="52">
        <f t="shared" ref="F15:J15" si="22">SUM(F12:F14)</f>
        <v>48041</v>
      </c>
      <c r="G15" s="53"/>
      <c r="H15" s="53"/>
      <c r="I15" s="52">
        <f t="shared" si="22"/>
        <v>49313</v>
      </c>
      <c r="J15" s="52">
        <f t="shared" si="22"/>
        <v>44770</v>
      </c>
      <c r="K15" s="21">
        <f>IF(J15&gt;0,(J12*K12+J13*K13+J14*K14)/J15,0)</f>
        <v>8.1669510833147205E-2</v>
      </c>
      <c r="L15" s="53">
        <f>L12+L13+L14</f>
        <v>41113.656000000003</v>
      </c>
      <c r="M15" s="54">
        <f>IF(L15&gt;0,N15/L15,0)</f>
        <v>0.69512267707352515</v>
      </c>
      <c r="N15" s="55">
        <f>N12+N13+N14</f>
        <v>28579.034623</v>
      </c>
      <c r="O15" s="21">
        <f>IF(L15&gt;0,P15/L15,0)</f>
        <v>0.19993417272353495</v>
      </c>
      <c r="P15" s="55">
        <f>P12+P13+P14</f>
        <v>8220.0247999999992</v>
      </c>
      <c r="Q15" s="21">
        <f>IF(L15&gt;0,R15/L15,0)</f>
        <v>0.10494315020293987</v>
      </c>
      <c r="R15" s="55">
        <f>R12+R13+R14</f>
        <v>4314.5965770000003</v>
      </c>
      <c r="S15" s="21">
        <f>IF(L15&gt;0,T15/L15,0)</f>
        <v>0.18499680697333262</v>
      </c>
      <c r="T15" s="55">
        <f>T12+T13+T14</f>
        <v>7605.8950829999994</v>
      </c>
      <c r="U15" s="21">
        <f>IF(L15&gt;0,V15/L15,0)</f>
        <v>0.52498807240591783</v>
      </c>
      <c r="V15" s="55">
        <f>V12+V13+V14</f>
        <v>21584.179013000001</v>
      </c>
      <c r="W15" s="21">
        <f>IF(L15&gt;0,X15/L15,0)</f>
        <v>0.39335334760790919</v>
      </c>
      <c r="X15" s="55">
        <f>X12+X13+X14</f>
        <v>16172.194220000001</v>
      </c>
      <c r="Y15" s="56">
        <f>IF(L15&gt;0,Z15/L15,0)</f>
        <v>3.5397742898369338E-3</v>
      </c>
      <c r="Z15" s="57">
        <f>SUM(Z12:Z14)</f>
        <v>145.53306247</v>
      </c>
      <c r="AA15" s="63">
        <f>IF(L15&gt;0,(AA12*L12+AA13*L13+AA14*L14)/L15,0)</f>
        <v>2.7089438272971883E-3</v>
      </c>
      <c r="AB15" s="56">
        <f>IF(J15&gt;0,(J12*AB12+J13*AB13+J14*AB14)/J15,0)</f>
        <v>3.9999329908420815E-4</v>
      </c>
      <c r="AC15" s="53">
        <f>SUM(AC12:AC14)</f>
        <v>16.444587219999999</v>
      </c>
      <c r="AD15" s="54">
        <f>IF(J15&gt;0,(J12*AD12+J13*AD13+J14*AD14)/J15,0)</f>
        <v>0.20624912664730846</v>
      </c>
      <c r="AE15" s="59">
        <f>SUM(AE12:AE14)</f>
        <v>102.64767800000001</v>
      </c>
      <c r="AF15" s="54">
        <f>IF(AND(Z15&gt;0),((Z12*AF12+Z13*AF13+Z14*AF14)/Z15),0)</f>
        <v>0.88873610336893971</v>
      </c>
      <c r="AG15" s="58">
        <f>IF(AND(AA15&gt;0,AJ15&gt;0,AB15&gt;0),((AJ15*(AA15-AB15))/(AA15*(AJ15-AB15))),0)</f>
        <v>0.8539723472948284</v>
      </c>
      <c r="AH15" s="52">
        <f t="shared" ref="AH15" si="23">SUM(AH12:AH14)</f>
        <v>549</v>
      </c>
      <c r="AI15" s="21">
        <f>IF(AH15&gt;0,(AI12*AH12+AI13*AH13+AI14*AH14)/AH15,0)</f>
        <v>9.1810564663023675E-2</v>
      </c>
      <c r="AJ15" s="54">
        <f>IF(J15&gt;0,(AJ12*J12+AJ13*J13+AJ14*J14)/J15,0)</f>
        <v>0.20970214876033058</v>
      </c>
      <c r="AK15" s="59">
        <f>SUM(AK12:AK14)</f>
        <v>104.84367240000002</v>
      </c>
      <c r="AL15" s="57"/>
      <c r="AM15" s="57">
        <f>SUM(AM12:AM14)</f>
        <v>0</v>
      </c>
      <c r="AN15" s="124"/>
      <c r="AO15" s="125">
        <f>AN14</f>
        <v>2495.8199999999997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53</v>
      </c>
      <c r="D16" s="12">
        <v>5798</v>
      </c>
      <c r="E16" s="12">
        <v>2</v>
      </c>
      <c r="F16" s="12">
        <v>8028</v>
      </c>
      <c r="G16" s="13">
        <v>2.6</v>
      </c>
      <c r="H16" s="13">
        <v>4.8</v>
      </c>
      <c r="I16" s="12">
        <v>8629</v>
      </c>
      <c r="J16" s="12">
        <v>15043</v>
      </c>
      <c r="K16" s="14">
        <v>8.1000000000000003E-2</v>
      </c>
      <c r="L16" s="25">
        <f>J16*(1-K16)</f>
        <v>13824.517</v>
      </c>
      <c r="M16" s="15">
        <v>0.68</v>
      </c>
      <c r="N16" s="26">
        <f>L16*M16</f>
        <v>9400.6715600000007</v>
      </c>
      <c r="O16" s="14">
        <v>0.182</v>
      </c>
      <c r="P16" s="26">
        <f>L16*O16</f>
        <v>2516.0620939999999</v>
      </c>
      <c r="Q16" s="16">
        <v>0.13800000000000001</v>
      </c>
      <c r="R16" s="26">
        <f>L16*Q16</f>
        <v>1907.7833460000002</v>
      </c>
      <c r="S16" s="16">
        <v>0.182</v>
      </c>
      <c r="T16" s="26">
        <f>L16*S16</f>
        <v>2516.0620939999999</v>
      </c>
      <c r="U16" s="16">
        <v>0.53800000000000003</v>
      </c>
      <c r="V16" s="26">
        <f>L16*U16</f>
        <v>7437.5901460000005</v>
      </c>
      <c r="W16" s="16">
        <v>0.4</v>
      </c>
      <c r="X16" s="26">
        <f>W16*L16</f>
        <v>5529.8068000000003</v>
      </c>
      <c r="Y16" s="17">
        <v>3.3899999999999998E-3</v>
      </c>
      <c r="Z16" s="61">
        <f>L16*Y16</f>
        <v>46.865112629999999</v>
      </c>
      <c r="AA16" s="28">
        <f>IF(J16&gt;0,(AC16+AK16)/J16,0)</f>
        <v>3.7008587535730902E-3</v>
      </c>
      <c r="AB16" s="17">
        <v>3.8999999999999999E-4</v>
      </c>
      <c r="AC16" s="25">
        <f>AB16*L16</f>
        <v>5.39156163</v>
      </c>
      <c r="AD16" s="141">
        <v>0.22120000000000001</v>
      </c>
      <c r="AE16" s="31">
        <f>AH16*(1-AI16)*AD16</f>
        <v>51.277256800000004</v>
      </c>
      <c r="AF16" s="29">
        <f t="shared" ref="AF16:AF18" si="24">IF(AND(AD16&gt;0,AB16&gt;0,Y16&gt;0),((Y16-AB16)*AD16)/((AD16-AB16)*Y16),0)</f>
        <v>0.88651878261573536</v>
      </c>
      <c r="AG16" s="62">
        <f>IF(AND(AA16&gt;0,AJ16&gt;0,AB16&gt;0),((AJ16*(AA16-AB16))/(AA16*(AJ16-AB16))),0)</f>
        <v>0.89623053256365504</v>
      </c>
      <c r="AH16" s="12">
        <v>257</v>
      </c>
      <c r="AI16" s="14">
        <v>9.8000000000000004E-2</v>
      </c>
      <c r="AJ16" s="135">
        <v>0.21690000000000001</v>
      </c>
      <c r="AK16" s="31">
        <f t="shared" si="8"/>
        <v>50.280456600000001</v>
      </c>
      <c r="AL16" s="19">
        <v>1.6</v>
      </c>
      <c r="AM16" s="19">
        <v>1200.46</v>
      </c>
      <c r="AN16" s="119">
        <f>AN14+AH16-AM16</f>
        <v>1552.3599999999997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24" t="s">
        <v>56</v>
      </c>
      <c r="D17" s="35">
        <v>17800</v>
      </c>
      <c r="E17" s="44">
        <v>4</v>
      </c>
      <c r="F17" s="35">
        <v>16483</v>
      </c>
      <c r="G17" s="36">
        <v>3</v>
      </c>
      <c r="H17" s="38">
        <v>5.3</v>
      </c>
      <c r="I17" s="35">
        <v>17063</v>
      </c>
      <c r="J17" s="35">
        <v>15060</v>
      </c>
      <c r="K17" s="40">
        <v>8.2000000000000003E-2</v>
      </c>
      <c r="L17" s="38">
        <f t="shared" ref="L17:L18" si="25">J17*(1-K17)</f>
        <v>13825.08</v>
      </c>
      <c r="M17" s="39">
        <v>0.71699999999999997</v>
      </c>
      <c r="N17" s="26">
        <f t="shared" ref="N17:N18" si="26">L17*M17</f>
        <v>9912.5823600000003</v>
      </c>
      <c r="O17" s="37">
        <v>0.16900000000000001</v>
      </c>
      <c r="P17" s="26">
        <f t="shared" ref="P17:P18" si="27">L17*O17</f>
        <v>2336.4385200000002</v>
      </c>
      <c r="Q17" s="40">
        <v>0.114</v>
      </c>
      <c r="R17" s="26">
        <f t="shared" ref="R17:R18" si="28">L17*Q17</f>
        <v>1576.0591200000001</v>
      </c>
      <c r="S17" s="40">
        <v>0.191</v>
      </c>
      <c r="T17" s="26">
        <f>L17*S17</f>
        <v>2640.5902799999999</v>
      </c>
      <c r="U17" s="40">
        <v>0.53600000000000003</v>
      </c>
      <c r="V17" s="26">
        <f>L17*U17</f>
        <v>7410.2428800000007</v>
      </c>
      <c r="W17" s="40">
        <v>0.41</v>
      </c>
      <c r="X17" s="26">
        <f>W17*L17</f>
        <v>5668.2828</v>
      </c>
      <c r="Y17" s="41">
        <v>3.3700000000000002E-3</v>
      </c>
      <c r="Z17" s="18">
        <f>L17*Y17</f>
        <v>46.5905196</v>
      </c>
      <c r="AA17" s="28">
        <f>IF(J17&gt;0,(AC17+AK17)/J17,0)</f>
        <v>4.0990774501992039E-3</v>
      </c>
      <c r="AB17" s="41">
        <v>3.8000000000000002E-4</v>
      </c>
      <c r="AC17" s="38">
        <f>AB17*L17</f>
        <v>5.2535303999999998</v>
      </c>
      <c r="AD17" s="29">
        <v>0.2271</v>
      </c>
      <c r="AE17" s="42">
        <f>AH17*(1-AI17)*AD17</f>
        <v>58.755312000000004</v>
      </c>
      <c r="AF17" s="29">
        <f t="shared" si="24"/>
        <v>0.88872743854299951</v>
      </c>
      <c r="AG17" s="30">
        <f t="shared" ref="AG17:AG18" si="29">IF(AND(AA17&gt;0,AJ17&gt;0,AB17&gt;0),((AJ17*(AA17-AB17))/(AA17*(AJ17-AB17))),0)</f>
        <v>0.90887831979228362</v>
      </c>
      <c r="AH17" s="35">
        <v>280</v>
      </c>
      <c r="AI17" s="40">
        <v>7.5999999999999998E-2</v>
      </c>
      <c r="AJ17" s="136">
        <v>0.21829999999999999</v>
      </c>
      <c r="AK17" s="42">
        <f t="shared" si="8"/>
        <v>56.478576000000004</v>
      </c>
      <c r="AL17" s="18">
        <v>1.6</v>
      </c>
      <c r="AM17" s="18"/>
      <c r="AN17" s="134">
        <f>AN16+AH17-AM17</f>
        <v>1832.3599999999997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49</v>
      </c>
      <c r="D18" s="44">
        <v>20471</v>
      </c>
      <c r="E18" s="44">
        <v>4</v>
      </c>
      <c r="F18" s="44">
        <v>18505</v>
      </c>
      <c r="G18" s="38">
        <v>2.6</v>
      </c>
      <c r="H18" s="38">
        <v>4.7</v>
      </c>
      <c r="I18" s="44">
        <v>18562</v>
      </c>
      <c r="J18" s="44">
        <v>15001</v>
      </c>
      <c r="K18" s="40">
        <v>7.8E-2</v>
      </c>
      <c r="L18" s="38">
        <f t="shared" si="25"/>
        <v>13830.922</v>
      </c>
      <c r="M18" s="29">
        <v>0.74299999999999999</v>
      </c>
      <c r="N18" s="26">
        <f t="shared" si="26"/>
        <v>10276.375046000001</v>
      </c>
      <c r="O18" s="40">
        <v>0.161</v>
      </c>
      <c r="P18" s="26">
        <f t="shared" si="27"/>
        <v>2226.7784420000003</v>
      </c>
      <c r="Q18" s="40">
        <v>9.6000000000000002E-2</v>
      </c>
      <c r="R18" s="26">
        <f t="shared" si="28"/>
        <v>1327.7685120000001</v>
      </c>
      <c r="S18" s="40">
        <v>0.191</v>
      </c>
      <c r="T18" s="26">
        <f>L18*S18</f>
        <v>2641.7061020000001</v>
      </c>
      <c r="U18" s="40">
        <v>0.54400000000000004</v>
      </c>
      <c r="V18" s="26">
        <f>L18*U18</f>
        <v>7524.021568000001</v>
      </c>
      <c r="W18" s="40">
        <v>0.4</v>
      </c>
      <c r="X18" s="26">
        <f>W18*L18</f>
        <v>5532.3688000000002</v>
      </c>
      <c r="Y18" s="48">
        <v>3.4099999999999998E-3</v>
      </c>
      <c r="Z18" s="18">
        <f>L18*Y18</f>
        <v>47.16344402</v>
      </c>
      <c r="AA18" s="28">
        <f>IF(J18&gt;0,(AC18+AK18)/J18,0)</f>
        <v>3.553173364442371E-3</v>
      </c>
      <c r="AB18" s="48">
        <v>3.6999999999999999E-4</v>
      </c>
      <c r="AC18" s="38">
        <f>AB18*L18</f>
        <v>5.1174411400000004</v>
      </c>
      <c r="AD18" s="29">
        <v>0.222</v>
      </c>
      <c r="AE18" s="42">
        <f>AH18*(1-AI18)*AD18</f>
        <v>47.435850000000002</v>
      </c>
      <c r="AF18" s="29">
        <f t="shared" si="24"/>
        <v>0.89298390768583036</v>
      </c>
      <c r="AG18" s="30">
        <f t="shared" si="29"/>
        <v>0.89734008631362139</v>
      </c>
      <c r="AH18" s="44">
        <v>231</v>
      </c>
      <c r="AI18" s="40">
        <v>7.4999999999999997E-2</v>
      </c>
      <c r="AJ18" s="137">
        <v>0.22550000000000001</v>
      </c>
      <c r="AK18" s="42">
        <f t="shared" si="8"/>
        <v>48.183712500000006</v>
      </c>
      <c r="AL18" s="18">
        <v>1.6</v>
      </c>
      <c r="AM18" s="18"/>
      <c r="AN18" s="134">
        <f>AN17+AH18-AM18</f>
        <v>2063.3599999999997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44069</v>
      </c>
      <c r="E19" s="52"/>
      <c r="F19" s="52">
        <f t="shared" ref="F19:J19" si="30">SUM(F16:F18)</f>
        <v>43016</v>
      </c>
      <c r="G19" s="53"/>
      <c r="H19" s="53"/>
      <c r="I19" s="52">
        <f t="shared" si="30"/>
        <v>44254</v>
      </c>
      <c r="J19" s="52">
        <f t="shared" si="30"/>
        <v>45104</v>
      </c>
      <c r="K19" s="21">
        <f>IF(J19&gt;0,(J16*K16+J17*K17+J18*K18)/J19,0)</f>
        <v>8.0336134267470743E-2</v>
      </c>
      <c r="L19" s="53">
        <f>L16+L17+L18</f>
        <v>41480.519</v>
      </c>
      <c r="M19" s="54">
        <f>IF(L19&gt;0,N19/L19,0)</f>
        <v>0.71333796392470417</v>
      </c>
      <c r="N19" s="55">
        <f>N16+N17+N18</f>
        <v>29589.628966000004</v>
      </c>
      <c r="O19" s="21">
        <f>IF(L19&gt;0,P19/L19,0)</f>
        <v>0.17066515141722313</v>
      </c>
      <c r="P19" s="55">
        <f>P16+P17+P18</f>
        <v>7079.2790560000012</v>
      </c>
      <c r="Q19" s="21">
        <f>IF(L19&gt;0,R19/L19,0)</f>
        <v>0.11599688465807288</v>
      </c>
      <c r="R19" s="55">
        <f>R16+R17+R18</f>
        <v>4811.6109780000006</v>
      </c>
      <c r="S19" s="21">
        <f>IF(L19&gt;0,T19/L19,0)</f>
        <v>0.18800050394740719</v>
      </c>
      <c r="T19" s="55">
        <f>T16+T17+T18</f>
        <v>7798.3584759999994</v>
      </c>
      <c r="U19" s="21">
        <f>IF(L19&gt;0,V19/L19,0)</f>
        <v>0.53933400867043158</v>
      </c>
      <c r="V19" s="55">
        <f>V16+V17+V18</f>
        <v>22371.854594</v>
      </c>
      <c r="W19" s="21">
        <f>IF(L19&gt;0,X19/L19,0)</f>
        <v>0.40333290911813324</v>
      </c>
      <c r="X19" s="55">
        <f>X16+X17+X18</f>
        <v>16730.4584</v>
      </c>
      <c r="Y19" s="56">
        <f>IF(L19&gt;0,Z19/L19,0)</f>
        <v>3.3900028167439269E-3</v>
      </c>
      <c r="Z19" s="57">
        <f>SUM(Z16:Z18)</f>
        <v>140.61907624999998</v>
      </c>
      <c r="AA19" s="63">
        <f>IF(L19&gt;0,(AA16*L16+AA17*L17+AA18*L18)/L19,0)</f>
        <v>3.7843384284716882E-3</v>
      </c>
      <c r="AB19" s="56">
        <f>IF(J19&gt;0,(J16*AB16+J17*AB17+J18*AB18)/J19,0)</f>
        <v>3.8000931181269952E-4</v>
      </c>
      <c r="AC19" s="53">
        <f>SUM(AC16:AC18)</f>
        <v>15.762533170000001</v>
      </c>
      <c r="AD19" s="54">
        <f>IF(J19&gt;0,(J16*AD16+J17*AD17+J18*AD18)/J19,0)</f>
        <v>0.22343605001773678</v>
      </c>
      <c r="AE19" s="59">
        <f>SUM(AE16:AE18)</f>
        <v>157.46841879999999</v>
      </c>
      <c r="AF19" s="54">
        <f>IF(AND(Z19&gt;0),((Z16*AF16+Z17*AF17+Z18*AF18)/Z19),0)</f>
        <v>0.88941895805757631</v>
      </c>
      <c r="AG19" s="58">
        <f>IF(AND(AA19&gt;0,AJ19&gt;0,AB19&gt;0),((AJ19*(AA19-AB19))/(AA19*(AJ19-AB19))),0)</f>
        <v>0.90113862803497746</v>
      </c>
      <c r="AH19" s="52">
        <f t="shared" ref="AH19" si="31">SUM(AH16:AH18)</f>
        <v>768</v>
      </c>
      <c r="AI19" s="21">
        <f>IF(AH19&gt;0,(AI16*AH16+AI17*AH17+AI18*AH18)/AH19,0)</f>
        <v>8.3061197916666663E-2</v>
      </c>
      <c r="AJ19" s="54">
        <f>IF(J19&gt;0,(AJ16*J16+AJ17*J17+AJ18*J18)/J19,0)</f>
        <v>0.22022770042568288</v>
      </c>
      <c r="AK19" s="59">
        <f>SUM(AK16:AK18)</f>
        <v>154.94274510000002</v>
      </c>
      <c r="AL19" s="57"/>
      <c r="AM19" s="57">
        <f>SUM(AM16:AM18)</f>
        <v>1200.46</v>
      </c>
      <c r="AN19" s="124"/>
      <c r="AO19" s="125">
        <f>AN18</f>
        <v>2063.3599999999997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55</v>
      </c>
      <c r="D20" s="12">
        <v>6519</v>
      </c>
      <c r="E20" s="12">
        <v>3</v>
      </c>
      <c r="F20" s="12">
        <v>9642</v>
      </c>
      <c r="G20" s="13">
        <v>1.8</v>
      </c>
      <c r="H20" s="13">
        <v>4.2</v>
      </c>
      <c r="I20" s="12">
        <v>9901</v>
      </c>
      <c r="J20" s="12">
        <v>14632</v>
      </c>
      <c r="K20" s="14">
        <v>8.5999999999999993E-2</v>
      </c>
      <c r="L20" s="25">
        <f>J20*(1-K20)</f>
        <v>13373.648000000001</v>
      </c>
      <c r="M20" s="15">
        <v>0.46500000000000002</v>
      </c>
      <c r="N20" s="26">
        <f>L20*M20</f>
        <v>6218.7463200000011</v>
      </c>
      <c r="O20" s="14">
        <v>0.40500000000000003</v>
      </c>
      <c r="P20" s="26">
        <f>L20*O20</f>
        <v>5416.3274400000009</v>
      </c>
      <c r="Q20" s="16">
        <v>0.13</v>
      </c>
      <c r="R20" s="26">
        <f>L20*Q20</f>
        <v>1738.5742400000001</v>
      </c>
      <c r="S20" s="16">
        <v>0.186</v>
      </c>
      <c r="T20" s="26">
        <f>L20*S20</f>
        <v>2487.4985280000001</v>
      </c>
      <c r="U20" s="16">
        <v>0.52100000000000002</v>
      </c>
      <c r="V20" s="26">
        <f>L20*U20</f>
        <v>6967.6706080000004</v>
      </c>
      <c r="W20" s="16">
        <v>0.4</v>
      </c>
      <c r="X20" s="26">
        <f>W20*L20</f>
        <v>5349.4592000000011</v>
      </c>
      <c r="Y20" s="17">
        <v>3.3600000000000001E-3</v>
      </c>
      <c r="Z20" s="61">
        <f>L20*Y20</f>
        <v>44.935457280000008</v>
      </c>
      <c r="AA20" s="28">
        <f>IF(J20&gt;0,(AC20+AK20)/J20,0)</f>
        <v>2.3612958392564241E-3</v>
      </c>
      <c r="AB20" s="17">
        <v>3.8999999999999999E-4</v>
      </c>
      <c r="AC20" s="25">
        <f>AB20*L20</f>
        <v>5.2157227200000005</v>
      </c>
      <c r="AD20" s="141">
        <v>0.2104</v>
      </c>
      <c r="AE20" s="31">
        <f>AH20*(1-AI20)*AD20</f>
        <v>27.677278399999999</v>
      </c>
      <c r="AF20" s="29">
        <f t="shared" ref="AF20:AF24" si="32">IF(AND(AD20&gt;0,AB20&gt;0,Y20&gt;0),((Y20-AB20)*AD20)/((AD20-AB20)*Y20),0)</f>
        <v>0.88557007489439277</v>
      </c>
      <c r="AG20" s="62">
        <f>IF(AND(AA20&gt;0,AJ20&gt;0,AB20&gt;0),((AJ20*(AA20-AB20))/(AA20*(AJ20-AB20))),0)</f>
        <v>0.83629903720502763</v>
      </c>
      <c r="AH20" s="12">
        <v>146</v>
      </c>
      <c r="AI20" s="14">
        <v>9.9000000000000005E-2</v>
      </c>
      <c r="AJ20" s="135">
        <v>0.223</v>
      </c>
      <c r="AK20" s="31">
        <f t="shared" si="8"/>
        <v>29.334757999999997</v>
      </c>
      <c r="AL20" s="19">
        <v>1.54</v>
      </c>
      <c r="AM20" s="19"/>
      <c r="AN20" s="119">
        <f>AN18+AH20-AM20</f>
        <v>2209.3599999999997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24" t="s">
        <v>56</v>
      </c>
      <c r="D21" s="35">
        <v>19300</v>
      </c>
      <c r="E21" s="44">
        <v>4</v>
      </c>
      <c r="F21" s="35">
        <v>14937</v>
      </c>
      <c r="G21" s="36">
        <v>2.9</v>
      </c>
      <c r="H21" s="38">
        <v>4.0999999999999996</v>
      </c>
      <c r="I21" s="35">
        <v>16043</v>
      </c>
      <c r="J21" s="35">
        <v>14445</v>
      </c>
      <c r="K21" s="40">
        <v>7.6999999999999999E-2</v>
      </c>
      <c r="L21" s="38">
        <f t="shared" ref="L21:L22" si="33">J21*(1-K21)</f>
        <v>13332.735000000001</v>
      </c>
      <c r="M21" s="39">
        <v>0.63600000000000001</v>
      </c>
      <c r="N21" s="26">
        <f t="shared" ref="N21:N22" si="34">L21*M21</f>
        <v>8479.6194599999999</v>
      </c>
      <c r="O21" s="37">
        <v>0.23499999999999999</v>
      </c>
      <c r="P21" s="26">
        <f t="shared" ref="P21:P22" si="35">L21*O21</f>
        <v>3133.1927249999999</v>
      </c>
      <c r="Q21" s="40">
        <v>0.129</v>
      </c>
      <c r="R21" s="26">
        <f t="shared" ref="R21:R22" si="36">L21*Q21</f>
        <v>1719.9228150000001</v>
      </c>
      <c r="S21" s="40">
        <v>0.19500000000000001</v>
      </c>
      <c r="T21" s="26">
        <f>L21*S21</f>
        <v>2599.8833250000002</v>
      </c>
      <c r="U21" s="40">
        <v>0.53</v>
      </c>
      <c r="V21" s="26">
        <f>L21*U21</f>
        <v>7066.3495500000008</v>
      </c>
      <c r="W21" s="40">
        <v>0.42</v>
      </c>
      <c r="X21" s="26">
        <f>W21*L21</f>
        <v>5599.7487000000001</v>
      </c>
      <c r="Y21" s="41">
        <v>3.3600000000000001E-3</v>
      </c>
      <c r="Z21" s="18">
        <f>L21*Y21</f>
        <v>44.797989600000001</v>
      </c>
      <c r="AA21" s="28">
        <f>IF(J21&gt;0,(AC21+AK21)/J21,0)</f>
        <v>2.7916653547940466E-3</v>
      </c>
      <c r="AB21" s="41">
        <v>4.2999999999999999E-4</v>
      </c>
      <c r="AC21" s="38">
        <f>AB21*L21</f>
        <v>5.7330760500000002</v>
      </c>
      <c r="AD21" s="29">
        <v>0.22620000000000001</v>
      </c>
      <c r="AE21" s="42">
        <f>AH21*(1-AI21)*AD21</f>
        <v>35.943180000000005</v>
      </c>
      <c r="AF21" s="29">
        <f t="shared" si="32"/>
        <v>0.87368466011554125</v>
      </c>
      <c r="AG21" s="30">
        <f t="shared" ref="AG21:AG22" si="37">IF(AND(AA21&gt;0,AJ21&gt;0,AB21&gt;0),((AJ21*(AA21-AB21))/(AA21*(AJ21-AB21))),0)</f>
        <v>0.8476443399221274</v>
      </c>
      <c r="AH21" s="35">
        <v>175</v>
      </c>
      <c r="AI21" s="40">
        <v>9.1999999999999998E-2</v>
      </c>
      <c r="AJ21" s="39">
        <v>0.2177</v>
      </c>
      <c r="AK21" s="42">
        <f t="shared" si="8"/>
        <v>34.592530000000004</v>
      </c>
      <c r="AL21" s="18">
        <v>1.6</v>
      </c>
      <c r="AM21" s="18"/>
      <c r="AN21" s="122">
        <f>AN20+AH21-AM21</f>
        <v>2384.3599999999997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49</v>
      </c>
      <c r="D22" s="44">
        <v>14676</v>
      </c>
      <c r="E22" s="44">
        <v>5</v>
      </c>
      <c r="F22" s="44">
        <v>16474</v>
      </c>
      <c r="G22" s="38">
        <v>2.2000000000000002</v>
      </c>
      <c r="H22" s="38">
        <v>4.3</v>
      </c>
      <c r="I22" s="44">
        <v>16647</v>
      </c>
      <c r="J22" s="44">
        <v>15142</v>
      </c>
      <c r="K22" s="40">
        <v>7.8E-2</v>
      </c>
      <c r="L22" s="38">
        <f t="shared" si="33"/>
        <v>13960.924000000001</v>
      </c>
      <c r="M22" s="29">
        <v>0.623</v>
      </c>
      <c r="N22" s="26">
        <f t="shared" si="34"/>
        <v>8697.6556520000013</v>
      </c>
      <c r="O22" s="40">
        <v>0.23499999999999999</v>
      </c>
      <c r="P22" s="26">
        <f t="shared" si="35"/>
        <v>3280.8171400000001</v>
      </c>
      <c r="Q22" s="40">
        <v>0.14199999999999999</v>
      </c>
      <c r="R22" s="26">
        <f t="shared" si="36"/>
        <v>1982.451208</v>
      </c>
      <c r="S22" s="40">
        <v>0.17499999999999999</v>
      </c>
      <c r="T22" s="26">
        <f>L22*S22</f>
        <v>2443.1617000000001</v>
      </c>
      <c r="U22" s="40">
        <v>0.54300000000000004</v>
      </c>
      <c r="V22" s="26">
        <f>L22*U22</f>
        <v>7580.7817320000013</v>
      </c>
      <c r="W22" s="40">
        <v>0.4</v>
      </c>
      <c r="X22" s="26">
        <f>W22*L22</f>
        <v>5584.3696000000009</v>
      </c>
      <c r="Y22" s="48">
        <v>3.4199999999999999E-3</v>
      </c>
      <c r="Z22" s="18">
        <f>L22*Y22</f>
        <v>47.746360080000002</v>
      </c>
      <c r="AA22" s="28">
        <f>IF(J22&gt;0,(AC22+AK22)/J22,0)</f>
        <v>3.4898059199577336E-3</v>
      </c>
      <c r="AB22" s="48">
        <v>4.0999999999999999E-4</v>
      </c>
      <c r="AC22" s="38">
        <f>AB22*L22</f>
        <v>5.72397884</v>
      </c>
      <c r="AD22" s="29">
        <v>0.22500000000000001</v>
      </c>
      <c r="AE22" s="42">
        <f>AH22*(1-AI22)*AD22</f>
        <v>46.580400000000004</v>
      </c>
      <c r="AF22" s="29">
        <f t="shared" si="32"/>
        <v>0.88172365550324439</v>
      </c>
      <c r="AG22" s="30">
        <f t="shared" si="37"/>
        <v>0.88410759329107735</v>
      </c>
      <c r="AH22" s="44">
        <v>227</v>
      </c>
      <c r="AI22" s="40">
        <v>8.7999999999999995E-2</v>
      </c>
      <c r="AJ22" s="29">
        <v>0.2276</v>
      </c>
      <c r="AK22" s="42">
        <f t="shared" si="8"/>
        <v>47.118662399999998</v>
      </c>
      <c r="AL22" s="18">
        <v>1.7</v>
      </c>
      <c r="AM22" s="18"/>
      <c r="AN22" s="122">
        <f>AN21+AH22-AM22</f>
        <v>2611.3599999999997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40495</v>
      </c>
      <c r="E23" s="52"/>
      <c r="F23" s="52">
        <f>SUM(F20:F22)</f>
        <v>41053</v>
      </c>
      <c r="G23" s="53"/>
      <c r="H23" s="53"/>
      <c r="I23" s="52">
        <f>SUM(I20:I22)</f>
        <v>42591</v>
      </c>
      <c r="J23" s="52">
        <f>SUM(J20:J22)</f>
        <v>44219</v>
      </c>
      <c r="K23" s="21">
        <f>IF(J23&gt;0,(J20*K20+J21*K21+J22*K22)/J23,0)</f>
        <v>8.0320518329224988E-2</v>
      </c>
      <c r="L23" s="53">
        <f>L20+L21+L22</f>
        <v>40667.307000000001</v>
      </c>
      <c r="M23" s="54">
        <f>IF(L23&gt;0,N23/L23,0)</f>
        <v>0.57530294376266422</v>
      </c>
      <c r="N23" s="55">
        <f>N20+N21+N22</f>
        <v>23396.021432000001</v>
      </c>
      <c r="O23" s="21">
        <f>IF(L23&gt;0,P23/L23,0)</f>
        <v>0.29090535316243094</v>
      </c>
      <c r="P23" s="55">
        <f>P20+P21+P22</f>
        <v>11830.337305000001</v>
      </c>
      <c r="Q23" s="21">
        <f>IF(L23&gt;0,R23/L23,0)</f>
        <v>0.13379170307490487</v>
      </c>
      <c r="R23" s="55">
        <f>R20+R21+R22</f>
        <v>5440.9482630000002</v>
      </c>
      <c r="S23" s="21">
        <f>IF(L23&gt;0,T23/L23,0)</f>
        <v>0.18517438474595826</v>
      </c>
      <c r="T23" s="55">
        <f>T20+T21+T22</f>
        <v>7530.5435530000013</v>
      </c>
      <c r="U23" s="21">
        <f>IF(L23&gt;0,V23/L23,0)</f>
        <v>0.53150315288887962</v>
      </c>
      <c r="V23" s="55">
        <f>V20+V21+V22</f>
        <v>21614.801890000002</v>
      </c>
      <c r="W23" s="21">
        <f>IF(L23&gt;0,X23/L23,0)</f>
        <v>0.40655697954133041</v>
      </c>
      <c r="X23" s="55">
        <f>X20+X21+X22</f>
        <v>16533.577500000003</v>
      </c>
      <c r="Y23" s="56">
        <f>IF(L23&gt;0,Z23/L23,0)</f>
        <v>3.3805977602598572E-3</v>
      </c>
      <c r="Z23" s="57">
        <f>SUM(Z20:Z22)</f>
        <v>137.47980696000002</v>
      </c>
      <c r="AA23" s="63">
        <f>IF(L23&gt;0,(AA20*L20+AA21*L21+AA22*L22)/L23,0)</f>
        <v>2.8898050462380018E-3</v>
      </c>
      <c r="AB23" s="56">
        <f>IF(J23&gt;0,(J20*AB20+J21*AB21+J22*AB22)/J23,0)</f>
        <v>4.0991542097288492E-4</v>
      </c>
      <c r="AC23" s="53">
        <f>SUM(AC20:AC22)</f>
        <v>16.672777610000001</v>
      </c>
      <c r="AD23" s="54">
        <f>IF(J23&gt;0,(J20*AD20+J21*AD21+J22*AD22)/J23,0)</f>
        <v>0.2205608855921663</v>
      </c>
      <c r="AE23" s="59">
        <f>SUM(AE20:AE22)</f>
        <v>110.20085840000002</v>
      </c>
      <c r="AF23" s="54">
        <f>IF(AND(Z23&gt;0),((Z20*AF20+Z21*AF21+Z22*AF22)/Z23),0)</f>
        <v>0.88036134476334527</v>
      </c>
      <c r="AG23" s="58">
        <f>IF(AND(AA23&gt;0,AJ23&gt;0,AB23&gt;0),((AJ23*(AA23-AB23))/(AA23*(AJ23-AB23))),0)</f>
        <v>0.85973264088295354</v>
      </c>
      <c r="AH23" s="52">
        <f>SUM(AH20:AH22)</f>
        <v>548</v>
      </c>
      <c r="AI23" s="21">
        <f>IF(AH23&gt;0,(AI20*AH20+AI21*AH21+AI22*AH22)/AH23,0)</f>
        <v>9.2208029197080293E-2</v>
      </c>
      <c r="AJ23" s="54">
        <f>IF(J23&gt;0,(AJ20*J20+AJ21*J21+AJ22*J22)/J23,0)</f>
        <v>0.22284383862140711</v>
      </c>
      <c r="AK23" s="59">
        <f>SUM(AK20:AK22)</f>
        <v>111.04595040000001</v>
      </c>
      <c r="AL23" s="57"/>
      <c r="AM23" s="57">
        <f>SUM(AM20:AM22)</f>
        <v>0</v>
      </c>
      <c r="AN23" s="124"/>
      <c r="AO23" s="125">
        <f>AN22</f>
        <v>2611.3599999999997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55</v>
      </c>
      <c r="D24" s="12">
        <v>17696</v>
      </c>
      <c r="E24" s="12">
        <v>3</v>
      </c>
      <c r="F24" s="12">
        <v>13200</v>
      </c>
      <c r="G24" s="13">
        <v>1.2</v>
      </c>
      <c r="H24" s="13">
        <v>3.4</v>
      </c>
      <c r="I24" s="12">
        <v>13740</v>
      </c>
      <c r="J24" s="12">
        <v>15254</v>
      </c>
      <c r="K24" s="14">
        <v>0.09</v>
      </c>
      <c r="L24" s="25">
        <f>J24*(1-K24)</f>
        <v>13881.140000000001</v>
      </c>
      <c r="M24" s="15">
        <v>0.45800000000000002</v>
      </c>
      <c r="N24" s="26">
        <f>L24*M24</f>
        <v>6357.5621200000005</v>
      </c>
      <c r="O24" s="14">
        <v>0.45100000000000001</v>
      </c>
      <c r="P24" s="26">
        <f>L24*O24</f>
        <v>6260.3941400000003</v>
      </c>
      <c r="Q24" s="16">
        <v>9.0999999999999998E-2</v>
      </c>
      <c r="R24" s="26">
        <f>L24*Q24</f>
        <v>1263.1837400000002</v>
      </c>
      <c r="S24" s="16">
        <v>0.19600000000000001</v>
      </c>
      <c r="T24" s="26">
        <f>L24*S24</f>
        <v>2720.7034400000002</v>
      </c>
      <c r="U24" s="16">
        <v>0.51400000000000001</v>
      </c>
      <c r="V24" s="26">
        <f>L24*U24</f>
        <v>7134.905960000001</v>
      </c>
      <c r="W24" s="16">
        <v>0.39</v>
      </c>
      <c r="X24" s="26">
        <f>W24*L24</f>
        <v>5413.6446000000005</v>
      </c>
      <c r="Y24" s="17">
        <v>3.46E-3</v>
      </c>
      <c r="Z24" s="61">
        <f>L24*Y24</f>
        <v>48.028744400000001</v>
      </c>
      <c r="AA24" s="28">
        <f>IF(J24&gt;0,(AC24+AK24)/J24,0)</f>
        <v>3.7437958306018094E-3</v>
      </c>
      <c r="AB24" s="17">
        <v>4.8999999999999998E-4</v>
      </c>
      <c r="AC24" s="25">
        <f>AB24*L24</f>
        <v>6.8017586000000003</v>
      </c>
      <c r="AD24" s="141">
        <v>0.2152</v>
      </c>
      <c r="AE24" s="31">
        <f>AH24*(1-AI24)*AD24</f>
        <v>47.796350400000001</v>
      </c>
      <c r="AF24" s="29">
        <f t="shared" si="32"/>
        <v>0.86034045653190494</v>
      </c>
      <c r="AG24" s="62">
        <f>IF(AND(AA24&gt;0,AJ24&gt;0,AB24&gt;0),((AJ24*(AA24-AB24))/(AA24*(AJ24-AB24))),0)</f>
        <v>0.87100107914063651</v>
      </c>
      <c r="AH24" s="12">
        <v>243</v>
      </c>
      <c r="AI24" s="14">
        <v>8.5999999999999993E-2</v>
      </c>
      <c r="AJ24" s="15">
        <v>0.22650000000000001</v>
      </c>
      <c r="AK24" s="31">
        <f t="shared" si="8"/>
        <v>50.306103</v>
      </c>
      <c r="AL24" s="19">
        <v>1.7</v>
      </c>
      <c r="AM24" s="19"/>
      <c r="AN24" s="119">
        <f>AN22+AH24-AM24</f>
        <v>2854.3599999999997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47" t="s">
        <v>52</v>
      </c>
      <c r="D25" s="35">
        <v>18212</v>
      </c>
      <c r="E25" s="44">
        <v>6</v>
      </c>
      <c r="F25" s="35">
        <v>18621</v>
      </c>
      <c r="G25" s="36">
        <v>1.3</v>
      </c>
      <c r="H25" s="38">
        <v>3.8</v>
      </c>
      <c r="I25" s="35">
        <v>19295</v>
      </c>
      <c r="J25" s="35">
        <v>15259</v>
      </c>
      <c r="K25" s="40">
        <v>9.1999999999999998E-2</v>
      </c>
      <c r="L25" s="38">
        <f t="shared" ref="L25:L26" si="38">J25*(1-K25)</f>
        <v>13855.172</v>
      </c>
      <c r="M25" s="39">
        <v>0.65</v>
      </c>
      <c r="N25" s="26">
        <f t="shared" ref="N25:N26" si="39">L25*M25</f>
        <v>9005.8618000000006</v>
      </c>
      <c r="O25" s="37">
        <v>0.27700000000000002</v>
      </c>
      <c r="P25" s="26">
        <f t="shared" ref="P25:P26" si="40">L25*O25</f>
        <v>3837.8826440000003</v>
      </c>
      <c r="Q25" s="40">
        <v>7.2999999999999995E-2</v>
      </c>
      <c r="R25" s="26">
        <f t="shared" ref="R25:R26" si="41">L25*Q25</f>
        <v>1011.427556</v>
      </c>
      <c r="S25" s="40">
        <v>0.17299999999999999</v>
      </c>
      <c r="T25" s="26">
        <f>L25*S25</f>
        <v>2396.9447559999999</v>
      </c>
      <c r="U25" s="40">
        <v>0.55300000000000005</v>
      </c>
      <c r="V25" s="26">
        <f>L25*U25</f>
        <v>7661.9101160000009</v>
      </c>
      <c r="W25" s="40">
        <v>0.39</v>
      </c>
      <c r="X25" s="26">
        <f>W25*L25</f>
        <v>5403.5170800000005</v>
      </c>
      <c r="Y25" s="41">
        <v>3.5699999999999998E-3</v>
      </c>
      <c r="Z25" s="18">
        <f>L25*Y25</f>
        <v>49.462964040000003</v>
      </c>
      <c r="AA25" s="28">
        <f>IF(J25&gt;0,(AC25+AK25)/J25,0)</f>
        <v>3.4328022255717939E-3</v>
      </c>
      <c r="AB25" s="41">
        <v>5.2999999999999998E-4</v>
      </c>
      <c r="AC25" s="38">
        <f>AB25*L25</f>
        <v>7.3432411599999998</v>
      </c>
      <c r="AD25" s="29">
        <v>0.22259999999999999</v>
      </c>
      <c r="AE25" s="42">
        <f>AH25*(1-AI25)*AD25</f>
        <v>45.673958399999997</v>
      </c>
      <c r="AF25" s="29">
        <f t="shared" ref="AF25:AF26" si="42">IF(AND(AD25&gt;0,AB25&gt;0,Y25&gt;0),((Y25-AB25)*AD25)/((AD25-AB25)*Y25),0)</f>
        <v>0.85357293275305346</v>
      </c>
      <c r="AG25" s="30">
        <f t="shared" ref="AG25:AG26" si="43">IF(AND(AA25&gt;0,AJ25&gt;0,AB25&gt;0),((AJ25*(AA25-AB25))/(AA25*(AJ25-AB25))),0)</f>
        <v>0.84765391167738102</v>
      </c>
      <c r="AH25" s="35">
        <v>224</v>
      </c>
      <c r="AI25" s="40">
        <v>8.4000000000000005E-2</v>
      </c>
      <c r="AJ25" s="39">
        <v>0.2195</v>
      </c>
      <c r="AK25" s="42">
        <f t="shared" si="8"/>
        <v>45.037888000000002</v>
      </c>
      <c r="AL25" s="18">
        <v>1.7</v>
      </c>
      <c r="AM25" s="18"/>
      <c r="AN25" s="122">
        <f>AN24+AH25-AM25</f>
        <v>3078.3599999999997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49</v>
      </c>
      <c r="D26" s="44">
        <v>15205</v>
      </c>
      <c r="E26" s="44">
        <v>7</v>
      </c>
      <c r="F26" s="44">
        <v>17620</v>
      </c>
      <c r="G26" s="38">
        <v>1.2</v>
      </c>
      <c r="H26" s="38">
        <v>3.7</v>
      </c>
      <c r="I26" s="44">
        <v>17664</v>
      </c>
      <c r="J26" s="44">
        <v>15257</v>
      </c>
      <c r="K26" s="40">
        <v>8.6999999999999994E-2</v>
      </c>
      <c r="L26" s="38">
        <f t="shared" si="38"/>
        <v>13929.641</v>
      </c>
      <c r="M26" s="29">
        <v>0.61299999999999999</v>
      </c>
      <c r="N26" s="26">
        <f t="shared" si="39"/>
        <v>8538.8699329999999</v>
      </c>
      <c r="O26" s="40">
        <v>0.28799999999999998</v>
      </c>
      <c r="P26" s="26">
        <f t="shared" si="40"/>
        <v>4011.7366079999997</v>
      </c>
      <c r="Q26" s="40">
        <v>9.9000000000000005E-2</v>
      </c>
      <c r="R26" s="26">
        <f t="shared" si="41"/>
        <v>1379.034459</v>
      </c>
      <c r="S26" s="40">
        <v>0.20399999999999999</v>
      </c>
      <c r="T26" s="26">
        <f>L26*S26</f>
        <v>2841.6467639999996</v>
      </c>
      <c r="U26" s="40">
        <v>0.51300000000000001</v>
      </c>
      <c r="V26" s="26">
        <f>L26*U26</f>
        <v>7145.9058329999998</v>
      </c>
      <c r="W26" s="40">
        <v>0.4</v>
      </c>
      <c r="X26" s="26">
        <f>W26*L26</f>
        <v>5571.8564000000006</v>
      </c>
      <c r="Y26" s="48">
        <v>3.5500000000000002E-3</v>
      </c>
      <c r="Z26" s="18">
        <f>L26*Y26</f>
        <v>49.450225549999999</v>
      </c>
      <c r="AA26" s="28">
        <f>IF(J26&gt;0,(AC26+AK26)/J26,0)</f>
        <v>3.4382811332503115E-3</v>
      </c>
      <c r="AB26" s="48">
        <v>4.4999999999999999E-4</v>
      </c>
      <c r="AC26" s="38">
        <f>AB26*L26</f>
        <v>6.2683384499999999</v>
      </c>
      <c r="AD26" s="29">
        <v>0.20899999999999999</v>
      </c>
      <c r="AE26" s="42">
        <f>AH26*(1-AI26)*AD26</f>
        <v>42.696192000000003</v>
      </c>
      <c r="AF26" s="29">
        <f t="shared" si="42"/>
        <v>0.875123674195738</v>
      </c>
      <c r="AG26" s="30">
        <f t="shared" si="43"/>
        <v>0.87085388413155507</v>
      </c>
      <c r="AH26" s="44">
        <v>224</v>
      </c>
      <c r="AI26" s="40">
        <v>8.7999999999999995E-2</v>
      </c>
      <c r="AJ26" s="29">
        <v>0.2261</v>
      </c>
      <c r="AK26" s="42">
        <f t="shared" si="8"/>
        <v>46.1895168</v>
      </c>
      <c r="AL26" s="18">
        <v>1.7</v>
      </c>
      <c r="AM26" s="18"/>
      <c r="AN26" s="122">
        <f>AN25+AH26-AM26</f>
        <v>3302.3599999999997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51113</v>
      </c>
      <c r="E27" s="52"/>
      <c r="F27" s="52">
        <f>SUM(F24:F26)</f>
        <v>49441</v>
      </c>
      <c r="G27" s="53"/>
      <c r="H27" s="53"/>
      <c r="I27" s="52">
        <f>SUM(I24:I26)</f>
        <v>50699</v>
      </c>
      <c r="J27" s="52">
        <f>SUM(J24:J26)</f>
        <v>45770</v>
      </c>
      <c r="K27" s="21">
        <f>IF(J27&gt;0,(J24*K24+J25*K25+J26*K26)/J27,0)</f>
        <v>8.9666746777365094E-2</v>
      </c>
      <c r="L27" s="53">
        <f>L24+L25+L26</f>
        <v>41665.953000000001</v>
      </c>
      <c r="M27" s="54">
        <f>IF(L27&gt;0,N27/L27,0)</f>
        <v>0.57366487820403389</v>
      </c>
      <c r="N27" s="55">
        <f>N24+N25+N26</f>
        <v>23902.293853000003</v>
      </c>
      <c r="O27" s="21">
        <f>IF(L27&gt;0,P27/L27,0)</f>
        <v>0.33864612173877318</v>
      </c>
      <c r="P27" s="55">
        <f>P24+P25+P26</f>
        <v>14110.013392000001</v>
      </c>
      <c r="Q27" s="21">
        <f>IF(L27&gt;0,R27/L27,0)</f>
        <v>8.7689000057192976E-2</v>
      </c>
      <c r="R27" s="55">
        <f>R24+R25+R26</f>
        <v>3653.645755</v>
      </c>
      <c r="S27" s="21">
        <f>IF(L27&gt;0,T27/L27,0)</f>
        <v>0.19102635093933887</v>
      </c>
      <c r="T27" s="55">
        <f>T24+T25+T26</f>
        <v>7959.2949599999993</v>
      </c>
      <c r="U27" s="21">
        <f>IF(L27&gt;0,V27/L27,0)</f>
        <v>0.52663434600907855</v>
      </c>
      <c r="V27" s="55">
        <f>V24+V25+V26</f>
        <v>21942.721909000004</v>
      </c>
      <c r="W27" s="21">
        <f>IF(L27&gt;0,X27/L27,0)</f>
        <v>0.39334317110183464</v>
      </c>
      <c r="X27" s="55">
        <f>X24+X25+X26</f>
        <v>16389.018080000002</v>
      </c>
      <c r="Y27" s="56">
        <f>IF(L27&gt;0,Z27/L27,0)</f>
        <v>3.5266668205093015E-3</v>
      </c>
      <c r="Z27" s="57">
        <f>SUM(Z24:Z26)</f>
        <v>146.94193399</v>
      </c>
      <c r="AA27" s="63">
        <f>IF(L27&gt;0,(AA24*L24+AA25*L25+AA26*L26)/L27,0)</f>
        <v>3.5382423912523977E-3</v>
      </c>
      <c r="AB27" s="56">
        <f>IF(J27&gt;0,(J24*AB24+J25*AB25+J26*AB26)/J27,0)</f>
        <v>4.9000174786978368E-4</v>
      </c>
      <c r="AC27" s="53">
        <f>SUM(AC24:AC26)</f>
        <v>20.413338209999999</v>
      </c>
      <c r="AD27" s="54">
        <f>IF(J27&gt;0,(J24*AD24+J25*AD25+J26*AD26)/J27,0)</f>
        <v>0.21560033209525892</v>
      </c>
      <c r="AE27" s="59">
        <f>SUM(AE24:AE26)</f>
        <v>136.16650079999999</v>
      </c>
      <c r="AF27" s="54">
        <f>IF(AND(Z27&gt;0),((Z24*AF24+Z25*AF25+Z26*AF26)/Z27),0)</f>
        <v>0.86303738348636494</v>
      </c>
      <c r="AG27" s="58">
        <f>IF(AND(AA27&gt;0,AJ27&gt;0,AB27&gt;0),((AJ27*(AA27-AB27))/(AA27*(AJ27-AB27))),0)</f>
        <v>0.86340108687720107</v>
      </c>
      <c r="AH27" s="52">
        <f>SUM(AH24:AH26)</f>
        <v>691</v>
      </c>
      <c r="AI27" s="21">
        <f>IF(AH27&gt;0,(AI24*AH24+AI25*AH25+AI26*AH26)/AH27,0)</f>
        <v>8.6000000000000007E-2</v>
      </c>
      <c r="AJ27" s="54">
        <f>IF(J27&gt;0,(AJ24*J24+AJ25*J25+AJ26*J26)/J27,0)</f>
        <v>0.22403297356346952</v>
      </c>
      <c r="AK27" s="59">
        <f>SUM(AK24:AK26)</f>
        <v>141.5335078</v>
      </c>
      <c r="AL27" s="57"/>
      <c r="AM27" s="57">
        <f>SUM(AM24:AM26)</f>
        <v>0</v>
      </c>
      <c r="AN27" s="124"/>
      <c r="AO27" s="125">
        <f>AN26</f>
        <v>3302.3599999999997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11" t="s">
        <v>55</v>
      </c>
      <c r="D28" s="12">
        <v>19906</v>
      </c>
      <c r="E28" s="12">
        <v>4</v>
      </c>
      <c r="F28" s="12">
        <v>12095</v>
      </c>
      <c r="G28" s="13">
        <v>1.2</v>
      </c>
      <c r="H28" s="13">
        <v>3.7</v>
      </c>
      <c r="I28" s="12">
        <v>12330</v>
      </c>
      <c r="J28" s="12">
        <v>15226</v>
      </c>
      <c r="K28" s="14">
        <v>8.6999999999999994E-2</v>
      </c>
      <c r="L28" s="25">
        <f>J28*(1-K28)</f>
        <v>13901.338</v>
      </c>
      <c r="M28" s="15">
        <v>0.33800000000000002</v>
      </c>
      <c r="N28" s="26">
        <f>L28*M28</f>
        <v>4698.6522439999999</v>
      </c>
      <c r="O28" s="14">
        <v>0.49199999999999999</v>
      </c>
      <c r="P28" s="26">
        <f>L28*O28</f>
        <v>6839.4582959999998</v>
      </c>
      <c r="Q28" s="16">
        <v>0.17</v>
      </c>
      <c r="R28" s="26">
        <f>L28*Q28</f>
        <v>2363.2274600000001</v>
      </c>
      <c r="S28" s="16">
        <v>0.19700000000000001</v>
      </c>
      <c r="T28" s="26">
        <f>L28*S28</f>
        <v>2738.5635860000002</v>
      </c>
      <c r="U28" s="16">
        <v>0.49099999999999999</v>
      </c>
      <c r="V28" s="26">
        <f>L28*U28</f>
        <v>6825.5569580000001</v>
      </c>
      <c r="W28" s="16">
        <v>0.39</v>
      </c>
      <c r="X28" s="26">
        <f>W28*L28</f>
        <v>5421.5218199999999</v>
      </c>
      <c r="Y28" s="17">
        <v>3.48E-3</v>
      </c>
      <c r="Z28" s="61">
        <f>L28*Y28</f>
        <v>48.376656240000003</v>
      </c>
      <c r="AA28" s="28">
        <f>IF(J28&gt;0,(AC28+AK28)/J28,0)</f>
        <v>3.6704999632208067E-3</v>
      </c>
      <c r="AB28" s="17">
        <v>3.8000000000000002E-4</v>
      </c>
      <c r="AC28" s="25">
        <f>AB28*L28</f>
        <v>5.28250844</v>
      </c>
      <c r="AD28" s="141">
        <v>0.21229999999999999</v>
      </c>
      <c r="AE28" s="31">
        <f>AH28*(1-AI28)*AD28</f>
        <v>45.599917000000005</v>
      </c>
      <c r="AF28" s="29">
        <f t="shared" ref="AF28:AF30" si="44">IF(AND(AD28&gt;0,AB28&gt;0,Y28&gt;0),((Y28-AB28)*AD28)/((AD28-AB28)*Y28),0)</f>
        <v>0.89240192568872223</v>
      </c>
      <c r="AG28" s="62">
        <f>IF(AND(AA28&gt;0,AJ28&gt;0,AB28&gt;0),((AJ28*(AA28-AB28))/(AA28*(AJ28-AB28))),0)</f>
        <v>0.89792012755026374</v>
      </c>
      <c r="AH28" s="12">
        <v>235</v>
      </c>
      <c r="AI28" s="14">
        <v>8.5999999999999993E-2</v>
      </c>
      <c r="AJ28" s="15">
        <v>0.2356</v>
      </c>
      <c r="AK28" s="31">
        <f t="shared" si="8"/>
        <v>50.604524000000005</v>
      </c>
      <c r="AL28" s="19">
        <v>1.68</v>
      </c>
      <c r="AM28" s="19"/>
      <c r="AN28" s="119">
        <f>AN26+AH28-AM28</f>
        <v>3537.3599999999997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47" t="s">
        <v>52</v>
      </c>
      <c r="D29" s="35">
        <v>20366</v>
      </c>
      <c r="E29" s="44">
        <v>5</v>
      </c>
      <c r="F29" s="35">
        <v>16433</v>
      </c>
      <c r="G29" s="38">
        <v>1.6</v>
      </c>
      <c r="H29" s="38">
        <v>5</v>
      </c>
      <c r="I29" s="35">
        <v>17543</v>
      </c>
      <c r="J29" s="35">
        <v>15241</v>
      </c>
      <c r="K29" s="40">
        <v>8.5999999999999993E-2</v>
      </c>
      <c r="L29" s="38">
        <f t="shared" ref="L29:L30" si="45">J29*(1-K29)</f>
        <v>13930.274000000001</v>
      </c>
      <c r="M29" s="39">
        <v>0.69499999999999995</v>
      </c>
      <c r="N29" s="26">
        <f t="shared" ref="N29:N30" si="46">L29*M29</f>
        <v>9681.5404300000009</v>
      </c>
      <c r="O29" s="37">
        <v>0.21</v>
      </c>
      <c r="P29" s="26">
        <f t="shared" ref="P29:P30" si="47">L29*O29</f>
        <v>2925.35754</v>
      </c>
      <c r="Q29" s="40">
        <v>9.5000000000000001E-2</v>
      </c>
      <c r="R29" s="26">
        <f t="shared" ref="R29:R30" si="48">L29*Q29</f>
        <v>1323.3760300000001</v>
      </c>
      <c r="S29" s="40">
        <v>0.188</v>
      </c>
      <c r="T29" s="26">
        <f>L29*S29</f>
        <v>2618.8915120000001</v>
      </c>
      <c r="U29" s="40">
        <v>0.5</v>
      </c>
      <c r="V29" s="26">
        <f>L29*U29</f>
        <v>6965.1370000000006</v>
      </c>
      <c r="W29" s="40">
        <v>0.4</v>
      </c>
      <c r="X29" s="26">
        <f>W29*L29</f>
        <v>5572.1096000000007</v>
      </c>
      <c r="Y29" s="41">
        <v>3.48E-3</v>
      </c>
      <c r="Z29" s="18">
        <f>L29*Y29</f>
        <v>48.477353520000001</v>
      </c>
      <c r="AA29" s="28">
        <f>IF(J29&gt;0,(AC29+AK29)/J29,0)</f>
        <v>3.1034363781904072E-3</v>
      </c>
      <c r="AB29" s="41">
        <v>3.6000000000000002E-4</v>
      </c>
      <c r="AC29" s="38">
        <f>AB29*L29</f>
        <v>5.0148986400000011</v>
      </c>
      <c r="AD29" s="29">
        <v>0.21970000000000001</v>
      </c>
      <c r="AE29" s="42">
        <f>AH29*(1-AI29)*AD29</f>
        <v>40.852775600000001</v>
      </c>
      <c r="AF29" s="29">
        <f t="shared" si="44"/>
        <v>0.89802322327484008</v>
      </c>
      <c r="AG29" s="30">
        <f t="shared" ref="AG29:AG30" si="49">IF(AND(AA29&gt;0,AJ29&gt;0,AB29&gt;0),((AJ29*(AA29-AB29))/(AA29*(AJ29-AB29))),0)</f>
        <v>0.88540124591654845</v>
      </c>
      <c r="AH29" s="35">
        <v>203</v>
      </c>
      <c r="AI29" s="40">
        <v>8.4000000000000005E-2</v>
      </c>
      <c r="AJ29" s="39">
        <v>0.22739999999999999</v>
      </c>
      <c r="AK29" s="42">
        <f t="shared" si="8"/>
        <v>42.284575199999999</v>
      </c>
      <c r="AL29" s="18">
        <v>1.6</v>
      </c>
      <c r="AM29" s="18"/>
      <c r="AN29" s="122">
        <f>AN28+AH29-AM29</f>
        <v>3740.3599999999997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53</v>
      </c>
      <c r="D30" s="44">
        <v>15173</v>
      </c>
      <c r="E30" s="44">
        <v>6</v>
      </c>
      <c r="F30" s="44">
        <v>16169</v>
      </c>
      <c r="G30" s="38">
        <v>2.2999999999999998</v>
      </c>
      <c r="H30" s="38">
        <v>3.2</v>
      </c>
      <c r="I30" s="44">
        <v>16144</v>
      </c>
      <c r="J30" s="44">
        <v>15136</v>
      </c>
      <c r="K30" s="40">
        <v>0.09</v>
      </c>
      <c r="L30" s="38">
        <f t="shared" si="45"/>
        <v>13773.76</v>
      </c>
      <c r="M30" s="29">
        <v>0.64500000000000002</v>
      </c>
      <c r="N30" s="26">
        <f t="shared" si="46"/>
        <v>8884.0752000000011</v>
      </c>
      <c r="O30" s="40">
        <v>0.22500000000000001</v>
      </c>
      <c r="P30" s="26">
        <f t="shared" si="47"/>
        <v>3099.096</v>
      </c>
      <c r="Q30" s="40">
        <v>0.13</v>
      </c>
      <c r="R30" s="26">
        <f t="shared" si="48"/>
        <v>1790.5888</v>
      </c>
      <c r="S30" s="40">
        <v>0.19700000000000001</v>
      </c>
      <c r="T30" s="26">
        <f>L30*S30</f>
        <v>2713.4307200000003</v>
      </c>
      <c r="U30" s="40">
        <v>0.48499999999999999</v>
      </c>
      <c r="V30" s="26">
        <f>L30*U30</f>
        <v>6680.2735999999995</v>
      </c>
      <c r="W30" s="40">
        <v>0.4</v>
      </c>
      <c r="X30" s="26">
        <f>W30*L30</f>
        <v>5509.5040000000008</v>
      </c>
      <c r="Y30" s="48">
        <v>3.48E-3</v>
      </c>
      <c r="Z30" s="18">
        <f>L30*Y30</f>
        <v>47.932684800000004</v>
      </c>
      <c r="AA30" s="28">
        <f>IF(J30&gt;0,(AC30+AK30)/J30,0)</f>
        <v>3.6928075052854127E-3</v>
      </c>
      <c r="AB30" s="48">
        <v>3.6000000000000002E-4</v>
      </c>
      <c r="AC30" s="38">
        <f>AB30*L30</f>
        <v>4.9585536000000001</v>
      </c>
      <c r="AD30" s="29">
        <v>0.21959999999999999</v>
      </c>
      <c r="AE30" s="42">
        <f>AH30*(1-AI30)*AD30</f>
        <v>49.188643200000001</v>
      </c>
      <c r="AF30" s="29">
        <f t="shared" si="44"/>
        <v>0.89802389445671249</v>
      </c>
      <c r="AG30" s="30">
        <f t="shared" si="49"/>
        <v>0.90394424269460216</v>
      </c>
      <c r="AH30" s="44">
        <v>244</v>
      </c>
      <c r="AI30" s="40">
        <v>8.2000000000000003E-2</v>
      </c>
      <c r="AJ30" s="29">
        <v>0.22739999999999999</v>
      </c>
      <c r="AK30" s="42">
        <f t="shared" si="8"/>
        <v>50.935780800000003</v>
      </c>
      <c r="AL30" s="18">
        <v>1.65</v>
      </c>
      <c r="AM30" s="18"/>
      <c r="AN30" s="122">
        <f>AN29+AH30-AM30</f>
        <v>3984.3599999999997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55445</v>
      </c>
      <c r="E31" s="52"/>
      <c r="F31" s="52">
        <f>SUM(F28:F30)</f>
        <v>44697</v>
      </c>
      <c r="G31" s="53"/>
      <c r="H31" s="53"/>
      <c r="I31" s="52">
        <f>SUM(I28:I30)</f>
        <v>46017</v>
      </c>
      <c r="J31" s="52">
        <f>SUM(J28:J30)</f>
        <v>45603</v>
      </c>
      <c r="K31" s="21">
        <f>IF(J31&gt;0,(J28*K28+J29*K29+J30*K30)/J31,0)</f>
        <v>8.7661513496919058E-2</v>
      </c>
      <c r="L31" s="53">
        <f>L28+L29+L30</f>
        <v>41605.372000000003</v>
      </c>
      <c r="M31" s="54">
        <f>IF(L31&gt;0,N31/L31,0)</f>
        <v>0.55916500095228094</v>
      </c>
      <c r="N31" s="55">
        <f>N28+N29+N30</f>
        <v>23264.267874000005</v>
      </c>
      <c r="O31" s="21">
        <f>IF(L31&gt;0,P31/L31,0)</f>
        <v>0.30918872293702837</v>
      </c>
      <c r="P31" s="55">
        <f>P28+P29+P30</f>
        <v>12863.911835999999</v>
      </c>
      <c r="Q31" s="21">
        <f>IF(L31&gt;0,R31/L31,0)</f>
        <v>0.13164627611069071</v>
      </c>
      <c r="R31" s="55">
        <f>R28+R29+R30</f>
        <v>5477.1922900000009</v>
      </c>
      <c r="S31" s="21">
        <f>IF(L31&gt;0,T31/L31,0)</f>
        <v>0.19398662792872037</v>
      </c>
      <c r="T31" s="55">
        <f>T28+T29+T30</f>
        <v>8070.8858180000007</v>
      </c>
      <c r="U31" s="21">
        <f>IF(L31&gt;0,V31/L31,0)</f>
        <v>0.49202702857698277</v>
      </c>
      <c r="V31" s="55">
        <f>V28+V29+V30</f>
        <v>20470.967558</v>
      </c>
      <c r="W31" s="21">
        <f>IF(L31&gt;0,X31/L31,0)</f>
        <v>0.39665876368080549</v>
      </c>
      <c r="X31" s="55">
        <f>X28+X29+X30</f>
        <v>16503.135420000002</v>
      </c>
      <c r="Y31" s="56">
        <f>IF(L31&gt;0,Z31/L31,0)</f>
        <v>3.4799999999999996E-3</v>
      </c>
      <c r="Z31" s="57">
        <f>SUM(Z28:Z30)</f>
        <v>144.78669456</v>
      </c>
      <c r="AA31" s="63">
        <f>IF(L31&gt;0,(AA28*L28+AA29*L29+AA30*L30)/L31,0)</f>
        <v>3.4880213067552909E-3</v>
      </c>
      <c r="AB31" s="56">
        <f>IF(J31&gt;0,(J28*AB28+J29*AB29+J30*AB30)/J31,0)</f>
        <v>3.6667763085761906E-4</v>
      </c>
      <c r="AC31" s="53">
        <f>SUM(AC28:AC30)</f>
        <v>15.255960680000001</v>
      </c>
      <c r="AD31" s="54">
        <f>IF(J31&gt;0,(J28*AD28+J29*AD29+J30*AD30)/J31,0)</f>
        <v>0.21719608578382998</v>
      </c>
      <c r="AE31" s="59">
        <f>SUM(AE28:AE30)</f>
        <v>135.64133580000001</v>
      </c>
      <c r="AF31" s="54">
        <f>IF(AND(Z31&gt;0),((Z28*AF28+Z29*AF29+Z30*AF30)/Z31),0)</f>
        <v>0.8961452371088906</v>
      </c>
      <c r="AG31" s="58">
        <f>IF(AND(AA31&gt;0,AJ31&gt;0,AB31&gt;0),((AJ31*(AA31-AB31))/(AA31*(AJ31-AB31))),0)</f>
        <v>0.89630325078757833</v>
      </c>
      <c r="AH31" s="52">
        <f>SUM(AH28:AH30)</f>
        <v>682</v>
      </c>
      <c r="AI31" s="21">
        <f>IF(AH31&gt;0,(AI28*AH28+AI29*AH29+AI30*AH30)/AH31,0)</f>
        <v>8.3973607038123163E-2</v>
      </c>
      <c r="AJ31" s="54">
        <f>IF(J31&gt;0,(AJ28*J28+AJ29*J29+AJ30*J30)/J31,0)</f>
        <v>0.23013782865162377</v>
      </c>
      <c r="AK31" s="59">
        <f>SUM(AK28:AK30)</f>
        <v>143.82488000000001</v>
      </c>
      <c r="AL31" s="57"/>
      <c r="AM31" s="57">
        <f>SUM(AM28:AM30)</f>
        <v>0</v>
      </c>
      <c r="AN31" s="124"/>
      <c r="AO31" s="125">
        <f>AN30</f>
        <v>3984.3599999999997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24" t="s">
        <v>56</v>
      </c>
      <c r="D32" s="12">
        <v>7378</v>
      </c>
      <c r="E32" s="12">
        <v>5</v>
      </c>
      <c r="F32" s="12">
        <v>9034</v>
      </c>
      <c r="G32" s="13">
        <v>2.8</v>
      </c>
      <c r="H32" s="13">
        <v>5</v>
      </c>
      <c r="I32" s="12">
        <v>9795</v>
      </c>
      <c r="J32" s="12">
        <v>15018</v>
      </c>
      <c r="K32" s="14">
        <v>8.2000000000000003E-2</v>
      </c>
      <c r="L32" s="25">
        <f>J32*(1-K32)</f>
        <v>13786.524000000001</v>
      </c>
      <c r="M32" s="15">
        <v>0.64100000000000001</v>
      </c>
      <c r="N32" s="26">
        <f>L32*M32</f>
        <v>8837.161884000001</v>
      </c>
      <c r="O32" s="14">
        <v>0.21199999999999999</v>
      </c>
      <c r="P32" s="26">
        <f>L32*O32</f>
        <v>2922.7430880000002</v>
      </c>
      <c r="Q32" s="16">
        <v>0.14699999999999999</v>
      </c>
      <c r="R32" s="26">
        <f>L32*Q32</f>
        <v>2026.6190280000001</v>
      </c>
      <c r="S32" s="16">
        <v>0.19600000000000001</v>
      </c>
      <c r="T32" s="26">
        <f>L32*S32</f>
        <v>2702.1587040000004</v>
      </c>
      <c r="U32" s="16">
        <v>0.49099999999999999</v>
      </c>
      <c r="V32" s="26">
        <f>L32*U32</f>
        <v>6769.1832840000006</v>
      </c>
      <c r="W32" s="16">
        <v>0.41</v>
      </c>
      <c r="X32" s="26">
        <f>W32*L32</f>
        <v>5652.4748399999999</v>
      </c>
      <c r="Y32" s="17">
        <v>3.4199999999999999E-3</v>
      </c>
      <c r="Z32" s="61">
        <f>L32*Y32</f>
        <v>47.14991208</v>
      </c>
      <c r="AA32" s="28">
        <f>IF(J32&gt;0,(AC32+AK32)/J32,0)</f>
        <v>3.2029762405113866E-3</v>
      </c>
      <c r="AB32" s="17">
        <v>3.2000000000000003E-4</v>
      </c>
      <c r="AC32" s="25">
        <f>AB32*L32</f>
        <v>4.4116876800000009</v>
      </c>
      <c r="AD32" s="141">
        <v>0.2087</v>
      </c>
      <c r="AE32" s="31">
        <f>AH32*(1-AI32)*AD32</f>
        <v>40.292665499999998</v>
      </c>
      <c r="AF32" s="29">
        <f t="shared" ref="AF32:AF34" si="50">IF(AND(AD32&gt;0,AB32&gt;0,Y32&gt;0),((Y32-AB32)*AD32)/((AD32-AB32)*Y32),0)</f>
        <v>0.90782471743873228</v>
      </c>
      <c r="AG32" s="62">
        <f>IF(AND(AA32&gt;0,AJ32&gt;0,AB32&gt;0),((AJ32*(AA32-AB32))/(AA32*(AJ32-AB32))),0)</f>
        <v>0.90136750174000257</v>
      </c>
      <c r="AH32" s="12">
        <v>211</v>
      </c>
      <c r="AI32" s="14">
        <v>8.5000000000000006E-2</v>
      </c>
      <c r="AJ32" s="15">
        <v>0.2263</v>
      </c>
      <c r="AK32" s="31">
        <f t="shared" si="8"/>
        <v>43.690609500000001</v>
      </c>
      <c r="AL32" s="19">
        <v>1.65</v>
      </c>
      <c r="AM32" s="19">
        <v>1200.3599999999999</v>
      </c>
      <c r="AN32" s="119">
        <f>AN30+AH32-AM32</f>
        <v>2995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47" t="s">
        <v>52</v>
      </c>
      <c r="D33" s="35">
        <v>19462</v>
      </c>
      <c r="E33" s="44">
        <v>8</v>
      </c>
      <c r="F33" s="35">
        <v>16465</v>
      </c>
      <c r="G33" s="36">
        <v>1.2</v>
      </c>
      <c r="H33" s="38">
        <v>5.2</v>
      </c>
      <c r="I33" s="35">
        <v>16753</v>
      </c>
      <c r="J33" s="35">
        <v>15219</v>
      </c>
      <c r="K33" s="40">
        <v>8.2000000000000003E-2</v>
      </c>
      <c r="L33" s="38">
        <f t="shared" ref="L33:L34" si="51">J33*(1-K33)</f>
        <v>13971.042000000001</v>
      </c>
      <c r="M33" s="39">
        <v>0.69199999999999995</v>
      </c>
      <c r="N33" s="26">
        <f t="shared" ref="N33:N34" si="52">L33*M33</f>
        <v>9667.961064000001</v>
      </c>
      <c r="O33" s="37">
        <v>0.14699999999999999</v>
      </c>
      <c r="P33" s="26">
        <f t="shared" ref="P33:P34" si="53">L33*O33</f>
        <v>2053.7431740000002</v>
      </c>
      <c r="Q33" s="40">
        <v>0.161</v>
      </c>
      <c r="R33" s="26">
        <f t="shared" ref="R33:R34" si="54">L33*Q33</f>
        <v>2249.3377620000001</v>
      </c>
      <c r="S33" s="40">
        <v>0.20100000000000001</v>
      </c>
      <c r="T33" s="26">
        <f>L33*S33</f>
        <v>2808.1794420000006</v>
      </c>
      <c r="U33" s="40">
        <v>0.49</v>
      </c>
      <c r="V33" s="26">
        <f>L33*U33</f>
        <v>6845.8105800000003</v>
      </c>
      <c r="W33" s="40">
        <v>0.4</v>
      </c>
      <c r="X33" s="26">
        <f>W33*L33</f>
        <v>5588.4168000000009</v>
      </c>
      <c r="Y33" s="41">
        <v>3.4399999999999999E-3</v>
      </c>
      <c r="Z33" s="18">
        <f>L33*Y33</f>
        <v>48.060384480000003</v>
      </c>
      <c r="AA33" s="28">
        <f>IF(J33&gt;0,(AC33+AK33)/J33,0)</f>
        <v>3.0296990616991925E-3</v>
      </c>
      <c r="AB33" s="41">
        <v>3.1E-4</v>
      </c>
      <c r="AC33" s="38">
        <f>AB33*L33</f>
        <v>4.3310230200000008</v>
      </c>
      <c r="AD33" s="29">
        <v>0.21440000000000001</v>
      </c>
      <c r="AE33" s="42">
        <f>AH33*(1-AI33)*AD33</f>
        <v>41.106912000000008</v>
      </c>
      <c r="AF33" s="29">
        <f t="shared" si="50"/>
        <v>0.91120122269812631</v>
      </c>
      <c r="AG33" s="30">
        <f t="shared" ref="AG33:AG34" si="55">IF(AND(AA33&gt;0,AJ33&gt;0,AB33&gt;0),((AJ33*(AA33-AB33))/(AA33*(AJ33-AB33))),0)</f>
        <v>0.89895852874337101</v>
      </c>
      <c r="AH33" s="35">
        <v>210</v>
      </c>
      <c r="AI33" s="40">
        <v>8.6999999999999994E-2</v>
      </c>
      <c r="AJ33" s="39">
        <v>0.21790000000000001</v>
      </c>
      <c r="AK33" s="42">
        <f t="shared" si="8"/>
        <v>41.777967000000004</v>
      </c>
      <c r="AL33" s="18">
        <v>1.65</v>
      </c>
      <c r="AM33" s="18"/>
      <c r="AN33" s="122">
        <f>AN32+AH33-AM33</f>
        <v>3205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53</v>
      </c>
      <c r="D34" s="44">
        <v>24509</v>
      </c>
      <c r="E34" s="44">
        <v>3</v>
      </c>
      <c r="F34" s="44">
        <v>17774</v>
      </c>
      <c r="G34" s="38">
        <v>1.9</v>
      </c>
      <c r="H34" s="38">
        <v>4.5</v>
      </c>
      <c r="I34" s="44">
        <v>18130</v>
      </c>
      <c r="J34" s="44">
        <v>15048</v>
      </c>
      <c r="K34" s="40">
        <v>8.5000000000000006E-2</v>
      </c>
      <c r="L34" s="38">
        <f t="shared" si="51"/>
        <v>13768.92</v>
      </c>
      <c r="M34" s="29">
        <v>0.72099999999999997</v>
      </c>
      <c r="N34" s="26">
        <f t="shared" si="52"/>
        <v>9927.3913199999988</v>
      </c>
      <c r="O34" s="40">
        <v>0.17</v>
      </c>
      <c r="P34" s="26">
        <f t="shared" si="53"/>
        <v>2340.7164000000002</v>
      </c>
      <c r="Q34" s="40">
        <v>0.109</v>
      </c>
      <c r="R34" s="26">
        <f t="shared" si="54"/>
        <v>1500.8122800000001</v>
      </c>
      <c r="S34" s="40">
        <v>0.186</v>
      </c>
      <c r="T34" s="26">
        <f>L34*S34</f>
        <v>2561.0191199999999</v>
      </c>
      <c r="U34" s="40">
        <v>0.51400000000000001</v>
      </c>
      <c r="V34" s="26">
        <f>L34*U34</f>
        <v>7077.2248799999998</v>
      </c>
      <c r="W34" s="40">
        <v>0.4</v>
      </c>
      <c r="X34" s="26">
        <f>W34*L34</f>
        <v>5507.5680000000002</v>
      </c>
      <c r="Y34" s="48">
        <v>3.5200000000000001E-3</v>
      </c>
      <c r="Z34" s="18">
        <f>L34*Y34</f>
        <v>48.466598400000002</v>
      </c>
      <c r="AA34" s="28">
        <f>IF(J34&gt;0,(AC34+AK34)/J34,0)</f>
        <v>3.3887752126528442E-3</v>
      </c>
      <c r="AB34" s="48">
        <v>2.9999999999999997E-4</v>
      </c>
      <c r="AC34" s="38">
        <f>AB34*L34</f>
        <v>4.1306759999999993</v>
      </c>
      <c r="AD34" s="29">
        <v>0.21390000000000001</v>
      </c>
      <c r="AE34" s="42">
        <f>AH34*(1-AI34)*AD34</f>
        <v>44.770553400000004</v>
      </c>
      <c r="AF34" s="29">
        <f t="shared" si="50"/>
        <v>0.91605752042900912</v>
      </c>
      <c r="AG34" s="30">
        <f t="shared" si="55"/>
        <v>0.91269534606321401</v>
      </c>
      <c r="AH34" s="44">
        <v>229</v>
      </c>
      <c r="AI34" s="40">
        <v>8.5999999999999993E-2</v>
      </c>
      <c r="AJ34" s="29">
        <v>0.22389999999999999</v>
      </c>
      <c r="AK34" s="42">
        <f t="shared" si="8"/>
        <v>46.863613399999998</v>
      </c>
      <c r="AL34" s="18">
        <v>1.65</v>
      </c>
      <c r="AM34" s="18"/>
      <c r="AN34" s="122">
        <f>AN33+AH34-AM34</f>
        <v>3434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51349</v>
      </c>
      <c r="E35" s="52"/>
      <c r="F35" s="52">
        <f t="shared" ref="F35:J35" si="56">SUM(F32:F34)</f>
        <v>43273</v>
      </c>
      <c r="G35" s="53"/>
      <c r="H35" s="53"/>
      <c r="I35" s="52">
        <f t="shared" si="56"/>
        <v>44678</v>
      </c>
      <c r="J35" s="52">
        <f t="shared" si="56"/>
        <v>45285</v>
      </c>
      <c r="K35" s="21">
        <f>IF(J35&gt;0,(J32*K32+J33*K33+J34*K34)/J35,0)</f>
        <v>8.2996886386220603E-2</v>
      </c>
      <c r="L35" s="53">
        <f>L32+L33+L34</f>
        <v>41526.486000000004</v>
      </c>
      <c r="M35" s="54">
        <f>IF(L35&gt;0,N35/L35,0)</f>
        <v>0.68468384895365331</v>
      </c>
      <c r="N35" s="55">
        <f>N32+N33+N34</f>
        <v>28432.514268000003</v>
      </c>
      <c r="O35" s="21">
        <f>IF(L35&gt;0,P35/L35,0)</f>
        <v>0.17620567899725489</v>
      </c>
      <c r="P35" s="55">
        <f>P32+P33+P34</f>
        <v>7317.2026620000006</v>
      </c>
      <c r="Q35" s="21">
        <f>IF(L35&gt;0,R35/L35,0)</f>
        <v>0.13911047204909174</v>
      </c>
      <c r="R35" s="55">
        <f>R32+R33+R34</f>
        <v>5776.7690700000003</v>
      </c>
      <c r="S35" s="21">
        <f>IF(L35&gt;0,T35/L35,0)</f>
        <v>0.19436648855865146</v>
      </c>
      <c r="T35" s="55">
        <f>T32+T33+T34</f>
        <v>8071.3572660000009</v>
      </c>
      <c r="U35" s="21">
        <f>IF(L35&gt;0,V35/L35,0)</f>
        <v>0.49828966371004751</v>
      </c>
      <c r="V35" s="55">
        <f>V32+V33+V34</f>
        <v>20692.218743999998</v>
      </c>
      <c r="W35" s="21">
        <f>IF(L35&gt;0,X35/L35,0)</f>
        <v>0.40331993513730008</v>
      </c>
      <c r="X35" s="55">
        <f>X32+X33+X34</f>
        <v>16748.459640000001</v>
      </c>
      <c r="Y35" s="56">
        <f>IF(L35&gt;0,Z35/L35,0)</f>
        <v>3.4598856970464581E-3</v>
      </c>
      <c r="Z35" s="57">
        <f>SUM(Z32:Z34)</f>
        <v>143.67689496</v>
      </c>
      <c r="AA35" s="63">
        <f>IF(L35&gt;0,(AA32*L32+AA33*L33+AA34*L34)/L35,0)</f>
        <v>3.206284693836122E-3</v>
      </c>
      <c r="AB35" s="56">
        <f>IF(J35&gt;0,(J32*AB32+J33*AB33+J34*AB34)/J35,0)</f>
        <v>3.0999337528983106E-4</v>
      </c>
      <c r="AC35" s="53">
        <f>SUM(AC32:AC34)</f>
        <v>12.873386700000001</v>
      </c>
      <c r="AD35" s="54">
        <f>IF(J35&gt;0,(J32*AD32+J33*AD33+J34*AD34)/J35,0)</f>
        <v>0.21234354421994037</v>
      </c>
      <c r="AE35" s="59">
        <f>SUM(AE32:AE34)</f>
        <v>126.1701309</v>
      </c>
      <c r="AF35" s="54">
        <f>IF(AND(Z35&gt;0),((Z32*AF32+Z33*AF33+Z34*AF34)/Z35),0)</f>
        <v>0.9117313448568537</v>
      </c>
      <c r="AG35" s="58">
        <f>IF(AND(AA35&gt;0,AJ35&gt;0,AB35&gt;0),((AJ35*(AA35-AB35))/(AA35*(AJ35-AB35))),0)</f>
        <v>0.90457621818079992</v>
      </c>
      <c r="AH35" s="52">
        <f t="shared" ref="AH35" si="57">SUM(AH32:AH34)</f>
        <v>650</v>
      </c>
      <c r="AI35" s="21">
        <f>IF(AH35&gt;0,(AI32*AH32+AI33*AH33+AI34*AH34)/AH35,0)</f>
        <v>8.5998461538461538E-2</v>
      </c>
      <c r="AJ35" s="54">
        <f>IF(J35&gt;0,(AJ32*J32+AJ33*J33+AJ34*J34)/J35,0)</f>
        <v>0.22267948989731698</v>
      </c>
      <c r="AK35" s="59">
        <f>SUM(AK32:AK34)</f>
        <v>132.3321899</v>
      </c>
      <c r="AL35" s="57"/>
      <c r="AM35" s="57">
        <f>SUM(AM32:AM34)</f>
        <v>1200.3599999999999</v>
      </c>
      <c r="AN35" s="124"/>
      <c r="AO35" s="125">
        <f>AN34</f>
        <v>3434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24" t="s">
        <v>56</v>
      </c>
      <c r="D36" s="12">
        <v>7360</v>
      </c>
      <c r="E36" s="12">
        <v>3</v>
      </c>
      <c r="F36" s="12">
        <v>10003</v>
      </c>
      <c r="G36" s="13">
        <v>2.1</v>
      </c>
      <c r="H36" s="13">
        <v>4.5</v>
      </c>
      <c r="I36" s="12">
        <v>10532</v>
      </c>
      <c r="J36" s="12">
        <v>14701</v>
      </c>
      <c r="K36" s="14">
        <v>7.6999999999999999E-2</v>
      </c>
      <c r="L36" s="25">
        <f>J36*(1-K36)</f>
        <v>13569.023000000001</v>
      </c>
      <c r="M36" s="15">
        <v>0.745</v>
      </c>
      <c r="N36" s="26">
        <f>L36*M36</f>
        <v>10108.922135000001</v>
      </c>
      <c r="O36" s="14">
        <v>0.123</v>
      </c>
      <c r="P36" s="26">
        <f>L36*O36</f>
        <v>1668.9898290000001</v>
      </c>
      <c r="Q36" s="16">
        <v>0.13200000000000001</v>
      </c>
      <c r="R36" s="26">
        <f>L36*Q36</f>
        <v>1791.1110360000002</v>
      </c>
      <c r="S36" s="16">
        <v>0.20499999999999999</v>
      </c>
      <c r="T36" s="26">
        <f>L36*S36</f>
        <v>2781.649715</v>
      </c>
      <c r="U36" s="16">
        <v>0.49399999999999999</v>
      </c>
      <c r="V36" s="26">
        <f>L36*U36</f>
        <v>6703.0973620000004</v>
      </c>
      <c r="W36" s="16">
        <v>0.41</v>
      </c>
      <c r="X36" s="26">
        <f>W36*L36</f>
        <v>5563.29943</v>
      </c>
      <c r="Y36" s="17">
        <v>3.5500000000000002E-3</v>
      </c>
      <c r="Z36" s="61">
        <f>L36*Y36</f>
        <v>48.170031650000006</v>
      </c>
      <c r="AA36" s="28">
        <f>IF(J36&gt;0,(AC36+AK36)/J36,0)</f>
        <v>3.0655327617168898E-3</v>
      </c>
      <c r="AB36" s="17">
        <v>3.1E-4</v>
      </c>
      <c r="AC36" s="25">
        <f>AB36*L36</f>
        <v>4.20639713</v>
      </c>
      <c r="AD36" s="141">
        <v>0.21560000000000001</v>
      </c>
      <c r="AE36" s="31">
        <f>AH36*(1-AI36)*AD36</f>
        <v>39.15296</v>
      </c>
      <c r="AF36" s="29">
        <f t="shared" ref="AF36:AF38" si="58">IF(AND(AD36&gt;0,AB36&gt;0,Y36&gt;0),((Y36-AB36)*AD36)/((AD36-AB36)*Y36),0)</f>
        <v>0.91399023524770717</v>
      </c>
      <c r="AG36" s="62">
        <f>IF(AND(AA36&gt;0,AJ36&gt;0,AB36&gt;0),((AJ36*(AA36-AB36))/(AA36*(AJ36-AB36))),0)</f>
        <v>0.90011581215099268</v>
      </c>
      <c r="AH36" s="12">
        <v>200</v>
      </c>
      <c r="AI36" s="14">
        <v>9.1999999999999998E-2</v>
      </c>
      <c r="AJ36" s="15">
        <v>0.22500000000000001</v>
      </c>
      <c r="AK36" s="31">
        <f t="shared" si="8"/>
        <v>40.86</v>
      </c>
      <c r="AL36" s="19">
        <v>1.65</v>
      </c>
      <c r="AM36" s="19">
        <v>1251.1199999999999</v>
      </c>
      <c r="AN36" s="119">
        <f>AN34+AH36-AM36</f>
        <v>2382.88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49</v>
      </c>
      <c r="D37" s="35">
        <v>20131</v>
      </c>
      <c r="E37" s="44">
        <v>8</v>
      </c>
      <c r="F37" s="35">
        <v>16872</v>
      </c>
      <c r="G37" s="36">
        <v>2.5</v>
      </c>
      <c r="H37" s="38">
        <v>4.4000000000000004</v>
      </c>
      <c r="I37" s="35">
        <v>16841</v>
      </c>
      <c r="J37" s="35">
        <v>14961</v>
      </c>
      <c r="K37" s="40">
        <v>7.5999999999999998E-2</v>
      </c>
      <c r="L37" s="38">
        <f t="shared" ref="L37:L38" si="59">J37*(1-K37)</f>
        <v>13823.964</v>
      </c>
      <c r="M37" s="39">
        <v>0.72299999999999998</v>
      </c>
      <c r="N37" s="26">
        <f t="shared" ref="N37:N38" si="60">L37*M37</f>
        <v>9994.7259720000002</v>
      </c>
      <c r="O37" s="37">
        <v>0.09</v>
      </c>
      <c r="P37" s="26">
        <f t="shared" ref="P37:P38" si="61">L37*O37</f>
        <v>1244.1567599999998</v>
      </c>
      <c r="Q37" s="40">
        <v>0.187</v>
      </c>
      <c r="R37" s="26">
        <f t="shared" ref="R37:R38" si="62">L37*Q37</f>
        <v>2585.0812679999999</v>
      </c>
      <c r="S37" s="40">
        <v>0.19800000000000001</v>
      </c>
      <c r="T37" s="26">
        <f>L37*S37</f>
        <v>2737.1448720000003</v>
      </c>
      <c r="U37" s="40">
        <v>0.51200000000000001</v>
      </c>
      <c r="V37" s="26">
        <f>L37*U37</f>
        <v>7077.8695680000001</v>
      </c>
      <c r="W37" s="40">
        <v>0.39</v>
      </c>
      <c r="X37" s="26">
        <f>W37*L37</f>
        <v>5391.3459600000006</v>
      </c>
      <c r="Y37" s="41">
        <v>3.5000000000000001E-3</v>
      </c>
      <c r="Z37" s="18">
        <f>L37*Y37</f>
        <v>48.383873999999999</v>
      </c>
      <c r="AA37" s="28">
        <f>IF(J37&gt;0,(AC37+AK37)/J37,0)</f>
        <v>3.4330006657309004E-3</v>
      </c>
      <c r="AB37" s="41">
        <v>2.9E-4</v>
      </c>
      <c r="AC37" s="38">
        <f>AB37*L37</f>
        <v>4.0089495599999996</v>
      </c>
      <c r="AD37" s="29">
        <v>0.21240000000000001</v>
      </c>
      <c r="AE37" s="42">
        <f>AH37*(1-AI37)*AD37</f>
        <v>45.757969200000005</v>
      </c>
      <c r="AF37" s="29">
        <f t="shared" si="58"/>
        <v>0.91839678872822061</v>
      </c>
      <c r="AG37" s="30">
        <f t="shared" ref="AG37:AG38" si="63">IF(AND(AA37&gt;0,AJ37&gt;0,AB37&gt;0),((AJ37*(AA37-AB37))/(AA37*(AJ37-AB37))),0)</f>
        <v>0.91673531897947691</v>
      </c>
      <c r="AH37" s="35">
        <v>237</v>
      </c>
      <c r="AI37" s="40">
        <v>9.0999999999999998E-2</v>
      </c>
      <c r="AJ37" s="39">
        <v>0.2198</v>
      </c>
      <c r="AK37" s="42">
        <f t="shared" si="8"/>
        <v>47.352173400000005</v>
      </c>
      <c r="AL37" s="18">
        <v>1.68</v>
      </c>
      <c r="AM37" s="18"/>
      <c r="AN37" s="122">
        <f>AN36+AH37-AM37</f>
        <v>2619.88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53</v>
      </c>
      <c r="D38" s="44">
        <v>22660</v>
      </c>
      <c r="E38" s="44">
        <v>3</v>
      </c>
      <c r="F38" s="44">
        <v>15468</v>
      </c>
      <c r="G38" s="38">
        <v>2.2000000000000002</v>
      </c>
      <c r="H38" s="38">
        <v>4.0999999999999996</v>
      </c>
      <c r="I38" s="44">
        <v>16661</v>
      </c>
      <c r="J38" s="44">
        <v>15024</v>
      </c>
      <c r="K38" s="40">
        <v>7.6999999999999999E-2</v>
      </c>
      <c r="L38" s="38">
        <f t="shared" si="59"/>
        <v>13867.152</v>
      </c>
      <c r="M38" s="29">
        <v>0.70799999999999996</v>
      </c>
      <c r="N38" s="26">
        <f t="shared" si="60"/>
        <v>9817.9436159999987</v>
      </c>
      <c r="O38" s="40">
        <v>0.108</v>
      </c>
      <c r="P38" s="26">
        <f t="shared" si="61"/>
        <v>1497.6524159999999</v>
      </c>
      <c r="Q38" s="40">
        <v>0.184</v>
      </c>
      <c r="R38" s="26">
        <f t="shared" si="62"/>
        <v>2551.5559680000001</v>
      </c>
      <c r="S38" s="40">
        <v>0.187</v>
      </c>
      <c r="T38" s="26">
        <f>L38*S38</f>
        <v>2593.157424</v>
      </c>
      <c r="U38" s="40">
        <v>0.499</v>
      </c>
      <c r="V38" s="26">
        <f>L38*U38</f>
        <v>6919.7088480000002</v>
      </c>
      <c r="W38" s="40">
        <v>0.39</v>
      </c>
      <c r="X38" s="26">
        <f>W38*L38</f>
        <v>5408.1892800000005</v>
      </c>
      <c r="Y38" s="48">
        <v>3.3899999999999998E-3</v>
      </c>
      <c r="Z38" s="18">
        <f>L38*Y38</f>
        <v>47.009645279999994</v>
      </c>
      <c r="AA38" s="28">
        <f>IF(J38&gt;0,(AC38+AK38)/J38,0)</f>
        <v>4.0835128594249202E-3</v>
      </c>
      <c r="AB38" s="48">
        <v>2.9999999999999997E-4</v>
      </c>
      <c r="AC38" s="38">
        <f>AB38*L38</f>
        <v>4.1601455999999999</v>
      </c>
      <c r="AD38" s="29">
        <v>0.21460000000000001</v>
      </c>
      <c r="AE38" s="42">
        <f>AH38*(1-AI38)*AD38</f>
        <v>53.664592800000008</v>
      </c>
      <c r="AF38" s="29">
        <f t="shared" si="58"/>
        <v>0.91278044590537621</v>
      </c>
      <c r="AG38" s="30">
        <f t="shared" si="63"/>
        <v>0.92775083063588304</v>
      </c>
      <c r="AH38" s="44">
        <v>273</v>
      </c>
      <c r="AI38" s="40">
        <v>8.4000000000000005E-2</v>
      </c>
      <c r="AJ38" s="29">
        <v>0.22869999999999999</v>
      </c>
      <c r="AK38" s="42">
        <f t="shared" si="8"/>
        <v>57.190551599999999</v>
      </c>
      <c r="AL38" s="18">
        <v>1.7</v>
      </c>
      <c r="AM38" s="18"/>
      <c r="AN38" s="122">
        <f>AN37+AH38-AM38</f>
        <v>2892.88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50151</v>
      </c>
      <c r="E39" s="52"/>
      <c r="F39" s="52">
        <f t="shared" ref="F39:J39" si="64">SUM(F36:F38)</f>
        <v>42343</v>
      </c>
      <c r="G39" s="53"/>
      <c r="H39" s="53"/>
      <c r="I39" s="52">
        <f t="shared" si="64"/>
        <v>44034</v>
      </c>
      <c r="J39" s="52">
        <f t="shared" si="64"/>
        <v>44686</v>
      </c>
      <c r="K39" s="21">
        <f>IF(J39&gt;0,(J36*K36+J37*K37+J38*K38)/J39,0)</f>
        <v>7.6665197153470879E-2</v>
      </c>
      <c r="L39" s="53">
        <f>L36+L37+L38</f>
        <v>41260.139000000003</v>
      </c>
      <c r="M39" s="54">
        <f>IF(L39&gt;0,N39/L39,0)</f>
        <v>0.72519367234802568</v>
      </c>
      <c r="N39" s="55">
        <f>N36+N37+N38</f>
        <v>29921.591722999998</v>
      </c>
      <c r="O39" s="21">
        <f>IF(L39&gt;0,P39/L39,0)</f>
        <v>0.10690218481813644</v>
      </c>
      <c r="P39" s="55">
        <f>P36+P37+P38</f>
        <v>4410.7990049999999</v>
      </c>
      <c r="Q39" s="21">
        <f>IF(L39&gt;0,R39/L39,0)</f>
        <v>0.16790414283383776</v>
      </c>
      <c r="R39" s="55">
        <f>R36+R37+R38</f>
        <v>6927.7482720000007</v>
      </c>
      <c r="S39" s="21">
        <f>IF(L39&gt;0,T39/L39,0)</f>
        <v>0.19660505775319856</v>
      </c>
      <c r="T39" s="55">
        <f>T36+T37+T38</f>
        <v>8111.9520110000003</v>
      </c>
      <c r="U39" s="21">
        <f>IF(L39&gt;0,V39/L39,0)</f>
        <v>0.50171124673137912</v>
      </c>
      <c r="V39" s="55">
        <f>V36+V37+V38</f>
        <v>20700.675778000001</v>
      </c>
      <c r="W39" s="21">
        <f>IF(L39&gt;0,X39/L39,0)</f>
        <v>0.39657730358106646</v>
      </c>
      <c r="X39" s="55">
        <f>X36+X37+X38</f>
        <v>16362.834670000002</v>
      </c>
      <c r="Y39" s="56">
        <f>IF(L39&gt;0,Z39/L39,0)</f>
        <v>3.4794732739509187E-3</v>
      </c>
      <c r="Z39" s="57">
        <f>SUM(Z36:Z38)</f>
        <v>143.56355092999999</v>
      </c>
      <c r="AA39" s="63">
        <f>IF(L39&gt;0,(AA36*L36+AA37*L37+AA38*L38)/L39,0)</f>
        <v>3.5307844135384517E-3</v>
      </c>
      <c r="AB39" s="56">
        <f>IF(J39&gt;0,(J36*AB36+J37*AB37+J38*AB38)/J39,0)</f>
        <v>2.9994181622879649E-4</v>
      </c>
      <c r="AC39" s="53">
        <f>SUM(AC36:AC38)</f>
        <v>12.37549229</v>
      </c>
      <c r="AD39" s="54">
        <f>IF(J39&gt;0,(J36*AD36+J37*AD37+J38*AD38)/J39,0)</f>
        <v>0.21419241820704474</v>
      </c>
      <c r="AE39" s="59">
        <f>SUM(AE36:AE38)</f>
        <v>138.57552200000001</v>
      </c>
      <c r="AF39" s="54">
        <f>IF(AND(Z39&gt;0),((Z36*AF36+Z37*AF37+Z38*AF38)/Z39),0)</f>
        <v>0.91507919104126456</v>
      </c>
      <c r="AG39" s="58">
        <f>IF(AND(AA39&gt;0,AJ39&gt;0,AB39&gt;0),((AJ39*(AA39-AB39))/(AA39*(AJ39-AB39))),0)</f>
        <v>0.91627368938871101</v>
      </c>
      <c r="AH39" s="52">
        <f t="shared" ref="AH39" si="65">SUM(AH36:AH38)</f>
        <v>710</v>
      </c>
      <c r="AI39" s="21">
        <f>IF(AH39&gt;0,(AI36*AH36+AI37*AH37+AI38*AH38)/AH39,0)</f>
        <v>8.8590140845070428E-2</v>
      </c>
      <c r="AJ39" s="54">
        <f>IF(J39&gt;0,(AJ36*J36+AJ37*J37+AJ38*J38)/J39,0)</f>
        <v>0.22450301212907844</v>
      </c>
      <c r="AK39" s="59">
        <f>SUM(AK36:AK38)</f>
        <v>145.402725</v>
      </c>
      <c r="AL39" s="57"/>
      <c r="AM39" s="57">
        <f>SUM(AM36:AM38)</f>
        <v>1251.1199999999999</v>
      </c>
      <c r="AN39" s="124"/>
      <c r="AO39" s="125">
        <f>AN38</f>
        <v>2892.88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24" t="s">
        <v>56</v>
      </c>
      <c r="D40" s="12">
        <v>5497</v>
      </c>
      <c r="E40" s="12">
        <v>2</v>
      </c>
      <c r="F40" s="12">
        <v>8521</v>
      </c>
      <c r="G40" s="13">
        <v>2.1</v>
      </c>
      <c r="H40" s="13">
        <v>4.8</v>
      </c>
      <c r="I40" s="12">
        <v>9274</v>
      </c>
      <c r="J40" s="12">
        <v>14755</v>
      </c>
      <c r="K40" s="14">
        <v>0.08</v>
      </c>
      <c r="L40" s="25">
        <f>J40*(1-K40)</f>
        <v>13574.6</v>
      </c>
      <c r="M40" s="15">
        <v>0.67300000000000004</v>
      </c>
      <c r="N40" s="26">
        <f>L40*M40</f>
        <v>9135.7058000000015</v>
      </c>
      <c r="O40" s="14">
        <v>0.16</v>
      </c>
      <c r="P40" s="26">
        <f>L40*O40</f>
        <v>2171.9360000000001</v>
      </c>
      <c r="Q40" s="16">
        <v>0.16700000000000001</v>
      </c>
      <c r="R40" s="26">
        <f>L40*Q40</f>
        <v>2266.9582</v>
      </c>
      <c r="S40" s="16">
        <v>0.183</v>
      </c>
      <c r="T40" s="26">
        <f>L40*S40</f>
        <v>2484.1518000000001</v>
      </c>
      <c r="U40" s="16">
        <v>0.53</v>
      </c>
      <c r="V40" s="26">
        <f>L40*U40</f>
        <v>7194.5380000000005</v>
      </c>
      <c r="W40" s="16">
        <v>0.39</v>
      </c>
      <c r="X40" s="26">
        <f>W40*L40</f>
        <v>5294.0940000000001</v>
      </c>
      <c r="Y40" s="17">
        <v>3.3500000000000001E-3</v>
      </c>
      <c r="Z40" s="61">
        <f>L40*Y40</f>
        <v>45.474910000000001</v>
      </c>
      <c r="AA40" s="28">
        <f>IF(J40&gt;0,(AC40+AK40)/J40,0)</f>
        <v>3.0667479837343274E-3</v>
      </c>
      <c r="AB40" s="17">
        <v>3.2000000000000003E-4</v>
      </c>
      <c r="AC40" s="25">
        <f>AB40*L40</f>
        <v>4.3438720000000002</v>
      </c>
      <c r="AD40" s="141">
        <v>0.2114</v>
      </c>
      <c r="AE40" s="31">
        <f>AH40*(1-AI40)*AD40</f>
        <v>40.127736600000006</v>
      </c>
      <c r="AF40" s="29">
        <f t="shared" ref="AF40:AF42" si="66">IF(AND(AD40&gt;0,AB40&gt;0,Y40&gt;0),((Y40-AB40)*AD40)/((AD40-AB40)*Y40),0)</f>
        <v>0.90584881165519748</v>
      </c>
      <c r="AG40" s="62">
        <f>IF(AND(AA40&gt;0,AJ40&gt;0,AB40&gt;0),((AJ40*(AA40-AB40))/(AA40*(AJ40-AB40))),0)</f>
        <v>0.89698689346767158</v>
      </c>
      <c r="AH40" s="12">
        <v>207</v>
      </c>
      <c r="AI40" s="14">
        <v>8.3000000000000004E-2</v>
      </c>
      <c r="AJ40" s="15">
        <v>0.2155</v>
      </c>
      <c r="AK40" s="31">
        <f t="shared" si="8"/>
        <v>40.905994500000006</v>
      </c>
      <c r="AL40" s="19">
        <v>1.65</v>
      </c>
      <c r="AM40" s="19">
        <v>1250.4000000000001</v>
      </c>
      <c r="AN40" s="119">
        <f>AN38+AH40-AM40</f>
        <v>1849.48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49</v>
      </c>
      <c r="D41" s="35">
        <v>23685</v>
      </c>
      <c r="E41" s="44">
        <v>1</v>
      </c>
      <c r="F41" s="35">
        <v>14289</v>
      </c>
      <c r="G41" s="36">
        <v>1.3</v>
      </c>
      <c r="H41" s="38">
        <v>4.4000000000000004</v>
      </c>
      <c r="I41" s="35">
        <v>15573</v>
      </c>
      <c r="J41" s="35">
        <v>15171</v>
      </c>
      <c r="K41" s="40">
        <v>7.1999999999999995E-2</v>
      </c>
      <c r="L41" s="38">
        <f t="shared" ref="L41:L42" si="67">J41*(1-K41)</f>
        <v>14078.688</v>
      </c>
      <c r="M41" s="39">
        <v>0.70899999999999996</v>
      </c>
      <c r="N41" s="26">
        <f t="shared" ref="N41:N42" si="68">L41*M41</f>
        <v>9981.7897919999996</v>
      </c>
      <c r="O41" s="37">
        <v>0.22</v>
      </c>
      <c r="P41" s="26">
        <f t="shared" ref="P41:P42" si="69">L41*O41</f>
        <v>3097.3113600000001</v>
      </c>
      <c r="Q41" s="40">
        <v>7.0999999999999994E-2</v>
      </c>
      <c r="R41" s="26">
        <f t="shared" ref="R41:R42" si="70">L41*Q41</f>
        <v>999.58684799999992</v>
      </c>
      <c r="S41" s="40">
        <v>0.18</v>
      </c>
      <c r="T41" s="26">
        <f>L41*S41</f>
        <v>2534.1638399999997</v>
      </c>
      <c r="U41" s="40">
        <v>0.55300000000000005</v>
      </c>
      <c r="V41" s="26">
        <f>L41*U41</f>
        <v>7785.5144640000008</v>
      </c>
      <c r="W41" s="40">
        <v>0.4</v>
      </c>
      <c r="X41" s="26">
        <f>W41*L41</f>
        <v>5631.4752000000008</v>
      </c>
      <c r="Y41" s="41">
        <v>3.3300000000000001E-3</v>
      </c>
      <c r="Z41" s="18">
        <f>L41*Y41</f>
        <v>46.882031040000001</v>
      </c>
      <c r="AA41" s="28">
        <f>IF(J41&gt;0,(AC41+AK41)/J41,0)</f>
        <v>3.1796628989519474E-3</v>
      </c>
      <c r="AB41" s="41">
        <v>3.3E-4</v>
      </c>
      <c r="AC41" s="38">
        <f>AB41*L41</f>
        <v>4.6459670400000004</v>
      </c>
      <c r="AD41" s="29">
        <v>0.216</v>
      </c>
      <c r="AE41" s="42">
        <f>AH41*(1-AI41)*AD41</f>
        <v>42.433631999999996</v>
      </c>
      <c r="AF41" s="29">
        <f t="shared" si="66"/>
        <v>0.90227938329204149</v>
      </c>
      <c r="AG41" s="30">
        <f t="shared" ref="AG41:AG42" si="71">IF(AND(AA41&gt;0,AJ41&gt;0,AB41&gt;0),((AJ41*(AA41-AB41))/(AA41*(AJ41-AB41))),0)</f>
        <v>0.89755021076058772</v>
      </c>
      <c r="AH41" s="35">
        <v>214</v>
      </c>
      <c r="AI41" s="40">
        <v>8.2000000000000003E-2</v>
      </c>
      <c r="AJ41" s="39">
        <v>0.22189999999999999</v>
      </c>
      <c r="AK41" s="42">
        <f t="shared" si="8"/>
        <v>43.592698799999994</v>
      </c>
      <c r="AL41" s="18">
        <v>1.68</v>
      </c>
      <c r="AM41" s="18"/>
      <c r="AN41" s="122">
        <f>AN40+AH41-AM41</f>
        <v>2063.48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55</v>
      </c>
      <c r="D42" s="44">
        <v>16151</v>
      </c>
      <c r="E42" s="44">
        <v>0</v>
      </c>
      <c r="F42" s="44">
        <v>14812</v>
      </c>
      <c r="G42" s="38">
        <v>1.4</v>
      </c>
      <c r="H42" s="38">
        <v>4.2</v>
      </c>
      <c r="I42" s="44">
        <v>14718</v>
      </c>
      <c r="J42" s="44">
        <v>15122</v>
      </c>
      <c r="K42" s="40">
        <v>7.6999999999999999E-2</v>
      </c>
      <c r="L42" s="38">
        <f t="shared" si="67"/>
        <v>13957.606</v>
      </c>
      <c r="M42" s="29">
        <v>0.54</v>
      </c>
      <c r="N42" s="26">
        <f t="shared" si="68"/>
        <v>7537.1072400000003</v>
      </c>
      <c r="O42" s="40">
        <v>0.373</v>
      </c>
      <c r="P42" s="26">
        <f t="shared" si="69"/>
        <v>5206.187038</v>
      </c>
      <c r="Q42" s="40">
        <v>8.6999999999999994E-2</v>
      </c>
      <c r="R42" s="26">
        <f t="shared" si="70"/>
        <v>1214.3117219999999</v>
      </c>
      <c r="S42" s="40">
        <v>0.17399999999999999</v>
      </c>
      <c r="T42" s="26">
        <f>L42*S42</f>
        <v>2428.6234439999998</v>
      </c>
      <c r="U42" s="40">
        <v>0.54300000000000004</v>
      </c>
      <c r="V42" s="26">
        <f>L42*U42</f>
        <v>7578.9800580000001</v>
      </c>
      <c r="W42" s="40">
        <v>0.4</v>
      </c>
      <c r="X42" s="26">
        <f>W42*L42</f>
        <v>5583.0424000000003</v>
      </c>
      <c r="Y42" s="48">
        <v>3.3400000000000001E-3</v>
      </c>
      <c r="Z42" s="18">
        <f>L42*Y42</f>
        <v>46.618404040000001</v>
      </c>
      <c r="AA42" s="28">
        <f>IF(J42&gt;0,(AC42+AK42)/J42,0)</f>
        <v>3.2193842375347172E-3</v>
      </c>
      <c r="AB42" s="48">
        <v>3.4000000000000002E-4</v>
      </c>
      <c r="AC42" s="38">
        <f>AB42*L42</f>
        <v>4.7455860400000001</v>
      </c>
      <c r="AD42" s="29">
        <v>0.21379999999999999</v>
      </c>
      <c r="AE42" s="42">
        <f>AH42*(1-AI42)*AD42</f>
        <v>42.163070399999995</v>
      </c>
      <c r="AF42" s="29">
        <f t="shared" si="66"/>
        <v>0.89963425533454777</v>
      </c>
      <c r="AG42" s="30">
        <f t="shared" si="71"/>
        <v>0.89575669564218319</v>
      </c>
      <c r="AH42" s="44">
        <v>216</v>
      </c>
      <c r="AI42" s="40">
        <v>8.6999999999999994E-2</v>
      </c>
      <c r="AJ42" s="29">
        <v>0.2228</v>
      </c>
      <c r="AK42" s="42">
        <f t="shared" si="8"/>
        <v>43.937942399999997</v>
      </c>
      <c r="AL42" s="18">
        <v>1.6</v>
      </c>
      <c r="AM42" s="18"/>
      <c r="AN42" s="122">
        <f>AN41+AH42-AM42</f>
        <v>2279.48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45333</v>
      </c>
      <c r="E43" s="52"/>
      <c r="F43" s="52">
        <f t="shared" ref="F43:J43" si="72">SUM(F40:F42)</f>
        <v>37622</v>
      </c>
      <c r="G43" s="53"/>
      <c r="H43" s="53"/>
      <c r="I43" s="52">
        <f t="shared" si="72"/>
        <v>39565</v>
      </c>
      <c r="J43" s="52">
        <f t="shared" si="72"/>
        <v>45048</v>
      </c>
      <c r="K43" s="21">
        <f>IF(J43&gt;0,(J40*K40+J41*K41+J42*K42)/J43,0)</f>
        <v>7.6298748002131059E-2</v>
      </c>
      <c r="L43" s="53">
        <f>L40+L41+L42</f>
        <v>41610.894</v>
      </c>
      <c r="M43" s="54">
        <f>IF(L43&gt;0,N43/L43,0)</f>
        <v>0.64056789628216115</v>
      </c>
      <c r="N43" s="55">
        <f>N40+N41+N42</f>
        <v>26654.602832</v>
      </c>
      <c r="O43" s="21">
        <f>IF(L43&gt;0,P43/L43,0)</f>
        <v>0.25174740052448769</v>
      </c>
      <c r="P43" s="55">
        <f>P40+P41+P42</f>
        <v>10475.434398000001</v>
      </c>
      <c r="Q43" s="21">
        <f>IF(L43&gt;0,R43/L43,0)</f>
        <v>0.10768470319335124</v>
      </c>
      <c r="R43" s="55">
        <f>R40+R41+R42</f>
        <v>4480.8567700000003</v>
      </c>
      <c r="S43" s="21">
        <f>IF(L43&gt;0,T43/L43,0)</f>
        <v>0.17896609200465627</v>
      </c>
      <c r="T43" s="55">
        <f>T40+T41+T42</f>
        <v>7446.9390839999996</v>
      </c>
      <c r="U43" s="21">
        <f>IF(L43&gt;0,V43/L43,0)</f>
        <v>0.54214246206774608</v>
      </c>
      <c r="V43" s="55">
        <f>V40+V41+V42</f>
        <v>22559.032522000001</v>
      </c>
      <c r="W43" s="21">
        <f>IF(L43&gt;0,X43/L43,0)</f>
        <v>0.3967377293071378</v>
      </c>
      <c r="X43" s="55">
        <f>X40+X41+X42</f>
        <v>16508.611600000004</v>
      </c>
      <c r="Y43" s="56">
        <f>IF(L43&gt;0,Z43/L43,0)</f>
        <v>3.3398788567243955E-3</v>
      </c>
      <c r="Z43" s="57">
        <f>SUM(Z40:Z42)</f>
        <v>138.97534508000001</v>
      </c>
      <c r="AA43" s="63">
        <f>IF(L43&gt;0,(AA40*L40+AA41*L41+AA42*L42)/L43,0)</f>
        <v>3.1561507866098722E-3</v>
      </c>
      <c r="AB43" s="56">
        <f>IF(J43&gt;0,(J40*AB40+J41*AB41+J42*AB42)/J43,0)</f>
        <v>3.3008146865565625E-4</v>
      </c>
      <c r="AC43" s="53">
        <f>SUM(AC40:AC42)</f>
        <v>13.735425079999999</v>
      </c>
      <c r="AD43" s="54">
        <f>IF(J43&gt;0,(J40*AD40+J41*AD41+J42*AD42)/J43,0)</f>
        <v>0.21375480820458179</v>
      </c>
      <c r="AE43" s="59">
        <f>SUM(AE40:AE42)</f>
        <v>124.724439</v>
      </c>
      <c r="AF43" s="54">
        <f>IF(AND(Z43&gt;0),((Z40*AF40+Z41*AF41+Z42*AF42)/Z43),0)</f>
        <v>0.90256006465810368</v>
      </c>
      <c r="AG43" s="58">
        <f>IF(AND(AA43&gt;0,AJ43&gt;0,AB43&gt;0),((AJ43*(AA43-AB43))/(AA43*(AJ43-AB43))),0)</f>
        <v>0.89676127208314793</v>
      </c>
      <c r="AH43" s="52">
        <f t="shared" ref="AH43" si="73">SUM(AH40:AH42)</f>
        <v>637</v>
      </c>
      <c r="AI43" s="21">
        <f>IF(AH43&gt;0,(AI40*AH40+AI41*AH41+AI42*AH42)/AH43,0)</f>
        <v>8.4020408163265309E-2</v>
      </c>
      <c r="AJ43" s="54">
        <f>IF(J43&gt;0,(AJ40*J40+AJ41*J41+AJ42*J42)/J43,0)</f>
        <v>0.22010586485526548</v>
      </c>
      <c r="AK43" s="59">
        <f>SUM(AK40:AK42)</f>
        <v>128.43663570000001</v>
      </c>
      <c r="AL43" s="57"/>
      <c r="AM43" s="57">
        <f>SUM(AM40:AM42)</f>
        <v>1250.4000000000001</v>
      </c>
      <c r="AN43" s="124"/>
      <c r="AO43" s="125">
        <f>AN42</f>
        <v>2279.48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47" t="s">
        <v>52</v>
      </c>
      <c r="D44" s="12">
        <v>4455</v>
      </c>
      <c r="E44" s="12">
        <v>1</v>
      </c>
      <c r="F44" s="12">
        <v>13278</v>
      </c>
      <c r="G44" s="13">
        <v>1.1000000000000001</v>
      </c>
      <c r="H44" s="13">
        <v>5.2</v>
      </c>
      <c r="I44" s="12">
        <v>14668</v>
      </c>
      <c r="J44" s="12">
        <v>14931</v>
      </c>
      <c r="K44" s="14">
        <v>7.2999999999999995E-2</v>
      </c>
      <c r="L44" s="25">
        <f>J44*(1-K44)</f>
        <v>13841.037</v>
      </c>
      <c r="M44" s="15">
        <v>0.68</v>
      </c>
      <c r="N44" s="26">
        <f>L44*M44</f>
        <v>9411.9051600000003</v>
      </c>
      <c r="O44" s="14">
        <v>0.23300000000000001</v>
      </c>
      <c r="P44" s="26">
        <f>L44*O44</f>
        <v>3224.9616210000004</v>
      </c>
      <c r="Q44" s="16">
        <v>8.6999999999999994E-2</v>
      </c>
      <c r="R44" s="26">
        <f>L44*Q44</f>
        <v>1204.1702189999999</v>
      </c>
      <c r="S44" s="16">
        <v>0.19800000000000001</v>
      </c>
      <c r="T44" s="26">
        <f>L44*S44</f>
        <v>2740.5253260000004</v>
      </c>
      <c r="U44" s="16">
        <v>0.51</v>
      </c>
      <c r="V44" s="26">
        <f>L44*U44</f>
        <v>7058.9288700000006</v>
      </c>
      <c r="W44" s="16">
        <v>0.39</v>
      </c>
      <c r="X44" s="26">
        <f>W44*L44</f>
        <v>5398.00443</v>
      </c>
      <c r="Y44" s="17">
        <v>3.2799999999999999E-3</v>
      </c>
      <c r="Z44" s="61">
        <f>L44*Y44</f>
        <v>45.398601360000001</v>
      </c>
      <c r="AA44" s="28">
        <f>IF(J44&gt;0,(AC44+AK44)/J44,0)</f>
        <v>3.1008154792043401E-3</v>
      </c>
      <c r="AB44" s="17">
        <v>3.6000000000000002E-4</v>
      </c>
      <c r="AC44" s="25">
        <f>AB44*L44</f>
        <v>4.9827733200000006</v>
      </c>
      <c r="AD44" s="141">
        <v>0.21679999999999999</v>
      </c>
      <c r="AE44" s="31">
        <f>AH44*(1-AI44)*AD44</f>
        <v>40.659105599999997</v>
      </c>
      <c r="AF44" s="29">
        <f t="shared" ref="AF44:AF46" si="74">IF(AND(AD44&gt;0,AB44&gt;0,Y44&gt;0),((Y44-AB44)*AD44)/((AD44-AB44)*Y44),0)</f>
        <v>0.8917246259877124</v>
      </c>
      <c r="AG44" s="62">
        <f>IF(AND(AA44&gt;0,AJ44&gt;0,AB44&gt;0),((AJ44*(AA44-AB44))/(AA44*(AJ44-AB44))),0)</f>
        <v>0.88534828721909731</v>
      </c>
      <c r="AH44" s="12">
        <v>207</v>
      </c>
      <c r="AI44" s="14">
        <v>9.4E-2</v>
      </c>
      <c r="AJ44" s="15">
        <v>0.2203</v>
      </c>
      <c r="AK44" s="31">
        <f t="shared" si="8"/>
        <v>41.315502600000002</v>
      </c>
      <c r="AL44" s="19">
        <v>1.7</v>
      </c>
      <c r="AM44" s="19">
        <v>1251.02</v>
      </c>
      <c r="AN44" s="119">
        <f>AN42+AH44-AM44</f>
        <v>1235.46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49</v>
      </c>
      <c r="D45" s="35">
        <v>19965</v>
      </c>
      <c r="E45" s="44">
        <v>4</v>
      </c>
      <c r="F45" s="35">
        <v>15650</v>
      </c>
      <c r="G45" s="36">
        <v>1.1000000000000001</v>
      </c>
      <c r="H45" s="38">
        <v>4.2</v>
      </c>
      <c r="I45" s="65">
        <v>16226</v>
      </c>
      <c r="J45" s="35">
        <v>14998</v>
      </c>
      <c r="K45" s="40">
        <v>7.0000000000000007E-2</v>
      </c>
      <c r="L45" s="38">
        <f>J45*(1-K45)</f>
        <v>13948.14</v>
      </c>
      <c r="M45" s="39">
        <v>0.59899999999999998</v>
      </c>
      <c r="N45" s="26">
        <f t="shared" ref="N45:N46" si="75">L45*M45</f>
        <v>8354.9358599999996</v>
      </c>
      <c r="O45" s="37">
        <v>0.28100000000000003</v>
      </c>
      <c r="P45" s="26">
        <f t="shared" ref="P45:P46" si="76">L45*O45</f>
        <v>3919.4273400000002</v>
      </c>
      <c r="Q45" s="40">
        <v>0.12</v>
      </c>
      <c r="R45" s="26">
        <f t="shared" ref="R45:R46" si="77">L45*Q45</f>
        <v>1673.7767999999999</v>
      </c>
      <c r="S45" s="40">
        <v>0.183</v>
      </c>
      <c r="T45" s="26">
        <f>L45*S45</f>
        <v>2552.5096199999998</v>
      </c>
      <c r="U45" s="40">
        <v>0.53200000000000003</v>
      </c>
      <c r="V45" s="26">
        <f>L45*U45</f>
        <v>7420.4104800000005</v>
      </c>
      <c r="W45" s="40">
        <v>0.39</v>
      </c>
      <c r="X45" s="26">
        <f>W45*L45</f>
        <v>5439.7745999999997</v>
      </c>
      <c r="Y45" s="41">
        <v>3.2699999999999999E-3</v>
      </c>
      <c r="Z45" s="18">
        <f>L45*Y45</f>
        <v>45.610417799999993</v>
      </c>
      <c r="AA45" s="28">
        <f>IF(J45&gt;0,(AC45+AK45)/J45,0)</f>
        <v>3.2729712761701557E-3</v>
      </c>
      <c r="AB45" s="41">
        <v>3.6000000000000002E-4</v>
      </c>
      <c r="AC45" s="38">
        <f>AB45*L45</f>
        <v>5.0213304000000001</v>
      </c>
      <c r="AD45" s="29">
        <v>0.21440000000000001</v>
      </c>
      <c r="AE45" s="42">
        <f>AH45*(1-AI45)*AD45</f>
        <v>43.0232192</v>
      </c>
      <c r="AF45" s="29">
        <f t="shared" si="74"/>
        <v>0.89140501903956904</v>
      </c>
      <c r="AG45" s="30">
        <f t="shared" ref="AG45:AG46" si="78">IF(AND(AA45&gt;0,AJ45&gt;0,AB45&gt;0),((AJ45*(AA45-AB45))/(AA45*(AJ45-AB45))),0)</f>
        <v>0.89146962623219439</v>
      </c>
      <c r="AH45" s="35">
        <v>221</v>
      </c>
      <c r="AI45" s="40">
        <v>9.1999999999999998E-2</v>
      </c>
      <c r="AJ45" s="29">
        <v>0.21959999999999999</v>
      </c>
      <c r="AK45" s="42">
        <f t="shared" si="8"/>
        <v>44.066692799999998</v>
      </c>
      <c r="AL45" s="18">
        <v>1.65</v>
      </c>
      <c r="AM45" s="18"/>
      <c r="AN45" s="122">
        <f>AN44+AH45-AM45</f>
        <v>1456.46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55</v>
      </c>
      <c r="D46" s="44">
        <v>23247</v>
      </c>
      <c r="E46" s="44">
        <v>3</v>
      </c>
      <c r="F46" s="44">
        <v>17349</v>
      </c>
      <c r="G46" s="38">
        <v>1.3</v>
      </c>
      <c r="H46" s="38">
        <v>4.3</v>
      </c>
      <c r="I46" s="44">
        <v>17562</v>
      </c>
      <c r="J46" s="44">
        <v>15010</v>
      </c>
      <c r="K46" s="40">
        <v>7.3999999999999996E-2</v>
      </c>
      <c r="L46" s="38">
        <f t="shared" ref="L46" si="79">J46*(1-K46)</f>
        <v>13899.26</v>
      </c>
      <c r="M46" s="29">
        <v>0.745</v>
      </c>
      <c r="N46" s="26">
        <f t="shared" si="75"/>
        <v>10354.948700000001</v>
      </c>
      <c r="O46" s="40">
        <v>0.17499999999999999</v>
      </c>
      <c r="P46" s="26">
        <f t="shared" si="76"/>
        <v>2432.3705</v>
      </c>
      <c r="Q46" s="40">
        <v>0.08</v>
      </c>
      <c r="R46" s="26">
        <f t="shared" si="77"/>
        <v>1111.9408000000001</v>
      </c>
      <c r="S46" s="40">
        <v>0.17299999999999999</v>
      </c>
      <c r="T46" s="26">
        <f>L46*S46</f>
        <v>2404.5719799999997</v>
      </c>
      <c r="U46" s="40">
        <v>0.53200000000000003</v>
      </c>
      <c r="V46" s="26">
        <f>L46*U46</f>
        <v>7394.406320000001</v>
      </c>
      <c r="W46" s="40">
        <v>0.39</v>
      </c>
      <c r="X46" s="26">
        <f>W46*L46</f>
        <v>5420.7114000000001</v>
      </c>
      <c r="Y46" s="48">
        <v>3.31E-3</v>
      </c>
      <c r="Z46" s="18">
        <f>L46*Y46</f>
        <v>46.006550600000004</v>
      </c>
      <c r="AA46" s="28">
        <f>IF(J46&gt;0,(AC46+AK46)/J46,0)</f>
        <v>3.1771264756828782E-3</v>
      </c>
      <c r="AB46" s="48">
        <v>3.4000000000000002E-4</v>
      </c>
      <c r="AC46" s="38">
        <f>AB46*L46</f>
        <v>4.7257484000000005</v>
      </c>
      <c r="AD46" s="29">
        <v>0.20899999999999999</v>
      </c>
      <c r="AE46" s="42">
        <f>AH46*(1-AI46)*AD46</f>
        <v>41.841799999999999</v>
      </c>
      <c r="AF46" s="29">
        <f t="shared" si="74"/>
        <v>0.89874303677935719</v>
      </c>
      <c r="AG46" s="30">
        <f t="shared" si="78"/>
        <v>0.89440209941088522</v>
      </c>
      <c r="AH46" s="44">
        <v>220</v>
      </c>
      <c r="AI46" s="40">
        <v>0.09</v>
      </c>
      <c r="AJ46" s="29">
        <v>0.21460000000000001</v>
      </c>
      <c r="AK46" s="42">
        <f t="shared" si="8"/>
        <v>42.962920000000004</v>
      </c>
      <c r="AL46" s="18">
        <v>1.6</v>
      </c>
      <c r="AM46" s="18"/>
      <c r="AN46" s="122">
        <f>AN45+AH46-AM46</f>
        <v>1676.46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47667</v>
      </c>
      <c r="E47" s="52"/>
      <c r="F47" s="52">
        <f>SUM(F44:F46)</f>
        <v>46277</v>
      </c>
      <c r="G47" s="53"/>
      <c r="H47" s="53"/>
      <c r="I47" s="52">
        <f>SUM(I44:I46)</f>
        <v>48456</v>
      </c>
      <c r="J47" s="52">
        <f>SUM(J44:J46)</f>
        <v>44939</v>
      </c>
      <c r="K47" s="21">
        <f>IF(J47&gt;0,(J44*K44+J45*K45+J46*K46)/J47,0)</f>
        <v>7.2332784441131309E-2</v>
      </c>
      <c r="L47" s="53">
        <f>L44+L45+L46</f>
        <v>41688.436999999998</v>
      </c>
      <c r="M47" s="54">
        <f>IF(L47&gt;0,N47/L47,0)</f>
        <v>0.67457049828948978</v>
      </c>
      <c r="N47" s="55">
        <f>N44+N45+N46</f>
        <v>28121.789720000001</v>
      </c>
      <c r="O47" s="21">
        <f>IF(L47&gt;0,P47/L47,0)</f>
        <v>0.22972219997118151</v>
      </c>
      <c r="P47" s="55">
        <f>P44+P45+P46</f>
        <v>9576.7594610000015</v>
      </c>
      <c r="Q47" s="21">
        <f>IF(L47&gt;0,R47/L47,0)</f>
        <v>9.5707301739328815E-2</v>
      </c>
      <c r="R47" s="55">
        <f>R44+R45+R46</f>
        <v>3989.8878189999996</v>
      </c>
      <c r="S47" s="21">
        <f>IF(L47&gt;0,T47/L47,0)</f>
        <v>0.18464609085728015</v>
      </c>
      <c r="T47" s="55">
        <f>T44+T45+T46</f>
        <v>7697.6069259999995</v>
      </c>
      <c r="U47" s="21">
        <f>IF(L47&gt;0,V47/L47,0)</f>
        <v>0.52469574884757619</v>
      </c>
      <c r="V47" s="55">
        <f>V44+V45+V46</f>
        <v>21873.745670000004</v>
      </c>
      <c r="W47" s="21">
        <f>IF(L47&gt;0,X47/L47,0)</f>
        <v>0.39</v>
      </c>
      <c r="X47" s="55">
        <f>X44+X45+X46</f>
        <v>16258.49043</v>
      </c>
      <c r="Y47" s="56">
        <f>IF(L47&gt;0,Z47/L47,0)</f>
        <v>3.2866564356922282E-3</v>
      </c>
      <c r="Z47" s="57">
        <f>SUM(Z44:Z46)</f>
        <v>137.01556976000001</v>
      </c>
      <c r="AA47" s="63">
        <f>IF(L47&gt;0,(AA44*L44+AA45*L45+AA46*L46)/L47,0)</f>
        <v>3.1838581593318068E-3</v>
      </c>
      <c r="AB47" s="56">
        <f>IF(J47&gt;0,(J44*AB44+J45*AB45+J46*AB46)/J47,0)</f>
        <v>3.5331983355214847E-4</v>
      </c>
      <c r="AC47" s="53">
        <f>SUM(AC44:AC46)</f>
        <v>14.72985212</v>
      </c>
      <c r="AD47" s="54">
        <f>IF(J47&gt;0,(J44*AD44+J45*AD45+J46*AD46)/J47,0)</f>
        <v>0.21339375598032886</v>
      </c>
      <c r="AE47" s="59">
        <f>SUM(AE44:AE46)</f>
        <v>125.52412480000001</v>
      </c>
      <c r="AF47" s="54">
        <f>IF(AND(Z47&gt;0),((Z44*AF44+Z45*AF45+Z46*AF46)/Z47),0)</f>
        <v>0.89397484809984784</v>
      </c>
      <c r="AG47" s="58">
        <f>IF(AND(AA47&gt;0,AJ47&gt;0,AB47&gt;0),((AJ47*(AA47-AB47))/(AA47*(AJ47-AB47))),0)</f>
        <v>0.89046991092799843</v>
      </c>
      <c r="AH47" s="52">
        <f>SUM(AH44:AH46)</f>
        <v>648</v>
      </c>
      <c r="AI47" s="21">
        <f>IF(AH47&gt;0,(AI44*AH44+AI45*AH45+AI46*AH46)/AH47,0)</f>
        <v>9.1959876543209876E-2</v>
      </c>
      <c r="AJ47" s="54">
        <f>IF(J47&gt;0,(AJ44*J44+AJ45*J45+AJ46*J46)/J47,0)</f>
        <v>0.21816253365673469</v>
      </c>
      <c r="AK47" s="59">
        <f>SUM(AK44:AK46)</f>
        <v>128.3451154</v>
      </c>
      <c r="AL47" s="57"/>
      <c r="AM47" s="57">
        <f>SUM(AM44:AM46)</f>
        <v>1251.02</v>
      </c>
      <c r="AN47" s="124"/>
      <c r="AO47" s="125">
        <f>AN46</f>
        <v>1676.46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47" t="s">
        <v>52</v>
      </c>
      <c r="D48" s="12">
        <v>4454</v>
      </c>
      <c r="E48" s="12">
        <v>3</v>
      </c>
      <c r="F48" s="12">
        <v>5540</v>
      </c>
      <c r="G48" s="13">
        <v>0.8</v>
      </c>
      <c r="H48" s="13">
        <v>3.6</v>
      </c>
      <c r="I48" s="12">
        <v>6292</v>
      </c>
      <c r="J48" s="12">
        <v>14917</v>
      </c>
      <c r="K48" s="14">
        <v>7.8E-2</v>
      </c>
      <c r="L48" s="25">
        <f>J48*(1-K48)</f>
        <v>13753.474</v>
      </c>
      <c r="M48" s="15">
        <v>0.77</v>
      </c>
      <c r="N48" s="26">
        <f>L48*M48</f>
        <v>10590.17498</v>
      </c>
      <c r="O48" s="14">
        <v>0.152</v>
      </c>
      <c r="P48" s="26">
        <f>L48*O48</f>
        <v>2090.5280480000001</v>
      </c>
      <c r="Q48" s="16">
        <v>7.8E-2</v>
      </c>
      <c r="R48" s="26">
        <f>L48*Q48</f>
        <v>1072.770972</v>
      </c>
      <c r="S48" s="16">
        <v>0.17799999999999999</v>
      </c>
      <c r="T48" s="26">
        <f>L48*S48</f>
        <v>2448.1183719999999</v>
      </c>
      <c r="U48" s="16">
        <v>0.52300000000000002</v>
      </c>
      <c r="V48" s="26">
        <f>L48*U48</f>
        <v>7193.0669020000005</v>
      </c>
      <c r="W48" s="16">
        <v>0.39</v>
      </c>
      <c r="X48" s="26">
        <f>W48*L48</f>
        <v>5363.8548600000004</v>
      </c>
      <c r="Y48" s="17">
        <v>3.3800000000000002E-3</v>
      </c>
      <c r="Z48" s="61">
        <f>L48*Y48</f>
        <v>46.486742120000002</v>
      </c>
      <c r="AA48" s="28">
        <f>IF(J48&gt;0,(AC48+AK48)/J48,0)</f>
        <v>3.2658124448615672E-3</v>
      </c>
      <c r="AB48" s="17">
        <v>3.6000000000000002E-4</v>
      </c>
      <c r="AC48" s="25">
        <f>AB48*L48</f>
        <v>4.9512506400000005</v>
      </c>
      <c r="AD48" s="141">
        <v>0.21579999999999999</v>
      </c>
      <c r="AE48" s="31">
        <f>AH48*(1-AI48)*AD48</f>
        <v>44.675779200000001</v>
      </c>
      <c r="AF48" s="29">
        <f t="shared" ref="AF48:AF50" si="80">IF(AND(AD48&gt;0,AB48&gt;0,Y48&gt;0),((Y48-AB48)*AD48)/((AD48-AB48)*Y48),0)</f>
        <v>0.89498414693364559</v>
      </c>
      <c r="AG48" s="62">
        <f>IF(AND(AA48&gt;0,AJ48&gt;0,AB48&gt;0),((AJ48*(AA48-AB48))/(AA48*(AJ48-AB48))),0)</f>
        <v>0.89128489115206633</v>
      </c>
      <c r="AH48" s="12">
        <v>227</v>
      </c>
      <c r="AI48" s="14">
        <v>8.7999999999999995E-2</v>
      </c>
      <c r="AJ48" s="15">
        <v>0.2114</v>
      </c>
      <c r="AK48" s="31">
        <f t="shared" si="8"/>
        <v>43.764873600000001</v>
      </c>
      <c r="AL48" s="19">
        <v>1.55</v>
      </c>
      <c r="AM48" s="19">
        <v>1253.56</v>
      </c>
      <c r="AN48" s="119">
        <f>AN46+AH48-AM48-AO48</f>
        <v>499.90000000000009</v>
      </c>
      <c r="AO48" s="120">
        <v>150</v>
      </c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53</v>
      </c>
      <c r="D49" s="35">
        <v>18484</v>
      </c>
      <c r="E49" s="44">
        <v>1</v>
      </c>
      <c r="F49" s="35">
        <v>11785</v>
      </c>
      <c r="G49" s="36">
        <v>1.5</v>
      </c>
      <c r="H49" s="38">
        <v>3.9</v>
      </c>
      <c r="I49" s="35">
        <v>11492</v>
      </c>
      <c r="J49" s="35">
        <v>14873</v>
      </c>
      <c r="K49" s="66">
        <v>0.08</v>
      </c>
      <c r="L49" s="38">
        <f t="shared" ref="L49:L50" si="81">J49*(1-K49)</f>
        <v>13683.16</v>
      </c>
      <c r="M49" s="39">
        <v>0.73899999999999999</v>
      </c>
      <c r="N49" s="26">
        <f t="shared" ref="N49:N50" si="82">L49*M49</f>
        <v>10111.855239999999</v>
      </c>
      <c r="O49" s="37">
        <v>0.159</v>
      </c>
      <c r="P49" s="26">
        <f t="shared" ref="P49:P50" si="83">L49*O49</f>
        <v>2175.6224400000001</v>
      </c>
      <c r="Q49" s="40">
        <v>0.109</v>
      </c>
      <c r="R49" s="26">
        <f t="shared" ref="R49:R50" si="84">L49*Q49</f>
        <v>1491.46444</v>
      </c>
      <c r="S49" s="40">
        <v>0.182</v>
      </c>
      <c r="T49" s="26">
        <f>L49*S49</f>
        <v>2490.3351199999997</v>
      </c>
      <c r="U49" s="40">
        <v>0.51800000000000002</v>
      </c>
      <c r="V49" s="26">
        <f>L49*U49</f>
        <v>7087.8768799999998</v>
      </c>
      <c r="W49" s="40">
        <v>0.39</v>
      </c>
      <c r="X49" s="26">
        <f>W49*L49</f>
        <v>5336.4323999999997</v>
      </c>
      <c r="Y49" s="41">
        <v>3.3500000000000001E-3</v>
      </c>
      <c r="Z49" s="18">
        <f>L49*Y49</f>
        <v>45.838585999999999</v>
      </c>
      <c r="AA49" s="28">
        <f>IF(J49&gt;0,(AC49+AK49)/J49,0)</f>
        <v>3.0731385867007327E-3</v>
      </c>
      <c r="AB49" s="41">
        <v>3.6999999999999999E-4</v>
      </c>
      <c r="AC49" s="38">
        <f>AB49*L49</f>
        <v>5.0627692</v>
      </c>
      <c r="AD49" s="29">
        <v>0.21479999999999999</v>
      </c>
      <c r="AE49" s="42">
        <f>AH49*(1-AI49)*AD49</f>
        <v>40.987491599999998</v>
      </c>
      <c r="AF49" s="29">
        <f t="shared" si="80"/>
        <v>0.89108716548767608</v>
      </c>
      <c r="AG49" s="30">
        <f t="shared" ref="AG49:AG50" si="85">IF(AND(AA49&gt;0,AJ49&gt;0,AB49&gt;0),((AJ49*(AA49-AB49))/(AA49*(AJ49-AB49))),0)</f>
        <v>0.88113252104100714</v>
      </c>
      <c r="AH49" s="35">
        <v>209</v>
      </c>
      <c r="AI49" s="66">
        <v>8.6999999999999994E-2</v>
      </c>
      <c r="AJ49" s="67">
        <v>0.21299999999999999</v>
      </c>
      <c r="AK49" s="42">
        <f t="shared" si="8"/>
        <v>40.644021000000002</v>
      </c>
      <c r="AL49" s="18">
        <v>1.6</v>
      </c>
      <c r="AM49" s="18"/>
      <c r="AN49" s="122">
        <f>AN48+AH49-AM49</f>
        <v>708.90000000000009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11" t="s">
        <v>55</v>
      </c>
      <c r="D50" s="44">
        <v>13562</v>
      </c>
      <c r="E50" s="44">
        <v>4</v>
      </c>
      <c r="F50" s="44">
        <v>16839</v>
      </c>
      <c r="G50" s="38">
        <v>1.5</v>
      </c>
      <c r="H50" s="38">
        <v>4.4000000000000004</v>
      </c>
      <c r="I50" s="44">
        <v>17020</v>
      </c>
      <c r="J50" s="44">
        <v>14958</v>
      </c>
      <c r="K50" s="66">
        <v>7.6999999999999999E-2</v>
      </c>
      <c r="L50" s="38">
        <f t="shared" si="81"/>
        <v>13806.234</v>
      </c>
      <c r="M50" s="29">
        <v>0.52400000000000002</v>
      </c>
      <c r="N50" s="26">
        <f t="shared" si="82"/>
        <v>7234.4666160000006</v>
      </c>
      <c r="O50" s="40">
        <v>0.31</v>
      </c>
      <c r="P50" s="26">
        <f t="shared" si="83"/>
        <v>4279.9325399999998</v>
      </c>
      <c r="Q50" s="40">
        <v>0.16600000000000001</v>
      </c>
      <c r="R50" s="26">
        <f t="shared" si="84"/>
        <v>2291.834844</v>
      </c>
      <c r="S50" s="40">
        <v>0.183</v>
      </c>
      <c r="T50" s="26">
        <f>L50*S50</f>
        <v>2526.5408219999999</v>
      </c>
      <c r="U50" s="40">
        <v>0.51300000000000001</v>
      </c>
      <c r="V50" s="26">
        <f>L50*U50</f>
        <v>7082.5980420000005</v>
      </c>
      <c r="W50" s="40">
        <v>0.39</v>
      </c>
      <c r="X50" s="26">
        <f>W50*L50</f>
        <v>5384.4312600000003</v>
      </c>
      <c r="Y50" s="48">
        <v>3.3500000000000001E-3</v>
      </c>
      <c r="Z50" s="18">
        <f>L50*Y50</f>
        <v>46.250883900000005</v>
      </c>
      <c r="AA50" s="28">
        <f>IF(J50&gt;0,(AC50+AK50)/J50,0)</f>
        <v>3.1568863671613857E-3</v>
      </c>
      <c r="AB50" s="48">
        <v>3.2000000000000003E-4</v>
      </c>
      <c r="AC50" s="38">
        <f>AB50*L50</f>
        <v>4.4179948800000002</v>
      </c>
      <c r="AD50" s="29">
        <v>0.22339999999999999</v>
      </c>
      <c r="AE50" s="42">
        <f>AH50*(1-AI50)*AD50</f>
        <v>46.350585199999998</v>
      </c>
      <c r="AF50" s="29">
        <f t="shared" si="80"/>
        <v>0.90577505158446592</v>
      </c>
      <c r="AG50" s="30">
        <f t="shared" si="85"/>
        <v>0.90003037118437557</v>
      </c>
      <c r="AH50" s="44">
        <v>227</v>
      </c>
      <c r="AI50" s="66">
        <v>8.5999999999999993E-2</v>
      </c>
      <c r="AJ50" s="67">
        <v>0.20630000000000001</v>
      </c>
      <c r="AK50" s="42">
        <f t="shared" si="8"/>
        <v>42.802711400000007</v>
      </c>
      <c r="AL50" s="18">
        <v>1.66</v>
      </c>
      <c r="AM50" s="18"/>
      <c r="AN50" s="122">
        <f>AN49+AH50-AM50</f>
        <v>935.90000000000009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36500</v>
      </c>
      <c r="E51" s="68"/>
      <c r="F51" s="52">
        <f>SUM(F48:F50)</f>
        <v>34164</v>
      </c>
      <c r="G51" s="53"/>
      <c r="H51" s="69"/>
      <c r="I51" s="52">
        <f>SUM(I48:I50)</f>
        <v>34804</v>
      </c>
      <c r="J51" s="52">
        <f>SUM(J48:J50)</f>
        <v>44748</v>
      </c>
      <c r="K51" s="21">
        <f>IF(J51&gt;0,(J48*K48+J49*K49+J50*K50)/J51,0)</f>
        <v>7.8330472870295875E-2</v>
      </c>
      <c r="L51" s="53">
        <f>L48+L49+L50</f>
        <v>41242.868000000002</v>
      </c>
      <c r="M51" s="54">
        <f>IF(L51&gt;0,N51/L51,0)</f>
        <v>0.67736552259168792</v>
      </c>
      <c r="N51" s="55">
        <f>N48+N49+N50</f>
        <v>27936.496836000002</v>
      </c>
      <c r="O51" s="21">
        <f>IF(L51&gt;0,P51/L51,0)</f>
        <v>0.20721359697875522</v>
      </c>
      <c r="P51" s="55">
        <f>P48+P49+P50</f>
        <v>8546.0830280000009</v>
      </c>
      <c r="Q51" s="21">
        <f>IF(L51&gt;0,R51/L51,0)</f>
        <v>0.11774327275203073</v>
      </c>
      <c r="R51" s="55">
        <f>R48+R49+R50</f>
        <v>4856.070256</v>
      </c>
      <c r="S51" s="21">
        <f>IF(L51&gt;0,T51/L51,0)</f>
        <v>0.18100085362637727</v>
      </c>
      <c r="T51" s="55">
        <f>T48+T49+T50</f>
        <v>7464.9943139999996</v>
      </c>
      <c r="U51" s="21">
        <f>IF(L51&gt;0,V51/L51,0)</f>
        <v>0.51799360374259129</v>
      </c>
      <c r="V51" s="55">
        <f>V48+V49+V50</f>
        <v>21363.541824</v>
      </c>
      <c r="W51" s="21">
        <f>IF(L51&gt;0,X51/L51,0)</f>
        <v>0.39</v>
      </c>
      <c r="X51" s="55">
        <f>X48+X49+X50</f>
        <v>16084.718520000002</v>
      </c>
      <c r="Y51" s="56">
        <f>IF(L51&gt;0,Z51/L51,0)</f>
        <v>3.3600042562510445E-3</v>
      </c>
      <c r="Z51" s="57">
        <f>SUM(Z48:Z50)</f>
        <v>138.57621202000001</v>
      </c>
      <c r="AA51" s="63">
        <f>IF(L51&gt;0,(AA48*L48+AA49*L49+AA50*L50)/L51,0)</f>
        <v>3.1654254847097441E-3</v>
      </c>
      <c r="AB51" s="56">
        <f>IF(J51&gt;0,(J48*AB48+J49*AB49+J50*AB50)/J51,0)</f>
        <v>3.4995284705461699E-4</v>
      </c>
      <c r="AC51" s="53">
        <f>SUM(AC48:AC50)</f>
        <v>14.43201472</v>
      </c>
      <c r="AD51" s="54">
        <f>IF(J51&gt;0,(J48*AD48+J49*AD49+J50*AD50)/J51,0)</f>
        <v>0.21800809421650125</v>
      </c>
      <c r="AE51" s="59">
        <f>SUM(AE48:AE50)</f>
        <v>132.01385599999998</v>
      </c>
      <c r="AF51" s="54">
        <f>IF(AND(Z51&gt;0),((Z48*AF48+Z49*AF49+Z50*AF50)/Z51),0)</f>
        <v>0.89729664165664547</v>
      </c>
      <c r="AG51" s="58">
        <f>IF(AND(AA51&gt;0,AJ51&gt;0,AB51&gt;0),((AJ51*(AA51-AB51))/(AA51*(AJ51-AB51))),0)</f>
        <v>0.89092831972029018</v>
      </c>
      <c r="AH51" s="52">
        <f>SUM(AH48:AH50)</f>
        <v>663</v>
      </c>
      <c r="AI51" s="21">
        <f>IF(AH51&gt;0,(AI48*AH48+AI49*AH49+AI50*AH50)/AH51,0)</f>
        <v>8.6999999999999994E-2</v>
      </c>
      <c r="AJ51" s="54">
        <f>IF(J51&gt;0,(AJ48*J48+AJ49*J49+AJ50*J50)/J51,0)</f>
        <v>0.21022700902833646</v>
      </c>
      <c r="AK51" s="59">
        <f>SUM(AK48:AK50)</f>
        <v>127.211606</v>
      </c>
      <c r="AL51" s="70"/>
      <c r="AM51" s="57">
        <f>SUM(AM48:AM50)</f>
        <v>1253.56</v>
      </c>
      <c r="AN51" s="124"/>
      <c r="AO51" s="125">
        <f>AN50</f>
        <v>935.90000000000009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47" t="s">
        <v>52</v>
      </c>
      <c r="D52" s="12">
        <v>20203</v>
      </c>
      <c r="E52" s="12">
        <v>0</v>
      </c>
      <c r="F52" s="12">
        <v>17161</v>
      </c>
      <c r="G52" s="13">
        <v>1.2</v>
      </c>
      <c r="H52" s="13">
        <v>3.7</v>
      </c>
      <c r="I52" s="12">
        <v>17390</v>
      </c>
      <c r="J52" s="12">
        <v>15042</v>
      </c>
      <c r="K52" s="14">
        <v>0.08</v>
      </c>
      <c r="L52" s="25">
        <f>J52*(1-K52)</f>
        <v>13838.640000000001</v>
      </c>
      <c r="M52" s="15">
        <v>0.72399999999999998</v>
      </c>
      <c r="N52" s="26">
        <f>L52*M52</f>
        <v>10019.175360000001</v>
      </c>
      <c r="O52" s="14">
        <v>0.16600000000000001</v>
      </c>
      <c r="P52" s="26">
        <f>L52*O52</f>
        <v>2297.2142400000002</v>
      </c>
      <c r="Q52" s="16">
        <v>0.11</v>
      </c>
      <c r="R52" s="26">
        <f>L52*Q52</f>
        <v>1522.2504000000001</v>
      </c>
      <c r="S52" s="16">
        <v>0.183</v>
      </c>
      <c r="T52" s="26">
        <f>L52*S52</f>
        <v>2532.4711200000002</v>
      </c>
      <c r="U52" s="16">
        <v>0.49099999999999999</v>
      </c>
      <c r="V52" s="26">
        <f>L52*U52</f>
        <v>6794.7722400000002</v>
      </c>
      <c r="W52" s="16">
        <v>0.39</v>
      </c>
      <c r="X52" s="26">
        <f>W52*L52</f>
        <v>5397.0696000000007</v>
      </c>
      <c r="Y52" s="17">
        <v>3.32E-3</v>
      </c>
      <c r="Z52" s="61">
        <f>L52*Y52</f>
        <v>45.944284800000005</v>
      </c>
      <c r="AA52" s="28">
        <f>IF(J52&gt;0,(AC52+AK52)/J52,0)</f>
        <v>3.2625467889908261E-3</v>
      </c>
      <c r="AB52" s="17">
        <v>3.2000000000000003E-4</v>
      </c>
      <c r="AC52" s="25">
        <f>AB52*L52</f>
        <v>4.4283648000000007</v>
      </c>
      <c r="AD52" s="141">
        <v>0.22370000000000001</v>
      </c>
      <c r="AE52" s="31">
        <f>AH52*(1-AI52)*AD52</f>
        <v>45.688488000000007</v>
      </c>
      <c r="AF52" s="29">
        <f t="shared" ref="AF52:AF54" si="86">IF(AND(AD52&gt;0,AB52&gt;0,Y52&gt;0),((Y52-AB52)*AD52)/((AD52-AB52)*Y52),0)</f>
        <v>0.90490891851046396</v>
      </c>
      <c r="AG52" s="62">
        <f>IF(AND(AA52&gt;0,AJ52&gt;0,AB52&gt;0),((AJ52*(AA52-AB52))/(AA52*(AJ52-AB52))),0)</f>
        <v>0.90323933223515052</v>
      </c>
      <c r="AH52" s="12">
        <v>222</v>
      </c>
      <c r="AI52" s="14">
        <v>0.08</v>
      </c>
      <c r="AJ52" s="15">
        <v>0.21859999999999999</v>
      </c>
      <c r="AK52" s="31">
        <f t="shared" si="8"/>
        <v>44.646864000000001</v>
      </c>
      <c r="AL52" s="19">
        <v>1.65</v>
      </c>
      <c r="AM52" s="19"/>
      <c r="AN52" s="119">
        <f>AN50+AH52-AM52</f>
        <v>1157.9000000000001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53</v>
      </c>
      <c r="D53" s="35">
        <v>19952</v>
      </c>
      <c r="E53" s="44">
        <v>3</v>
      </c>
      <c r="F53" s="35">
        <v>17716</v>
      </c>
      <c r="G53" s="36">
        <v>1.3</v>
      </c>
      <c r="H53" s="38">
        <v>3.5</v>
      </c>
      <c r="I53" s="35">
        <v>17983</v>
      </c>
      <c r="J53" s="35">
        <v>14979</v>
      </c>
      <c r="K53" s="66">
        <v>7.0000000000000007E-2</v>
      </c>
      <c r="L53" s="38">
        <f t="shared" ref="L53:L54" si="87">J53*(1-K53)</f>
        <v>13930.47</v>
      </c>
      <c r="M53" s="39">
        <v>0.73599999999999999</v>
      </c>
      <c r="N53" s="26">
        <f t="shared" ref="N53:N54" si="88">L53*M53</f>
        <v>10252.825919999999</v>
      </c>
      <c r="O53" s="37">
        <v>0.10100000000000001</v>
      </c>
      <c r="P53" s="26">
        <f t="shared" ref="P53:P54" si="89">L53*O53</f>
        <v>1406.97747</v>
      </c>
      <c r="Q53" s="40">
        <v>0.16300000000000001</v>
      </c>
      <c r="R53" s="26">
        <f t="shared" ref="R53:R54" si="90">L53*Q53</f>
        <v>2270.6666099999998</v>
      </c>
      <c r="S53" s="40">
        <v>0.185</v>
      </c>
      <c r="T53" s="26">
        <f>L53*S53</f>
        <v>2577.1369500000001</v>
      </c>
      <c r="U53" s="40">
        <v>0.48499999999999999</v>
      </c>
      <c r="V53" s="26">
        <f>L53*U53</f>
        <v>6756.2779499999997</v>
      </c>
      <c r="W53" s="40">
        <v>0.39</v>
      </c>
      <c r="X53" s="26">
        <f>W53*L53</f>
        <v>5432.8832999999995</v>
      </c>
      <c r="Y53" s="41">
        <v>3.3300000000000001E-3</v>
      </c>
      <c r="Z53" s="18">
        <f>L53*Y53</f>
        <v>46.388465099999998</v>
      </c>
      <c r="AA53" s="28">
        <f>IF(J53&gt;0,(AC53+AK53)/J53,0)</f>
        <v>3.022465231323854E-3</v>
      </c>
      <c r="AB53" s="41">
        <v>3.2000000000000003E-4</v>
      </c>
      <c r="AC53" s="38">
        <f>AB53*L53</f>
        <v>4.4577504000000001</v>
      </c>
      <c r="AD53" s="29">
        <v>0.21740000000000001</v>
      </c>
      <c r="AE53" s="42">
        <f>AH53*(1-AI53)*AD53</f>
        <v>41.483615800000003</v>
      </c>
      <c r="AF53" s="29">
        <f t="shared" si="86"/>
        <v>0.90523635852546858</v>
      </c>
      <c r="AG53" s="30">
        <f t="shared" ref="AG53:AG54" si="91">IF(AND(AA53&gt;0,AJ53&gt;0,AB53&gt;0),((AJ53*(AA53-AB53))/(AA53*(AJ53-AB53))),0)</f>
        <v>0.89546580038256529</v>
      </c>
      <c r="AH53" s="35">
        <v>209</v>
      </c>
      <c r="AI53" s="66">
        <v>8.6999999999999994E-2</v>
      </c>
      <c r="AJ53" s="67">
        <v>0.21390000000000001</v>
      </c>
      <c r="AK53" s="42">
        <f t="shared" si="8"/>
        <v>40.815756300000004</v>
      </c>
      <c r="AL53" s="18">
        <v>1.6</v>
      </c>
      <c r="AM53" s="18"/>
      <c r="AN53" s="122">
        <f>AN52+AH53-AM53</f>
        <v>1366.9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24" t="s">
        <v>56</v>
      </c>
      <c r="D54" s="44">
        <v>15522</v>
      </c>
      <c r="E54" s="44">
        <v>3</v>
      </c>
      <c r="F54" s="44">
        <v>17027</v>
      </c>
      <c r="G54" s="38">
        <v>1.4</v>
      </c>
      <c r="H54" s="38">
        <v>4.0999999999999996</v>
      </c>
      <c r="I54" s="44">
        <v>16999</v>
      </c>
      <c r="J54" s="44">
        <v>15016</v>
      </c>
      <c r="K54" s="66">
        <v>7.9000000000000001E-2</v>
      </c>
      <c r="L54" s="38">
        <f t="shared" si="87"/>
        <v>13829.736000000001</v>
      </c>
      <c r="M54" s="29">
        <v>0.65500000000000003</v>
      </c>
      <c r="N54" s="26">
        <f t="shared" si="88"/>
        <v>9058.4770800000006</v>
      </c>
      <c r="O54" s="40">
        <v>0.20200000000000001</v>
      </c>
      <c r="P54" s="26">
        <f t="shared" si="89"/>
        <v>2793.6066720000003</v>
      </c>
      <c r="Q54" s="40">
        <v>0.14299999999999999</v>
      </c>
      <c r="R54" s="26">
        <f t="shared" si="90"/>
        <v>1977.6522479999999</v>
      </c>
      <c r="S54" s="40">
        <v>0.19800000000000001</v>
      </c>
      <c r="T54" s="26">
        <f>L54*S54</f>
        <v>2738.2877280000002</v>
      </c>
      <c r="U54" s="40">
        <v>0.50900000000000001</v>
      </c>
      <c r="V54" s="26">
        <f>L54*U54</f>
        <v>7039.3356240000003</v>
      </c>
      <c r="W54" s="40">
        <v>0.4</v>
      </c>
      <c r="X54" s="26">
        <f>W54*L54</f>
        <v>5531.894400000001</v>
      </c>
      <c r="Y54" s="48">
        <v>3.3300000000000001E-3</v>
      </c>
      <c r="Z54" s="18">
        <f>L54*Y54</f>
        <v>46.053020880000005</v>
      </c>
      <c r="AA54" s="28">
        <f>IF(J54&gt;0,(AC54+AK54)/J54,0)</f>
        <v>3.21104905167821E-3</v>
      </c>
      <c r="AB54" s="48">
        <v>3.1E-4</v>
      </c>
      <c r="AC54" s="38">
        <f>AB54*L54</f>
        <v>4.2872181600000001</v>
      </c>
      <c r="AD54" s="29">
        <v>0.21729999999999999</v>
      </c>
      <c r="AE54" s="42">
        <f>AH54*(1-AI54)*AD54</f>
        <v>44.586483199999996</v>
      </c>
      <c r="AF54" s="29">
        <f t="shared" si="86"/>
        <v>0.90820254790944688</v>
      </c>
      <c r="AG54" s="30">
        <f t="shared" si="91"/>
        <v>0.9047683754155178</v>
      </c>
      <c r="AH54" s="44">
        <v>224</v>
      </c>
      <c r="AI54" s="66">
        <v>8.4000000000000005E-2</v>
      </c>
      <c r="AJ54" s="67">
        <v>0.21410000000000001</v>
      </c>
      <c r="AK54" s="42">
        <f t="shared" si="8"/>
        <v>43.929894400000002</v>
      </c>
      <c r="AL54" s="18">
        <v>1.6</v>
      </c>
      <c r="AM54" s="18"/>
      <c r="AN54" s="122">
        <f>AN53+AH54-AM54</f>
        <v>1590.9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55677</v>
      </c>
      <c r="E55" s="68"/>
      <c r="F55" s="52">
        <f>SUM(F52:F54)</f>
        <v>51904</v>
      </c>
      <c r="G55" s="53"/>
      <c r="H55" s="69"/>
      <c r="I55" s="52">
        <f>SUM(I52:I54)</f>
        <v>52372</v>
      </c>
      <c r="J55" s="52">
        <f>SUM(J52:J54)</f>
        <v>45037</v>
      </c>
      <c r="K55" s="21">
        <f>IF(J55&gt;0,(J52*K52+J53*K53+J54*K54)/J55,0)</f>
        <v>7.6340653240668799E-2</v>
      </c>
      <c r="L55" s="53">
        <f>L52+L53+L54</f>
        <v>41598.846000000005</v>
      </c>
      <c r="M55" s="54">
        <f>IF(L55&gt;0,N55/L55,0)</f>
        <v>0.70507913512793108</v>
      </c>
      <c r="N55" s="55">
        <f>N52+N53+N54</f>
        <v>29330.478360000001</v>
      </c>
      <c r="O55" s="21">
        <f>IF(L55&gt;0,P55/L55,0)</f>
        <v>0.15620140957756376</v>
      </c>
      <c r="P55" s="55">
        <f>P52+P53+P54</f>
        <v>6497.7983820000009</v>
      </c>
      <c r="Q55" s="21">
        <f>IF(L55&gt;0,R55/L55,0)</f>
        <v>0.13871945529450502</v>
      </c>
      <c r="R55" s="55">
        <f>R52+R53+R54</f>
        <v>5770.5692579999995</v>
      </c>
      <c r="S55" s="21">
        <f>IF(L55&gt;0,T55/L55,0)</f>
        <v>0.18865657470401942</v>
      </c>
      <c r="T55" s="55">
        <f>T52+T53+T54</f>
        <v>7847.8957980000005</v>
      </c>
      <c r="U55" s="21">
        <f>IF(L55&gt;0,V55/L55,0)</f>
        <v>0.49497492824680761</v>
      </c>
      <c r="V55" s="55">
        <f>V52+V53+V54</f>
        <v>20590.385814000001</v>
      </c>
      <c r="W55" s="21">
        <f>IF(L55&gt;0,X55/L55,0)</f>
        <v>0.39332454799347077</v>
      </c>
      <c r="X55" s="55">
        <f>X52+X53+X54</f>
        <v>16361.847300000001</v>
      </c>
      <c r="Y55" s="56">
        <f>IF(L55&gt;0,Z55/L55,0)</f>
        <v>3.3266733115625375E-3</v>
      </c>
      <c r="Z55" s="57">
        <f>SUM(Z52:Z54)</f>
        <v>138.38577078000003</v>
      </c>
      <c r="AA55" s="63">
        <f>IF(L55&gt;0,(AA52*L52+AA53*L53+AA54*L54)/L55,0)</f>
        <v>3.1650284816737459E-3</v>
      </c>
      <c r="AB55" s="56">
        <f>IF(J55&gt;0,(J52*AB52+J53*AB53+J54*AB54)/J55,0)</f>
        <v>3.1666585252126034E-4</v>
      </c>
      <c r="AC55" s="53">
        <f>SUM(AC52:AC54)</f>
        <v>13.173333360000001</v>
      </c>
      <c r="AD55" s="54">
        <f>IF(J55&gt;0,(J52*AD52+J53*AD53+J54*AD54)/J55,0)</f>
        <v>0.21947080844638853</v>
      </c>
      <c r="AE55" s="59">
        <f>SUM(AE52:AE54)</f>
        <v>131.75858700000001</v>
      </c>
      <c r="AF55" s="54">
        <f>IF(AND(Z55&gt;0),((Z52*AF52+Z53*AF53+Z54*AF54)/Z55),0)</f>
        <v>0.90611475797105423</v>
      </c>
      <c r="AG55" s="58">
        <f>IF(AND(AA55&gt;0,AJ55&gt;0,AB55&gt;0),((AJ55*(AA55-AB55))/(AA55*(AJ55-AB55))),0)</f>
        <v>0.90127264684407593</v>
      </c>
      <c r="AH55" s="52">
        <f>SUM(AH52:AH54)</f>
        <v>655</v>
      </c>
      <c r="AI55" s="21">
        <f>IF(J55&gt;0,(AI52*J52+AI53*J53+AI54*J54)/J55,0)</f>
        <v>8.3661811399515965E-2</v>
      </c>
      <c r="AJ55" s="54">
        <f>IF(J55&gt;0,(AJ52*J52+AJ53*J53+AJ54*J54)/J55,0)</f>
        <v>0.21553644558918225</v>
      </c>
      <c r="AK55" s="59">
        <f>SUM(AK52:AK54)</f>
        <v>129.39251469999999</v>
      </c>
      <c r="AL55" s="70"/>
      <c r="AM55" s="57">
        <f>SUM(AM52:AM54)</f>
        <v>0</v>
      </c>
      <c r="AN55" s="124"/>
      <c r="AO55" s="125">
        <f>AN54</f>
        <v>1590.9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47" t="s">
        <v>52</v>
      </c>
      <c r="D56" s="12">
        <v>15649</v>
      </c>
      <c r="E56" s="12">
        <v>0</v>
      </c>
      <c r="F56" s="12">
        <v>13874</v>
      </c>
      <c r="G56" s="13">
        <v>1.7</v>
      </c>
      <c r="H56" s="13">
        <v>4.4000000000000004</v>
      </c>
      <c r="I56" s="12">
        <v>14140</v>
      </c>
      <c r="J56" s="12">
        <v>14982</v>
      </c>
      <c r="K56" s="14">
        <v>7.4999999999999997E-2</v>
      </c>
      <c r="L56" s="25">
        <f>J56*(1-K56)</f>
        <v>13858.35</v>
      </c>
      <c r="M56" s="15">
        <v>0.65800000000000003</v>
      </c>
      <c r="N56" s="26">
        <f>L56*M56</f>
        <v>9118.7943000000014</v>
      </c>
      <c r="O56" s="14">
        <v>0.20399999999999999</v>
      </c>
      <c r="P56" s="26">
        <f>L56*O56</f>
        <v>2827.1034</v>
      </c>
      <c r="Q56" s="16">
        <v>0.13800000000000001</v>
      </c>
      <c r="R56" s="26">
        <f>L56*Q56</f>
        <v>1912.4523000000002</v>
      </c>
      <c r="S56" s="16">
        <v>0.20100000000000001</v>
      </c>
      <c r="T56" s="26">
        <f>L56*S56</f>
        <v>2785.52835</v>
      </c>
      <c r="U56" s="16">
        <v>0.498</v>
      </c>
      <c r="V56" s="26">
        <f>L56*U56</f>
        <v>6901.4583000000002</v>
      </c>
      <c r="W56" s="16">
        <v>0.4</v>
      </c>
      <c r="X56" s="26">
        <f>W56*L56</f>
        <v>5543.34</v>
      </c>
      <c r="Y56" s="17">
        <v>3.32E-3</v>
      </c>
      <c r="Z56" s="61">
        <f>L56*Y56</f>
        <v>46.009722000000004</v>
      </c>
      <c r="AA56" s="28">
        <f>IF(J56&gt;0,(AC56+AK56)/J56,0)</f>
        <v>3.1053590108129762E-3</v>
      </c>
      <c r="AB56" s="17">
        <v>3.1E-4</v>
      </c>
      <c r="AC56" s="25">
        <f>AB56*L56</f>
        <v>4.2960884999999998</v>
      </c>
      <c r="AD56" s="141">
        <v>0.22189999999999999</v>
      </c>
      <c r="AE56" s="31">
        <f>AH56*(1-AI56)*AD56</f>
        <v>43.341729899999997</v>
      </c>
      <c r="AF56" s="29">
        <f t="shared" ref="AF56:AF58" si="92">IF(AND(AD56&gt;0,AB56&gt;0,Y56&gt;0),((Y56-AB56)*AD56)/((AD56-AB56)*Y56),0)</f>
        <v>0.9078948584626878</v>
      </c>
      <c r="AG56" s="62">
        <f>IF(AND(AA56&gt;0,AJ56&gt;0,AB56&gt;0),((AJ56*(AA56-AB56))/(AA56*(AJ56-AB56))),0)</f>
        <v>0.90146514558277635</v>
      </c>
      <c r="AH56" s="12">
        <v>213</v>
      </c>
      <c r="AI56" s="14">
        <v>8.3000000000000004E-2</v>
      </c>
      <c r="AJ56" s="15">
        <v>0.2162</v>
      </c>
      <c r="AK56" s="31">
        <f t="shared" si="8"/>
        <v>42.228400200000003</v>
      </c>
      <c r="AL56" s="19">
        <v>1.6</v>
      </c>
      <c r="AM56" s="19"/>
      <c r="AN56" s="119">
        <f>AN54+AH56-AM56</f>
        <v>1803.9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53</v>
      </c>
      <c r="D57" s="35">
        <v>16974</v>
      </c>
      <c r="E57" s="44">
        <v>6</v>
      </c>
      <c r="F57" s="35">
        <v>16151</v>
      </c>
      <c r="G57" s="36">
        <v>2.1</v>
      </c>
      <c r="H57" s="38">
        <v>4.0999999999999996</v>
      </c>
      <c r="I57" s="35">
        <v>16350</v>
      </c>
      <c r="J57" s="35">
        <v>14943</v>
      </c>
      <c r="K57" s="66">
        <v>7.4999999999999997E-2</v>
      </c>
      <c r="L57" s="38">
        <f t="shared" ref="L57:L58" si="93">J57*(1-K57)</f>
        <v>13822.275000000001</v>
      </c>
      <c r="M57" s="39">
        <v>0.69699999999999995</v>
      </c>
      <c r="N57" s="26">
        <f t="shared" ref="N57:N58" si="94">L57*M57</f>
        <v>9634.1256750000011</v>
      </c>
      <c r="O57" s="37">
        <v>0.21099999999999999</v>
      </c>
      <c r="P57" s="26">
        <f t="shared" ref="P57:P58" si="95">L57*O57</f>
        <v>2916.5000250000003</v>
      </c>
      <c r="Q57" s="40">
        <v>9.1999999999999998E-2</v>
      </c>
      <c r="R57" s="26">
        <f t="shared" ref="R57:R58" si="96">L57*Q57</f>
        <v>1271.6493</v>
      </c>
      <c r="S57" s="40">
        <v>0.19700000000000001</v>
      </c>
      <c r="T57" s="26">
        <f>L57*S57</f>
        <v>2722.9881750000004</v>
      </c>
      <c r="U57" s="40">
        <v>0.49399999999999999</v>
      </c>
      <c r="V57" s="26">
        <f>L57*U57</f>
        <v>6828.2038500000008</v>
      </c>
      <c r="W57" s="40">
        <v>0.4</v>
      </c>
      <c r="X57" s="26">
        <f>W57*L57</f>
        <v>5528.9100000000008</v>
      </c>
      <c r="Y57" s="41">
        <v>3.32E-3</v>
      </c>
      <c r="Z57" s="18">
        <f>L57*Y57</f>
        <v>45.889953000000006</v>
      </c>
      <c r="AA57" s="28">
        <f>IF(J57&gt;0,(AC57+AK57)/J57,0)</f>
        <v>2.9538057117044774E-3</v>
      </c>
      <c r="AB57" s="41">
        <v>3.1E-4</v>
      </c>
      <c r="AC57" s="38">
        <f>AB57*L57</f>
        <v>4.2849052500000004</v>
      </c>
      <c r="AD57" s="29">
        <v>0.2243</v>
      </c>
      <c r="AE57" s="42">
        <f>AH57*(1-AI57)*AD57</f>
        <v>42.669261900000002</v>
      </c>
      <c r="AF57" s="29">
        <f t="shared" si="92"/>
        <v>0.90788126836557359</v>
      </c>
      <c r="AG57" s="30">
        <f t="shared" ref="AG57:AG58" si="97">IF(AND(AA57&gt;0,AJ57&gt;0,AB57&gt;0),((AJ57*(AA57-AB57))/(AA57*(AJ57-AB57))),0)</f>
        <v>0.89637702771705996</v>
      </c>
      <c r="AH57" s="35">
        <v>207</v>
      </c>
      <c r="AI57" s="66">
        <v>8.1000000000000003E-2</v>
      </c>
      <c r="AJ57" s="67">
        <v>0.20949999999999999</v>
      </c>
      <c r="AK57" s="42">
        <f t="shared" si="8"/>
        <v>39.853813500000001</v>
      </c>
      <c r="AL57" s="18">
        <v>1.6</v>
      </c>
      <c r="AM57" s="18"/>
      <c r="AN57" s="122">
        <f>AN56+AH57-AM57</f>
        <v>2010.9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24" t="s">
        <v>56</v>
      </c>
      <c r="D58" s="44">
        <v>14880</v>
      </c>
      <c r="E58" s="44">
        <v>5</v>
      </c>
      <c r="F58" s="44">
        <v>16295</v>
      </c>
      <c r="G58" s="38">
        <v>2</v>
      </c>
      <c r="H58" s="38">
        <v>5.9</v>
      </c>
      <c r="I58" s="44">
        <v>16529</v>
      </c>
      <c r="J58" s="44">
        <v>14796</v>
      </c>
      <c r="K58" s="66">
        <v>6.8000000000000005E-2</v>
      </c>
      <c r="L58" s="38">
        <f t="shared" si="93"/>
        <v>13789.871999999999</v>
      </c>
      <c r="M58" s="29">
        <v>0.79300000000000004</v>
      </c>
      <c r="N58" s="26">
        <f t="shared" si="94"/>
        <v>10935.368495999999</v>
      </c>
      <c r="O58" s="40">
        <v>0.111</v>
      </c>
      <c r="P58" s="26">
        <f t="shared" si="95"/>
        <v>1530.675792</v>
      </c>
      <c r="Q58" s="40">
        <v>9.6000000000000002E-2</v>
      </c>
      <c r="R58" s="26">
        <f t="shared" si="96"/>
        <v>1323.827712</v>
      </c>
      <c r="S58" s="40">
        <v>0.184</v>
      </c>
      <c r="T58" s="26">
        <f>L58*S58</f>
        <v>2537.336448</v>
      </c>
      <c r="U58" s="40">
        <v>0.52400000000000002</v>
      </c>
      <c r="V58" s="26">
        <f>L58*U58</f>
        <v>7225.8929280000002</v>
      </c>
      <c r="W58" s="40">
        <v>0.4</v>
      </c>
      <c r="X58" s="26">
        <f>W58*L58</f>
        <v>5515.9488000000001</v>
      </c>
      <c r="Y58" s="48">
        <v>3.3600000000000001E-3</v>
      </c>
      <c r="Z58" s="18">
        <f>L58*Y58</f>
        <v>46.333969920000001</v>
      </c>
      <c r="AA58" s="28">
        <f>IF(J58&gt;0,(AC58+AK58)/J58,0)</f>
        <v>3.0521533062989998E-3</v>
      </c>
      <c r="AB58" s="48">
        <v>3.1E-4</v>
      </c>
      <c r="AC58" s="38">
        <f>AB58*L58</f>
        <v>4.2748603200000002</v>
      </c>
      <c r="AD58" s="29">
        <v>0.22889999999999999</v>
      </c>
      <c r="AE58" s="42">
        <f>AH58*(1-AI58)*AD58</f>
        <v>42.538775999999999</v>
      </c>
      <c r="AF58" s="29">
        <f t="shared" si="92"/>
        <v>0.90896911500940558</v>
      </c>
      <c r="AG58" s="30">
        <f t="shared" si="97"/>
        <v>0.8997001219621662</v>
      </c>
      <c r="AH58" s="44">
        <v>202</v>
      </c>
      <c r="AI58" s="66">
        <v>0.08</v>
      </c>
      <c r="AJ58" s="67">
        <v>0.22</v>
      </c>
      <c r="AK58" s="42">
        <f t="shared" si="8"/>
        <v>40.884799999999998</v>
      </c>
      <c r="AL58" s="18">
        <v>1.55</v>
      </c>
      <c r="AM58" s="18"/>
      <c r="AN58" s="122">
        <f>AN57+AH58-AM58</f>
        <v>2212.9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47503</v>
      </c>
      <c r="E59" s="68"/>
      <c r="F59" s="52">
        <f t="shared" ref="F59:J59" si="98">SUM(F56:F58)</f>
        <v>46320</v>
      </c>
      <c r="G59" s="53"/>
      <c r="H59" s="69"/>
      <c r="I59" s="52">
        <f t="shared" si="98"/>
        <v>47019</v>
      </c>
      <c r="J59" s="52">
        <f t="shared" si="98"/>
        <v>44721</v>
      </c>
      <c r="K59" s="21">
        <f>IF(J59&gt;0,(J56*K56+J57*K57+J58*K58)/J59,0)</f>
        <v>7.2684041054538143E-2</v>
      </c>
      <c r="L59" s="53">
        <f>L56+L57+L58</f>
        <v>41470.497000000003</v>
      </c>
      <c r="M59" s="54">
        <f>IF(L59&gt;0,N59/L59,0)</f>
        <v>0.71588938205876818</v>
      </c>
      <c r="N59" s="55">
        <f>N56+N57+N58</f>
        <v>29688.288471000003</v>
      </c>
      <c r="O59" s="21">
        <f>IF(L59&gt;0,P59/L59,0)</f>
        <v>0.1754085372306968</v>
      </c>
      <c r="P59" s="55">
        <f>P56+P57+P58</f>
        <v>7274.2792170000002</v>
      </c>
      <c r="Q59" s="21">
        <f>IF(L59&gt;0,R59/L59,0)</f>
        <v>0.10870208071053501</v>
      </c>
      <c r="R59" s="55">
        <f>R56+R57+R58</f>
        <v>4507.9293120000002</v>
      </c>
      <c r="S59" s="21">
        <f>IF(L59&gt;0,T59/L59,0)</f>
        <v>0.19401390277526698</v>
      </c>
      <c r="T59" s="55">
        <f>T56+T57+T58</f>
        <v>8045.8529730000009</v>
      </c>
      <c r="U59" s="21">
        <f>IF(L59&gt;0,V59/L59,0)</f>
        <v>0.50531236888721154</v>
      </c>
      <c r="V59" s="55">
        <f>V56+V57+V58</f>
        <v>20955.555078000001</v>
      </c>
      <c r="W59" s="21">
        <f>IF(L59&gt;0,X59/L59,0)</f>
        <v>0.39999999999999991</v>
      </c>
      <c r="X59" s="55">
        <f>X56+X57+X58</f>
        <v>16588.198799999998</v>
      </c>
      <c r="Y59" s="56">
        <f>IF(L59&gt;0,Z59/L59,0)</f>
        <v>3.3333008987087858E-3</v>
      </c>
      <c r="Z59" s="57">
        <f>SUM(Z56:Z58)</f>
        <v>138.23364492000002</v>
      </c>
      <c r="AA59" s="63">
        <f>IF(L59&gt;0,(AA56*L56+AA57*L57+AA58*L58)/L59,0)</f>
        <v>3.0371536253710682E-3</v>
      </c>
      <c r="AB59" s="56">
        <f>IF(J59&gt;0,(J56*AB56+J57*AB57+J58*AB58)/J59,0)</f>
        <v>3.1E-4</v>
      </c>
      <c r="AC59" s="53">
        <f>SUM(AC56:AC58)</f>
        <v>12.855854070000001</v>
      </c>
      <c r="AD59" s="54">
        <f>IF(J59&gt;0,(J56*AD56+J57*AD57+J58*AD58)/J59,0)</f>
        <v>0.22501789092372709</v>
      </c>
      <c r="AE59" s="59">
        <f>SUM(AE56:AE58)</f>
        <v>128.54976779999998</v>
      </c>
      <c r="AF59" s="54">
        <f>IF(AND(Z59&gt;0),((Z56*AF56+Z57*AF57+Z58*AF58)/Z59),0)</f>
        <v>0.90825042256311062</v>
      </c>
      <c r="AG59" s="58">
        <f>IF(AND(AA59&gt;0,AJ59&gt;0,AB59&gt;0),((AJ59*(AA59-AB59))/(AA59*(AJ59-AB59))),0)</f>
        <v>0.89922598961623734</v>
      </c>
      <c r="AH59" s="52">
        <f t="shared" ref="AH59" si="99">SUM(AH56:AH58)</f>
        <v>622</v>
      </c>
      <c r="AI59" s="21">
        <f>IF(AH59&gt;0,(AI56*AH56+AI57*AH57+AI58*AH58)/AH59,0)</f>
        <v>8.1360128617363331E-2</v>
      </c>
      <c r="AJ59" s="54">
        <f>IF(J59&gt;0,(AJ56*J56+AJ57*J57+AJ58*J58)/J59,0)</f>
        <v>0.21521850808345072</v>
      </c>
      <c r="AK59" s="59">
        <f>SUM(AK56:AK58)</f>
        <v>122.96701370000001</v>
      </c>
      <c r="AL59" s="70"/>
      <c r="AM59" s="57">
        <f>SUM(AM56:AM58)</f>
        <v>0</v>
      </c>
      <c r="AN59" s="124"/>
      <c r="AO59" s="125">
        <f>AN58</f>
        <v>2212.9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53</v>
      </c>
      <c r="D60" s="12">
        <v>5171</v>
      </c>
      <c r="E60" s="12">
        <v>4</v>
      </c>
      <c r="F60" s="12">
        <v>8097</v>
      </c>
      <c r="G60" s="13">
        <v>1.9</v>
      </c>
      <c r="H60" s="13">
        <v>4.2</v>
      </c>
      <c r="I60" s="12">
        <v>8449</v>
      </c>
      <c r="J60" s="12">
        <v>14169</v>
      </c>
      <c r="K60" s="14">
        <v>7.1999999999999995E-2</v>
      </c>
      <c r="L60" s="25">
        <f>J60*(1-K60)</f>
        <v>13148.832</v>
      </c>
      <c r="M60" s="15">
        <v>0.78500000000000003</v>
      </c>
      <c r="N60" s="26">
        <f>L60*M60</f>
        <v>10321.833120000001</v>
      </c>
      <c r="O60" s="14">
        <v>0.11</v>
      </c>
      <c r="P60" s="26">
        <f>L60*O60</f>
        <v>1446.3715200000001</v>
      </c>
      <c r="Q60" s="16">
        <v>0.105</v>
      </c>
      <c r="R60" s="26">
        <f>L60*Q60</f>
        <v>1380.62736</v>
      </c>
      <c r="S60" s="16">
        <v>0.17399999999999999</v>
      </c>
      <c r="T60" s="26">
        <f>L60*S60</f>
        <v>2287.8967680000001</v>
      </c>
      <c r="U60" s="16">
        <v>0.53200000000000003</v>
      </c>
      <c r="V60" s="26">
        <f>L60*U60</f>
        <v>6995.1786240000001</v>
      </c>
      <c r="W60" s="16">
        <v>0.4</v>
      </c>
      <c r="X60" s="26">
        <f>W60*L60</f>
        <v>5259.5328000000009</v>
      </c>
      <c r="Y60" s="17">
        <v>3.31E-3</v>
      </c>
      <c r="Z60" s="61">
        <f>L60*Y60</f>
        <v>43.522633920000004</v>
      </c>
      <c r="AA60" s="28">
        <f>IF(J60&gt;0,(AC60+AK60)/J60,0)</f>
        <v>3.1144203557061192E-3</v>
      </c>
      <c r="AB60" s="17">
        <v>3.1E-4</v>
      </c>
      <c r="AC60" s="25">
        <f>AB60*L60</f>
        <v>4.0761379199999999</v>
      </c>
      <c r="AD60" s="141">
        <v>0.22420000000000001</v>
      </c>
      <c r="AE60" s="31">
        <f>AH60*(1-AI60)*AD60</f>
        <v>41.323871400000002</v>
      </c>
      <c r="AF60" s="29">
        <f t="shared" ref="AF60:AF62" si="100">IF(AND(AD60&gt;0,AB60&gt;0,Y60&gt;0),((Y60-AB60)*AD60)/((AD60-AB60)*Y60),0)</f>
        <v>0.90759934306324108</v>
      </c>
      <c r="AG60" s="62">
        <f>IF(AND(AA60&gt;0,AJ60&gt;0,AB60&gt;0),((AJ60*(AA60-AB60))/(AA60*(AJ60-AB60))),0)</f>
        <v>0.90174945395081474</v>
      </c>
      <c r="AH60" s="12">
        <v>201</v>
      </c>
      <c r="AI60" s="14">
        <v>8.3000000000000004E-2</v>
      </c>
      <c r="AJ60" s="15">
        <v>0.21729999999999999</v>
      </c>
      <c r="AK60" s="31">
        <f t="shared" si="8"/>
        <v>40.052084100000002</v>
      </c>
      <c r="AL60" s="19">
        <v>1.55</v>
      </c>
      <c r="AM60" s="19">
        <v>1200.48</v>
      </c>
      <c r="AN60" s="119">
        <f>AN58+AH60-AM60</f>
        <v>1213.42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55</v>
      </c>
      <c r="D61" s="35">
        <v>20549</v>
      </c>
      <c r="E61" s="44">
        <v>6</v>
      </c>
      <c r="F61" s="35">
        <v>12036</v>
      </c>
      <c r="G61" s="36">
        <v>1.7</v>
      </c>
      <c r="H61" s="38">
        <v>4.7</v>
      </c>
      <c r="I61" s="35">
        <v>12419</v>
      </c>
      <c r="J61" s="35">
        <v>14130</v>
      </c>
      <c r="K61" s="66">
        <v>7.6999999999999999E-2</v>
      </c>
      <c r="L61" s="38">
        <f t="shared" ref="L61:L62" si="101">J61*(1-K61)</f>
        <v>13041.99</v>
      </c>
      <c r="M61" s="39">
        <v>0.63700000000000001</v>
      </c>
      <c r="N61" s="26">
        <f t="shared" ref="N61:N62" si="102">L61*M61</f>
        <v>8307.7476299999998</v>
      </c>
      <c r="O61" s="37">
        <v>0.28599999999999998</v>
      </c>
      <c r="P61" s="26">
        <f t="shared" ref="P61:P62" si="103">L61*O61</f>
        <v>3730.0091399999997</v>
      </c>
      <c r="Q61" s="40">
        <v>7.6999999999999999E-2</v>
      </c>
      <c r="R61" s="26">
        <f t="shared" ref="R61:R62" si="104">L61*Q61</f>
        <v>1004.2332299999999</v>
      </c>
      <c r="S61" s="40">
        <v>0.16900000000000001</v>
      </c>
      <c r="T61" s="26">
        <f>L61*S61</f>
        <v>2204.0963099999999</v>
      </c>
      <c r="U61" s="40">
        <v>0.54300000000000004</v>
      </c>
      <c r="V61" s="26">
        <f>L61*U61</f>
        <v>7081.8005700000003</v>
      </c>
      <c r="W61" s="40">
        <v>0.39</v>
      </c>
      <c r="X61" s="26">
        <f>W61*L61</f>
        <v>5086.3761000000004</v>
      </c>
      <c r="Y61" s="41">
        <v>3.2399999999999998E-3</v>
      </c>
      <c r="Z61" s="18">
        <f>L61*Y61</f>
        <v>42.256047599999995</v>
      </c>
      <c r="AA61" s="28">
        <f>IF(J61&gt;0,(AC61+AK61)/J61,0)</f>
        <v>3.005464486907289E-3</v>
      </c>
      <c r="AB61" s="41">
        <v>3.2000000000000003E-4</v>
      </c>
      <c r="AC61" s="38">
        <f>AB61*L61</f>
        <v>4.1734368000000002</v>
      </c>
      <c r="AD61" s="29">
        <v>0.2238</v>
      </c>
      <c r="AE61" s="42">
        <f>AH61*(1-AI61)*AD61</f>
        <v>38.413927200000003</v>
      </c>
      <c r="AF61" s="29">
        <f t="shared" si="100"/>
        <v>0.90252504159788927</v>
      </c>
      <c r="AG61" s="30">
        <f t="shared" ref="AG61:AG62" si="105">IF(AND(AA61&gt;0,AJ61&gt;0,AB61&gt;0),((AJ61*(AA61-AB61))/(AA61*(AJ61-AB61))),0)</f>
        <v>0.89481073073497119</v>
      </c>
      <c r="AH61" s="35">
        <v>188</v>
      </c>
      <c r="AI61" s="66">
        <v>8.6999999999999994E-2</v>
      </c>
      <c r="AJ61" s="67">
        <v>0.22309999999999999</v>
      </c>
      <c r="AK61" s="42">
        <f t="shared" si="8"/>
        <v>38.293776399999999</v>
      </c>
      <c r="AL61" s="18">
        <v>1.52</v>
      </c>
      <c r="AM61" s="18"/>
      <c r="AN61" s="122">
        <f>AN60+AH61-AM61</f>
        <v>1401.42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24" t="s">
        <v>56</v>
      </c>
      <c r="D62" s="44">
        <v>16899</v>
      </c>
      <c r="E62" s="44">
        <v>0</v>
      </c>
      <c r="F62" s="44">
        <v>18028</v>
      </c>
      <c r="G62" s="38">
        <v>2.2000000000000002</v>
      </c>
      <c r="H62" s="38">
        <v>5.0999999999999996</v>
      </c>
      <c r="I62" s="44">
        <v>18117</v>
      </c>
      <c r="J62" s="44">
        <v>14157</v>
      </c>
      <c r="K62" s="66">
        <v>7.1999999999999995E-2</v>
      </c>
      <c r="L62" s="38">
        <f t="shared" si="101"/>
        <v>13137.696</v>
      </c>
      <c r="M62" s="29">
        <v>0.625</v>
      </c>
      <c r="N62" s="26">
        <f t="shared" si="102"/>
        <v>8211.06</v>
      </c>
      <c r="O62" s="40">
        <v>0.26500000000000001</v>
      </c>
      <c r="P62" s="26">
        <f t="shared" si="103"/>
        <v>3481.4894400000003</v>
      </c>
      <c r="Q62" s="40">
        <v>0.11</v>
      </c>
      <c r="R62" s="26">
        <f t="shared" si="104"/>
        <v>1445.1465599999999</v>
      </c>
      <c r="S62" s="40">
        <v>0.18</v>
      </c>
      <c r="T62" s="26">
        <f>L62*S62</f>
        <v>2364.7852800000001</v>
      </c>
      <c r="U62" s="40">
        <v>0.53700000000000003</v>
      </c>
      <c r="V62" s="26">
        <f>L62*U62</f>
        <v>7054.9427520000008</v>
      </c>
      <c r="W62" s="40">
        <v>0.4</v>
      </c>
      <c r="X62" s="26">
        <f>W62*L62</f>
        <v>5255.0784000000003</v>
      </c>
      <c r="Y62" s="48">
        <v>3.2299999999999998E-3</v>
      </c>
      <c r="Z62" s="18">
        <f>L62*Y62</f>
        <v>42.434758079999995</v>
      </c>
      <c r="AA62" s="28">
        <f>IF(J62&gt;0,(AC62+AK62)/J62,0)</f>
        <v>2.9772618266581904E-3</v>
      </c>
      <c r="AB62" s="48">
        <v>3.3E-4</v>
      </c>
      <c r="AC62" s="38">
        <f>AB62*L62</f>
        <v>4.3354396800000004</v>
      </c>
      <c r="AD62" s="29">
        <v>0.2228</v>
      </c>
      <c r="AE62" s="42">
        <f>AH62*(1-AI62)*AD62</f>
        <v>37.510608000000005</v>
      </c>
      <c r="AF62" s="29">
        <f t="shared" si="100"/>
        <v>0.89916461411779736</v>
      </c>
      <c r="AG62" s="30">
        <f t="shared" si="105"/>
        <v>0.89046824556943127</v>
      </c>
      <c r="AH62" s="44">
        <v>184</v>
      </c>
      <c r="AI62" s="66">
        <v>8.5000000000000006E-2</v>
      </c>
      <c r="AJ62" s="67">
        <v>0.22459999999999999</v>
      </c>
      <c r="AK62" s="42">
        <f t="shared" si="8"/>
        <v>37.813656000000002</v>
      </c>
      <c r="AL62" s="18">
        <v>1.55</v>
      </c>
      <c r="AM62" s="18"/>
      <c r="AN62" s="122">
        <f>AN61+AH62-AM62</f>
        <v>1585.42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42619</v>
      </c>
      <c r="E63" s="68"/>
      <c r="F63" s="52">
        <f t="shared" ref="F63:J63" si="106">SUM(F60:F62)</f>
        <v>38161</v>
      </c>
      <c r="G63" s="53"/>
      <c r="H63" s="69"/>
      <c r="I63" s="52">
        <f t="shared" si="106"/>
        <v>38985</v>
      </c>
      <c r="J63" s="52">
        <f t="shared" si="106"/>
        <v>42456</v>
      </c>
      <c r="K63" s="21">
        <f>IF(J63&gt;0,(J60*K60+J61*K61+J62*K62)/J63,0)</f>
        <v>7.3664075749010738E-2</v>
      </c>
      <c r="L63" s="53">
        <f>L60+L61+L62</f>
        <v>39328.517999999996</v>
      </c>
      <c r="M63" s="54">
        <f>IF(L63&gt;0,N63/L63,0)</f>
        <v>0.68247272246566726</v>
      </c>
      <c r="N63" s="55">
        <f>N60+N61+N62</f>
        <v>26840.640749999999</v>
      </c>
      <c r="O63" s="21">
        <f>IF(L63&gt;0,P63/L63,0)</f>
        <v>0.22014229216570025</v>
      </c>
      <c r="P63" s="55">
        <f>P60+P61+P62</f>
        <v>8657.8701000000001</v>
      </c>
      <c r="Q63" s="21">
        <f>IF(L63&gt;0,R63/L63,0)</f>
        <v>9.7384985368632493E-2</v>
      </c>
      <c r="R63" s="55">
        <f>R60+R61+R62</f>
        <v>3830.0071499999995</v>
      </c>
      <c r="S63" s="21">
        <f>IF(L63&gt;0,T63/L63,0)</f>
        <v>0.17434621762254046</v>
      </c>
      <c r="T63" s="55">
        <f>T60+T61+T62</f>
        <v>6856.7783579999996</v>
      </c>
      <c r="U63" s="21">
        <f>IF(L63&gt;0,V63/L63,0)</f>
        <v>0.53731803334160733</v>
      </c>
      <c r="V63" s="55">
        <f>V60+V61+V62</f>
        <v>21131.921946000002</v>
      </c>
      <c r="W63" s="21">
        <f>IF(L63&gt;0,X63/L63,0)</f>
        <v>0.39668383385308348</v>
      </c>
      <c r="X63" s="55">
        <f>X60+X61+X62</f>
        <v>15600.987300000003</v>
      </c>
      <c r="Y63" s="56">
        <f>IF(L63&gt;0,Z63/L63,0)</f>
        <v>3.2600628276916004E-3</v>
      </c>
      <c r="Z63" s="57">
        <f>SUM(Z60:Z62)</f>
        <v>128.21343959999999</v>
      </c>
      <c r="AA63" s="63">
        <f>IF(L63&gt;0,(AA60*L60+AA61*L61+AA62*L62)/L63,0)</f>
        <v>3.0324709568054411E-3</v>
      </c>
      <c r="AB63" s="56">
        <f>IF(J63&gt;0,(J60*AB60+J61*AB61+J62*AB62)/J63,0)</f>
        <v>3.1999717354437536E-4</v>
      </c>
      <c r="AC63" s="53">
        <f>SUM(AC60:AC62)</f>
        <v>12.5850144</v>
      </c>
      <c r="AD63" s="54">
        <f>IF(J63&gt;0,(J60*AD60+J61*AD61+J62*AD62)/J63,0)</f>
        <v>0.22360004239683437</v>
      </c>
      <c r="AE63" s="59">
        <f>SUM(AE60:AE62)</f>
        <v>117.24840660000001</v>
      </c>
      <c r="AF63" s="54">
        <f>IF(AND(Z63&gt;0),((Z60*AF60+Z61*AF61+Z62*AF62)/Z63),0)</f>
        <v>0.90313533672886204</v>
      </c>
      <c r="AG63" s="58">
        <f>IF(AND(AA63&gt;0,AJ63&gt;0,AB63&gt;0),((AJ63*(AA63-AB63))/(AA63*(AJ63-AB63))),0)</f>
        <v>0.89576956808322095</v>
      </c>
      <c r="AH63" s="52">
        <f t="shared" ref="AH63" si="107">SUM(AH60:AH62)</f>
        <v>573</v>
      </c>
      <c r="AI63" s="21">
        <f>IF(J63&gt;0,(AI60*J60+AI61*J61+AI62*J62)/J63,0)</f>
        <v>8.499816280384398E-2</v>
      </c>
      <c r="AJ63" s="54">
        <f>IF(J63&gt;0,(AJ60*J60+AJ61*J61+AJ62*J62)/J63,0)</f>
        <v>0.22166452091577163</v>
      </c>
      <c r="AK63" s="59">
        <f>SUM(AK60:AK62)</f>
        <v>116.1595165</v>
      </c>
      <c r="AL63" s="70"/>
      <c r="AM63" s="57">
        <f>SUM(AM60:AM62)</f>
        <v>1200.48</v>
      </c>
      <c r="AN63" s="124"/>
      <c r="AO63" s="125">
        <f>AN62</f>
        <v>1585.42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53</v>
      </c>
      <c r="D64" s="12">
        <v>5223</v>
      </c>
      <c r="E64" s="12">
        <v>2</v>
      </c>
      <c r="F64" s="12">
        <v>9757</v>
      </c>
      <c r="G64" s="13">
        <v>2.1</v>
      </c>
      <c r="H64" s="13">
        <v>4.8</v>
      </c>
      <c r="I64" s="12">
        <v>10185</v>
      </c>
      <c r="J64" s="12">
        <v>13989</v>
      </c>
      <c r="K64" s="14">
        <v>7.0999999999999994E-2</v>
      </c>
      <c r="L64" s="25">
        <f>J64*(1-K64)</f>
        <v>12995.781000000001</v>
      </c>
      <c r="M64" s="15">
        <v>0.77800000000000002</v>
      </c>
      <c r="N64" s="26">
        <f>L64*M64</f>
        <v>10110.717618000001</v>
      </c>
      <c r="O64" s="14">
        <v>0.10199999999999999</v>
      </c>
      <c r="P64" s="26">
        <f>L64*O64</f>
        <v>1325.5696620000001</v>
      </c>
      <c r="Q64" s="16">
        <v>0.12</v>
      </c>
      <c r="R64" s="26">
        <f>L64*Q64</f>
        <v>1559.4937199999999</v>
      </c>
      <c r="S64" s="16">
        <v>0.17699999999999999</v>
      </c>
      <c r="T64" s="26">
        <f>L64*S64</f>
        <v>2300.2532369999999</v>
      </c>
      <c r="U64" s="16">
        <v>0.54300000000000004</v>
      </c>
      <c r="V64" s="26">
        <f>L64*U64</f>
        <v>7056.7090830000006</v>
      </c>
      <c r="W64" s="16">
        <v>0.4</v>
      </c>
      <c r="X64" s="26">
        <f>W64*L64</f>
        <v>5198.3124000000007</v>
      </c>
      <c r="Y64" s="17">
        <v>3.3300000000000001E-3</v>
      </c>
      <c r="Z64" s="61">
        <f>L64*Y64</f>
        <v>43.275950730000005</v>
      </c>
      <c r="AA64" s="28">
        <f>IF(J64&gt;0,(AC64+AK64)/J64,0)</f>
        <v>3.098777176352849E-3</v>
      </c>
      <c r="AB64" s="17">
        <v>3.2000000000000003E-4</v>
      </c>
      <c r="AC64" s="25">
        <f>AB64*L64</f>
        <v>4.1586499200000002</v>
      </c>
      <c r="AD64" s="141">
        <v>0.2243</v>
      </c>
      <c r="AE64" s="31">
        <f>AH64*(1-AI64)*AD64</f>
        <v>39.242630800000001</v>
      </c>
      <c r="AF64" s="29">
        <f t="shared" ref="AF64:AF66" si="108">IF(AND(AD64&gt;0,AB64&gt;0,Y64&gt;0),((Y64-AB64)*AD64)/((AD64-AB64)*Y64),0)</f>
        <v>0.90519531049935553</v>
      </c>
      <c r="AG64" s="62">
        <f>IF(AND(AA64&gt;0,AJ64&gt;0,AB64&gt;0),((AJ64*(AA64-AB64))/(AA64*(AJ64-AB64))),0)</f>
        <v>0.89801633959217564</v>
      </c>
      <c r="AH64" s="12">
        <v>191</v>
      </c>
      <c r="AI64" s="14">
        <v>8.4000000000000005E-2</v>
      </c>
      <c r="AJ64" s="15">
        <v>0.224</v>
      </c>
      <c r="AK64" s="31">
        <f t="shared" si="8"/>
        <v>39.190144000000004</v>
      </c>
      <c r="AL64" s="19">
        <v>1.55</v>
      </c>
      <c r="AM64" s="19">
        <v>501.5</v>
      </c>
      <c r="AN64" s="119">
        <f>AN62+AH64-AM64</f>
        <v>1274.92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55</v>
      </c>
      <c r="D65" s="35">
        <v>20378</v>
      </c>
      <c r="E65" s="44">
        <v>6</v>
      </c>
      <c r="F65" s="35">
        <v>16450</v>
      </c>
      <c r="G65" s="36">
        <v>1.7</v>
      </c>
      <c r="H65" s="38">
        <v>4.8</v>
      </c>
      <c r="I65" s="35">
        <v>16913</v>
      </c>
      <c r="J65" s="35">
        <v>14249</v>
      </c>
      <c r="K65" s="66">
        <v>7.3999999999999996E-2</v>
      </c>
      <c r="L65" s="38">
        <f t="shared" ref="L65:L66" si="109">J65*(1-K65)</f>
        <v>13194.574000000001</v>
      </c>
      <c r="M65" s="39">
        <v>0.55700000000000005</v>
      </c>
      <c r="N65" s="26">
        <f t="shared" ref="N65:N66" si="110">L65*M65</f>
        <v>7349.3777180000006</v>
      </c>
      <c r="O65" s="37">
        <v>0.34100000000000003</v>
      </c>
      <c r="P65" s="26">
        <f t="shared" ref="P65:P66" si="111">L65*O65</f>
        <v>4499.3497340000004</v>
      </c>
      <c r="Q65" s="40">
        <v>0.10199999999999999</v>
      </c>
      <c r="R65" s="26">
        <f t="shared" ref="R65:R66" si="112">L65*Q65</f>
        <v>1345.846548</v>
      </c>
      <c r="S65" s="40">
        <v>0.17499999999999999</v>
      </c>
      <c r="T65" s="26">
        <f>L65*S65</f>
        <v>2309.0504499999997</v>
      </c>
      <c r="U65" s="40">
        <v>0.5</v>
      </c>
      <c r="V65" s="26">
        <f>L65*U65</f>
        <v>6597.2870000000003</v>
      </c>
      <c r="W65" s="40">
        <v>0.4</v>
      </c>
      <c r="X65" s="26">
        <f>W65*L65</f>
        <v>5277.8296000000009</v>
      </c>
      <c r="Y65" s="41">
        <v>3.3700000000000002E-3</v>
      </c>
      <c r="Z65" s="18">
        <f>L65*Y65</f>
        <v>44.465714380000001</v>
      </c>
      <c r="AA65" s="28">
        <f>IF(J65&gt;0,(AC65+AK65)/J65,0)</f>
        <v>2.8184504414344867E-3</v>
      </c>
      <c r="AB65" s="41">
        <v>3.1E-4</v>
      </c>
      <c r="AC65" s="38">
        <f>AB65*L65</f>
        <v>4.0903179400000003</v>
      </c>
      <c r="AD65" s="29">
        <v>0.22059999999999999</v>
      </c>
      <c r="AE65" s="42">
        <f>AH65*(1-AI65)*AD65</f>
        <v>35.006572800000001</v>
      </c>
      <c r="AF65" s="29">
        <f t="shared" si="108"/>
        <v>0.90928965635129211</v>
      </c>
      <c r="AG65" s="30">
        <f t="shared" ref="AG65:AG66" si="113">IF(AND(AA65&gt;0,AJ65&gt;0,AB65&gt;0),((AJ65*(AA65-AB65))/(AA65*(AJ65-AB65))),0)</f>
        <v>0.89122597033798689</v>
      </c>
      <c r="AH65" s="35">
        <v>174</v>
      </c>
      <c r="AI65" s="66">
        <v>8.7999999999999995E-2</v>
      </c>
      <c r="AJ65" s="67">
        <v>0.2273</v>
      </c>
      <c r="AK65" s="42">
        <f t="shared" si="8"/>
        <v>36.069782400000001</v>
      </c>
      <c r="AL65" s="18">
        <v>1.51</v>
      </c>
      <c r="AM65" s="18"/>
      <c r="AN65" s="122">
        <f>AN64+AH65-AM65</f>
        <v>1448.92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11" t="s">
        <v>52</v>
      </c>
      <c r="D66" s="44">
        <v>23460</v>
      </c>
      <c r="E66" s="44">
        <v>1</v>
      </c>
      <c r="F66" s="44">
        <v>15417</v>
      </c>
      <c r="G66" s="38">
        <v>0.8</v>
      </c>
      <c r="H66" s="38">
        <v>4.9000000000000004</v>
      </c>
      <c r="I66" s="44">
        <v>16362</v>
      </c>
      <c r="J66" s="44">
        <v>14532</v>
      </c>
      <c r="K66" s="66">
        <v>0.08</v>
      </c>
      <c r="L66" s="38">
        <f t="shared" si="109"/>
        <v>13369.44</v>
      </c>
      <c r="M66" s="29">
        <v>0.73499999999999999</v>
      </c>
      <c r="N66" s="26">
        <f t="shared" si="110"/>
        <v>9826.5383999999995</v>
      </c>
      <c r="O66" s="40">
        <v>0.19</v>
      </c>
      <c r="P66" s="26">
        <f t="shared" si="111"/>
        <v>2540.1936000000001</v>
      </c>
      <c r="Q66" s="40">
        <v>7.4999999999999997E-2</v>
      </c>
      <c r="R66" s="26">
        <f t="shared" si="112"/>
        <v>1002.708</v>
      </c>
      <c r="S66" s="40">
        <v>0.17799999999999999</v>
      </c>
      <c r="T66" s="26">
        <f>L66*S66</f>
        <v>2379.7603199999999</v>
      </c>
      <c r="U66" s="40">
        <v>0.52</v>
      </c>
      <c r="V66" s="26">
        <f>L66*U66</f>
        <v>6952.1088000000009</v>
      </c>
      <c r="W66" s="40">
        <v>0.39</v>
      </c>
      <c r="X66" s="26">
        <f>W66*L66</f>
        <v>5214.0816000000004</v>
      </c>
      <c r="Y66" s="48">
        <v>3.3500000000000001E-3</v>
      </c>
      <c r="Z66" s="18">
        <f>L66*Y66</f>
        <v>44.787624000000001</v>
      </c>
      <c r="AA66" s="28">
        <f>IF(J66&gt;0,(AC66+AK66)/J66,0)</f>
        <v>2.7388820258739334E-3</v>
      </c>
      <c r="AB66" s="48">
        <v>3.4000000000000002E-4</v>
      </c>
      <c r="AC66" s="38">
        <f>AB66*L66</f>
        <v>4.5456096000000006</v>
      </c>
      <c r="AD66" s="29">
        <v>0.21759999999999999</v>
      </c>
      <c r="AE66" s="42">
        <f>AH66*(1-AI66)*AD66</f>
        <v>33.588736000000004</v>
      </c>
      <c r="AF66" s="29">
        <f t="shared" si="108"/>
        <v>0.89991357765164792</v>
      </c>
      <c r="AG66" s="30">
        <f t="shared" si="113"/>
        <v>0.87716752392046138</v>
      </c>
      <c r="AH66" s="44">
        <v>170</v>
      </c>
      <c r="AI66" s="66">
        <v>9.1999999999999998E-2</v>
      </c>
      <c r="AJ66" s="67">
        <v>0.22839999999999999</v>
      </c>
      <c r="AK66" s="42">
        <f t="shared" si="8"/>
        <v>35.255824000000004</v>
      </c>
      <c r="AL66" s="18">
        <v>1.5</v>
      </c>
      <c r="AM66" s="18"/>
      <c r="AN66" s="122">
        <f>AN65+AH66-AM66</f>
        <v>1618.92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49061</v>
      </c>
      <c r="E67" s="68"/>
      <c r="F67" s="52">
        <f t="shared" ref="F67:J67" si="114">SUM(F64:F66)</f>
        <v>41624</v>
      </c>
      <c r="G67" s="53"/>
      <c r="H67" s="69"/>
      <c r="I67" s="52">
        <f t="shared" si="114"/>
        <v>43460</v>
      </c>
      <c r="J67" s="52">
        <f t="shared" si="114"/>
        <v>42770</v>
      </c>
      <c r="K67" s="21">
        <f>IF(J67&gt;0,(J64*K64+J65*K65+J66*K66)/J67,0)</f>
        <v>7.5057400046761744E-2</v>
      </c>
      <c r="L67" s="53">
        <f>L64+L65+L66</f>
        <v>39559.795000000006</v>
      </c>
      <c r="M67" s="54">
        <f>IF(L67&gt;0,N67/L67,0)</f>
        <v>0.68975670212648976</v>
      </c>
      <c r="N67" s="55">
        <f>N64+N65+N66</f>
        <v>27286.633736000003</v>
      </c>
      <c r="O67" s="21">
        <f>IF(L67&gt;0,P67/L67,0)</f>
        <v>0.21145491264552807</v>
      </c>
      <c r="P67" s="55">
        <f>P64+P65+P66</f>
        <v>8365.1129959999998</v>
      </c>
      <c r="Q67" s="21">
        <f>IF(L67&gt;0,R67/L67,0)</f>
        <v>9.8788385227982084E-2</v>
      </c>
      <c r="R67" s="55">
        <f>R64+R65+R66</f>
        <v>3908.048268</v>
      </c>
      <c r="S67" s="21">
        <f>IF(L67&gt;0,T67/L67,0)</f>
        <v>0.17667088535216116</v>
      </c>
      <c r="T67" s="55">
        <f>T64+T65+T66</f>
        <v>6989.064006999999</v>
      </c>
      <c r="U67" s="21">
        <f>IF(L67&gt;0,V67/L67,0)</f>
        <v>0.52088502690673699</v>
      </c>
      <c r="V67" s="55">
        <f>V64+V65+V66</f>
        <v>20606.104883000004</v>
      </c>
      <c r="W67" s="21">
        <f>IF(L67&gt;0,X67/L67,0)</f>
        <v>0.39662044760343168</v>
      </c>
      <c r="X67" s="55">
        <f>X64+X65+X66</f>
        <v>15690.223600000001</v>
      </c>
      <c r="Y67" s="56">
        <f>IF(L67&gt;0,Z67/L67,0)</f>
        <v>3.3501005025430488E-3</v>
      </c>
      <c r="Z67" s="57">
        <f>SUM(Z64:Z66)</f>
        <v>132.52928911000001</v>
      </c>
      <c r="AA67" s="63">
        <f>IF(L67&gt;0,(AA64*L64+AA65*L65+AA66*L66)/L67,0)</f>
        <v>2.8836499627594124E-3</v>
      </c>
      <c r="AB67" s="56">
        <f>IF(J67&gt;0,(J64*AB64+J65*AB65+J66*AB66)/J67,0)</f>
        <v>3.2346387654898294E-4</v>
      </c>
      <c r="AC67" s="53">
        <f>SUM(AC64:AC66)</f>
        <v>12.794577460000001</v>
      </c>
      <c r="AD67" s="54">
        <f>IF(J67&gt;0,(J64*AD64+J65*AD65+J66*AD66)/J67,0)</f>
        <v>0.22079086509235446</v>
      </c>
      <c r="AE67" s="59">
        <f>SUM(AE64:AE66)</f>
        <v>107.8379396</v>
      </c>
      <c r="AF67" s="54">
        <f>IF(AND(Z67&gt;0),((Z64*AF64+Z65*AF65+Z66*AF66)/Z67),0)</f>
        <v>0.90478409383930702</v>
      </c>
      <c r="AG67" s="58">
        <f>IF(AND(AA67&gt;0,AJ67&gt;0,AB67&gt;0),((AJ67*(AA67-AB67))/(AA67*(AJ67-AB67))),0)</f>
        <v>0.88909750269494348</v>
      </c>
      <c r="AH67" s="52">
        <f t="shared" ref="AH67" si="115">SUM(AH64:AH66)</f>
        <v>535</v>
      </c>
      <c r="AI67" s="21">
        <f>IF(AH67&gt;0,(AI64*AH64+AI65*AH65+AI66*AH66)/AH67,0)</f>
        <v>8.7842990654205616E-2</v>
      </c>
      <c r="AJ67" s="54">
        <f>IF(J67&gt;0,(AJ64*J64+AJ65*J65+AJ66*J66)/J67,0)</f>
        <v>0.22659440028057051</v>
      </c>
      <c r="AK67" s="59">
        <f>SUM(AK64:AK66)</f>
        <v>110.51575040000002</v>
      </c>
      <c r="AL67" s="70"/>
      <c r="AM67" s="57">
        <f>SUM(AM64:AM66)</f>
        <v>501.5</v>
      </c>
      <c r="AN67" s="124"/>
      <c r="AO67" s="125">
        <f>AN66</f>
        <v>1618.92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24" t="s">
        <v>56</v>
      </c>
      <c r="D68" s="12">
        <v>4186</v>
      </c>
      <c r="E68" s="12">
        <v>2</v>
      </c>
      <c r="F68" s="12">
        <v>9777</v>
      </c>
      <c r="G68" s="13">
        <v>0.8</v>
      </c>
      <c r="H68" s="13">
        <v>3.6</v>
      </c>
      <c r="I68" s="12">
        <v>10070</v>
      </c>
      <c r="J68" s="12">
        <v>14652</v>
      </c>
      <c r="K68" s="14">
        <v>8.8999999999999996E-2</v>
      </c>
      <c r="L68" s="25">
        <f>J68*(1-K68)</f>
        <v>13347.972</v>
      </c>
      <c r="M68" s="15">
        <v>0.81100000000000005</v>
      </c>
      <c r="N68" s="26">
        <f>L68*M68</f>
        <v>10825.205292000001</v>
      </c>
      <c r="O68" s="14">
        <v>7.9000000000000001E-2</v>
      </c>
      <c r="P68" s="26">
        <f>L68*O68</f>
        <v>1054.4897880000001</v>
      </c>
      <c r="Q68" s="16">
        <v>0.11</v>
      </c>
      <c r="R68" s="26">
        <f>L68*Q68</f>
        <v>1468.27692</v>
      </c>
      <c r="S68" s="16">
        <v>0.184</v>
      </c>
      <c r="T68" s="26">
        <f>L68*S68</f>
        <v>2456.026848</v>
      </c>
      <c r="U68" s="16">
        <v>0.51400000000000001</v>
      </c>
      <c r="V68" s="26">
        <f>L68*U68</f>
        <v>6860.8576080000003</v>
      </c>
      <c r="W68" s="16">
        <v>0.39</v>
      </c>
      <c r="X68" s="26">
        <f>W68*L68</f>
        <v>5205.7090799999996</v>
      </c>
      <c r="Y68" s="17">
        <v>3.3400000000000001E-3</v>
      </c>
      <c r="Z68" s="61">
        <f>L68*Y68</f>
        <v>44.582226480000003</v>
      </c>
      <c r="AA68" s="28">
        <f>IF(J68&gt;0,(AC68+AK68)/J68,0)</f>
        <v>3.5349804095004098E-3</v>
      </c>
      <c r="AB68" s="17">
        <v>3.8000000000000002E-4</v>
      </c>
      <c r="AC68" s="25">
        <f>AB68*L68</f>
        <v>5.0722293600000006</v>
      </c>
      <c r="AD68" s="141">
        <v>0.21690000000000001</v>
      </c>
      <c r="AE68" s="31">
        <f>AH68*(1-AI68)*AD68</f>
        <v>46.614846600000007</v>
      </c>
      <c r="AF68" s="29">
        <f t="shared" ref="AF68:AF70" si="116">IF(AND(AD68&gt;0,AB68&gt;0,Y68&gt;0),((Y68-AB68)*AD68)/((AD68-AB68)*Y68),0)</f>
        <v>0.88778290454007913</v>
      </c>
      <c r="AG68" s="62">
        <f>IF(AND(AA68&gt;0,AJ68&gt;0,AB68&gt;0),((AJ68*(AA68-AB68))/(AA68*(AJ68-AB68))),0)</f>
        <v>0.89406570467469026</v>
      </c>
      <c r="AH68" s="12">
        <v>238</v>
      </c>
      <c r="AI68" s="14">
        <v>9.7000000000000003E-2</v>
      </c>
      <c r="AJ68" s="15">
        <v>0.21740000000000001</v>
      </c>
      <c r="AK68" s="31">
        <f t="shared" si="8"/>
        <v>46.722303600000004</v>
      </c>
      <c r="AL68" s="19">
        <v>1.6</v>
      </c>
      <c r="AM68" s="19">
        <v>500.42</v>
      </c>
      <c r="AN68" s="119">
        <f>AN66+AH68-AM68</f>
        <v>1356.5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55</v>
      </c>
      <c r="D69" s="35">
        <v>24554</v>
      </c>
      <c r="E69" s="44">
        <v>2</v>
      </c>
      <c r="F69" s="35">
        <v>16004</v>
      </c>
      <c r="G69" s="36">
        <v>1.2</v>
      </c>
      <c r="H69" s="38">
        <v>4.3</v>
      </c>
      <c r="I69" s="35">
        <v>16517</v>
      </c>
      <c r="J69" s="35">
        <v>14777</v>
      </c>
      <c r="K69" s="66">
        <v>8.2000000000000003E-2</v>
      </c>
      <c r="L69" s="38">
        <f t="shared" ref="L69:L70" si="117">J69*(1-K69)</f>
        <v>13565.286</v>
      </c>
      <c r="M69" s="39">
        <v>0.61</v>
      </c>
      <c r="N69" s="26">
        <f t="shared" ref="N69:N70" si="118">L69*M69</f>
        <v>8274.8244599999998</v>
      </c>
      <c r="O69" s="37">
        <v>0.25600000000000001</v>
      </c>
      <c r="P69" s="26">
        <f t="shared" ref="P69:P70" si="119">L69*O69</f>
        <v>3472.7132160000001</v>
      </c>
      <c r="Q69" s="40">
        <v>0.13400000000000001</v>
      </c>
      <c r="R69" s="26">
        <f t="shared" ref="R69:R70" si="120">L69*Q69</f>
        <v>1817.7483240000001</v>
      </c>
      <c r="S69" s="40">
        <v>0.17</v>
      </c>
      <c r="T69" s="26">
        <f>L69*S69</f>
        <v>2306.0986200000002</v>
      </c>
      <c r="U69" s="40">
        <v>0.53100000000000003</v>
      </c>
      <c r="V69" s="26">
        <f>L69*U69</f>
        <v>7203.1668660000005</v>
      </c>
      <c r="W69" s="40">
        <v>0.39</v>
      </c>
      <c r="X69" s="26">
        <f>W69*L69</f>
        <v>5290.4615400000002</v>
      </c>
      <c r="Y69" s="41">
        <v>3.3500000000000001E-3</v>
      </c>
      <c r="Z69" s="18">
        <f>L69*Y69</f>
        <v>45.443708100000002</v>
      </c>
      <c r="AA69" s="28">
        <f>IF(J69&gt;0,(AC69+AK69)/J69,0)</f>
        <v>3.2020606848480746E-3</v>
      </c>
      <c r="AB69" s="41">
        <v>3.8999999999999999E-4</v>
      </c>
      <c r="AC69" s="38">
        <f>AB69*L69</f>
        <v>5.2904615399999999</v>
      </c>
      <c r="AD69" s="29">
        <v>0.21079999999999999</v>
      </c>
      <c r="AE69" s="42">
        <f>AH69*(1-AI69)*AD69</f>
        <v>40.342271599999997</v>
      </c>
      <c r="AF69" s="29">
        <f t="shared" si="116"/>
        <v>0.88521983022485584</v>
      </c>
      <c r="AG69" s="30">
        <f t="shared" ref="AG69:AG70" si="121">IF(AND(AA69&gt;0,AJ69&gt;0,AB69&gt;0),((AJ69*(AA69-AB69))/(AA69*(AJ69-AB69))),0)</f>
        <v>0.8797658583112058</v>
      </c>
      <c r="AH69" s="35">
        <v>211</v>
      </c>
      <c r="AI69" s="66">
        <v>9.2999999999999999E-2</v>
      </c>
      <c r="AJ69" s="67">
        <v>0.21959999999999999</v>
      </c>
      <c r="AK69" s="42">
        <f t="shared" si="8"/>
        <v>42.026389199999997</v>
      </c>
      <c r="AL69" s="18">
        <v>1.63</v>
      </c>
      <c r="AM69" s="18"/>
      <c r="AN69" s="122">
        <f>AN68+AH69-AM69</f>
        <v>1567.5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52</v>
      </c>
      <c r="D70" s="44">
        <v>17740</v>
      </c>
      <c r="E70" s="44">
        <v>1</v>
      </c>
      <c r="F70" s="44">
        <v>16888</v>
      </c>
      <c r="G70" s="38">
        <v>0.6</v>
      </c>
      <c r="H70" s="38">
        <v>4.5</v>
      </c>
      <c r="I70" s="44">
        <v>17406</v>
      </c>
      <c r="J70" s="44">
        <v>14831</v>
      </c>
      <c r="K70" s="66">
        <v>8.5999999999999993E-2</v>
      </c>
      <c r="L70" s="38">
        <f t="shared" si="117"/>
        <v>13555.534</v>
      </c>
      <c r="M70" s="29">
        <v>0.76</v>
      </c>
      <c r="N70" s="26">
        <f t="shared" si="118"/>
        <v>10302.205840000001</v>
      </c>
      <c r="O70" s="40">
        <v>0.14399999999999999</v>
      </c>
      <c r="P70" s="26">
        <f t="shared" si="119"/>
        <v>1951.9968959999999</v>
      </c>
      <c r="Q70" s="40">
        <v>9.6000000000000002E-2</v>
      </c>
      <c r="R70" s="26">
        <f t="shared" si="120"/>
        <v>1301.3312639999999</v>
      </c>
      <c r="S70" s="40">
        <v>0.17299999999999999</v>
      </c>
      <c r="T70" s="26">
        <f>L70*S70</f>
        <v>2345.1073819999997</v>
      </c>
      <c r="U70" s="40">
        <v>0.52500000000000002</v>
      </c>
      <c r="V70" s="26">
        <f>L70*U70</f>
        <v>7116.65535</v>
      </c>
      <c r="W70" s="40">
        <v>0.39</v>
      </c>
      <c r="X70" s="26">
        <f>W70*L70</f>
        <v>5286.6582600000002</v>
      </c>
      <c r="Y70" s="48">
        <v>3.29E-3</v>
      </c>
      <c r="Z70" s="18">
        <f>L70*Y70</f>
        <v>44.597706859999995</v>
      </c>
      <c r="AA70" s="28">
        <f>IF(J70&gt;0,(AC70+AK70)/J70,0)</f>
        <v>3.4434819405299707E-3</v>
      </c>
      <c r="AB70" s="48">
        <v>3.8999999999999999E-4</v>
      </c>
      <c r="AC70" s="38">
        <f>AB70*L70</f>
        <v>5.2866582599999994</v>
      </c>
      <c r="AD70" s="29">
        <v>0.21540000000000001</v>
      </c>
      <c r="AE70" s="42">
        <f>AH70*(1-AI70)*AD70</f>
        <v>45.175411200000006</v>
      </c>
      <c r="AF70" s="29">
        <f t="shared" si="116"/>
        <v>0.88305781776743542</v>
      </c>
      <c r="AG70" s="30">
        <f t="shared" si="121"/>
        <v>0.88832957474189556</v>
      </c>
      <c r="AH70" s="44">
        <v>232</v>
      </c>
      <c r="AI70" s="66">
        <v>9.6000000000000002E-2</v>
      </c>
      <c r="AJ70" s="67">
        <v>0.21829999999999999</v>
      </c>
      <c r="AK70" s="42">
        <f t="shared" si="8"/>
        <v>45.783622399999999</v>
      </c>
      <c r="AL70" s="18">
        <v>1.55</v>
      </c>
      <c r="AM70" s="18"/>
      <c r="AN70" s="122">
        <f>AN69+AH70-AM70</f>
        <v>1799.5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46480</v>
      </c>
      <c r="E71" s="68"/>
      <c r="F71" s="52">
        <f>SUM(F68:F70)</f>
        <v>42669</v>
      </c>
      <c r="G71" s="53"/>
      <c r="H71" s="69"/>
      <c r="I71" s="52">
        <f>SUM(I68:I70)</f>
        <v>43993</v>
      </c>
      <c r="J71" s="52">
        <f>SUM(J68:J70)</f>
        <v>44260</v>
      </c>
      <c r="K71" s="21">
        <f>IF(J71&gt;0,(J68*K68+J69*K69+J70*K70)/J71,0)</f>
        <v>8.5657659286037052E-2</v>
      </c>
      <c r="L71" s="53">
        <f>L68+L69+L70</f>
        <v>40468.792000000001</v>
      </c>
      <c r="M71" s="54">
        <f>IF(L71&gt;0,N71/L71,0)</f>
        <v>0.7265409748825713</v>
      </c>
      <c r="N71" s="55">
        <f>N68+N69+N70</f>
        <v>29402.235592000005</v>
      </c>
      <c r="O71" s="21">
        <f>IF(L71&gt;0,P71/L71,0)</f>
        <v>0.16010361515115151</v>
      </c>
      <c r="P71" s="55">
        <f>P68+P69+P70</f>
        <v>6479.1998999999996</v>
      </c>
      <c r="Q71" s="21">
        <f>IF(L71&gt;0,R71/L71,0)</f>
        <v>0.11335540996627724</v>
      </c>
      <c r="R71" s="55">
        <f>R68+R69+R70</f>
        <v>4587.3565080000008</v>
      </c>
      <c r="S71" s="21">
        <f>IF(L71&gt;0,T71/L71,0)</f>
        <v>0.17562255997164433</v>
      </c>
      <c r="T71" s="55">
        <f>T68+T69+T70</f>
        <v>7107.2328500000003</v>
      </c>
      <c r="U71" s="21">
        <f>IF(L71&gt;0,V71/L71,0)</f>
        <v>0.52338305091982984</v>
      </c>
      <c r="V71" s="55">
        <f>V68+V69+V70</f>
        <v>21180.679824000003</v>
      </c>
      <c r="W71" s="21">
        <f>IF(L71&gt;0,X71/L71,0)</f>
        <v>0.39</v>
      </c>
      <c r="X71" s="55">
        <f>X68+X69+X70</f>
        <v>15782.828880000001</v>
      </c>
      <c r="Y71" s="56">
        <f>IF(L71&gt;0,Z71/L71,0)</f>
        <v>3.3266039035709295E-3</v>
      </c>
      <c r="Z71" s="57">
        <f>SUM(Z68:Z70)</f>
        <v>134.62364144</v>
      </c>
      <c r="AA71" s="63">
        <f>IF(L71&gt;0,(AA68*L68+AA69*L69+AA70*L70)/L71,0)</f>
        <v>3.3927359390692959E-3</v>
      </c>
      <c r="AB71" s="56">
        <f>IF(J71&gt;0,(J68*AB68+J69*AB69+J70*AB70)/J71,0)</f>
        <v>3.8668956168097605E-4</v>
      </c>
      <c r="AC71" s="53">
        <f>SUM(AC68:AC70)</f>
        <v>15.64934916</v>
      </c>
      <c r="AD71" s="54">
        <f>IF(J71&gt;0,(J68*AD68+J69*AD69+J70*AD70)/J71,0)</f>
        <v>0.21436077270673293</v>
      </c>
      <c r="AE71" s="59">
        <f>SUM(AE68:AE70)</f>
        <v>132.13252940000001</v>
      </c>
      <c r="AF71" s="54">
        <f>IF(AND(Z71&gt;0),((Z68*AF68+Z69*AF69+Z70*AF70)/Z71),0)</f>
        <v>0.88535239803844157</v>
      </c>
      <c r="AG71" s="58">
        <f>IF(AND(AA71&gt;0,AJ71&gt;0,AB71&gt;0),((AJ71*(AA71-AB71))/(AA71*(AJ71-AB71))),0)</f>
        <v>0.88759554664656748</v>
      </c>
      <c r="AH71" s="52">
        <f>SUM(AH68:AH70)</f>
        <v>681</v>
      </c>
      <c r="AI71" s="21">
        <f>IF(AH71&gt;0,(AI68*AH68+AI69*AH69+AI70*AH70)/AH71,0)</f>
        <v>9.5419970631424392E-2</v>
      </c>
      <c r="AJ71" s="54">
        <f>IF(J71&gt;0,(AJ68*J68+AJ69*J69+AJ70*J70)/J71,0)</f>
        <v>0.21843608901943062</v>
      </c>
      <c r="AK71" s="59">
        <f>SUM(AK68:AK70)</f>
        <v>134.5323152</v>
      </c>
      <c r="AL71" s="70"/>
      <c r="AM71" s="57">
        <f>SUM(AM68:AM70)</f>
        <v>500.42</v>
      </c>
      <c r="AN71" s="124"/>
      <c r="AO71" s="125">
        <f>AN70</f>
        <v>1799.5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53</v>
      </c>
      <c r="D72" s="12">
        <v>7116</v>
      </c>
      <c r="E72" s="12">
        <v>0</v>
      </c>
      <c r="F72" s="12">
        <v>10519</v>
      </c>
      <c r="G72" s="13">
        <v>0.7</v>
      </c>
      <c r="H72" s="13">
        <v>4.0999999999999996</v>
      </c>
      <c r="I72" s="12">
        <v>10823</v>
      </c>
      <c r="J72" s="12">
        <v>14554</v>
      </c>
      <c r="K72" s="14">
        <v>8.7999999999999995E-2</v>
      </c>
      <c r="L72" s="25">
        <f>J72*(1-K72)</f>
        <v>13273.248</v>
      </c>
      <c r="M72" s="15">
        <v>0.70899999999999996</v>
      </c>
      <c r="N72" s="26">
        <f>L72*M72</f>
        <v>9410.7328319999997</v>
      </c>
      <c r="O72" s="14">
        <v>0.16300000000000001</v>
      </c>
      <c r="P72" s="26">
        <f>L72*O72</f>
        <v>2163.5394240000001</v>
      </c>
      <c r="Q72" s="16">
        <v>0.128</v>
      </c>
      <c r="R72" s="26">
        <f>L72*Q72</f>
        <v>1698.9757440000001</v>
      </c>
      <c r="S72" s="16">
        <v>0.17399999999999999</v>
      </c>
      <c r="T72" s="26">
        <f>L72*S72</f>
        <v>2309.5451519999997</v>
      </c>
      <c r="U72" s="16">
        <v>0.52100000000000002</v>
      </c>
      <c r="V72" s="26">
        <f>L72*U72</f>
        <v>6915.3622080000005</v>
      </c>
      <c r="W72" s="16">
        <v>0.4</v>
      </c>
      <c r="X72" s="26">
        <f>W72*L72</f>
        <v>5309.2992000000004</v>
      </c>
      <c r="Y72" s="17">
        <v>3.3E-3</v>
      </c>
      <c r="Z72" s="61">
        <f>L72*Y72</f>
        <v>43.801718399999999</v>
      </c>
      <c r="AA72" s="28">
        <f>IF(J72&gt;0,(AC72+AK72)/J72,0)</f>
        <v>3.2444154349319776E-3</v>
      </c>
      <c r="AB72" s="17">
        <v>3.8000000000000002E-4</v>
      </c>
      <c r="AC72" s="25">
        <f>AB72*L72</f>
        <v>5.0438342399999998</v>
      </c>
      <c r="AD72" s="141">
        <v>0.21529999999999999</v>
      </c>
      <c r="AE72" s="31">
        <f>AH72*(1-AI72)*AD72</f>
        <v>40.429034000000001</v>
      </c>
      <c r="AF72" s="29">
        <f t="shared" ref="AF72:AF74" si="122">IF(AND(AD72&gt;0,AB72&gt;0,Y72&gt;0),((Y72-AB72)*AD72)/((AD72-AB72)*Y72),0)</f>
        <v>0.88641298524045586</v>
      </c>
      <c r="AG72" s="62">
        <f>IF(AND(AA72&gt;0,AJ72&gt;0,AB72&gt;0),((AJ72*(AA72-AB72))/(AA72*(AJ72-AB72))),0)</f>
        <v>0.8843719310426964</v>
      </c>
      <c r="AH72" s="12">
        <v>205</v>
      </c>
      <c r="AI72" s="14">
        <v>8.4000000000000005E-2</v>
      </c>
      <c r="AJ72" s="15">
        <v>0.22459999999999999</v>
      </c>
      <c r="AK72" s="31">
        <f t="shared" ref="AK72:AK78" si="123">AH72*(1-AI72)*AJ72</f>
        <v>42.175387999999998</v>
      </c>
      <c r="AL72" s="19">
        <v>1.6</v>
      </c>
      <c r="AM72" s="19">
        <v>1200.6199999999999</v>
      </c>
      <c r="AN72" s="119">
        <f>AN70+AH72-AM72</f>
        <v>803.88000000000011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47" t="s">
        <v>50</v>
      </c>
      <c r="D73" s="35">
        <v>20274</v>
      </c>
      <c r="E73" s="44">
        <v>3</v>
      </c>
      <c r="F73" s="35">
        <v>16633</v>
      </c>
      <c r="G73" s="36">
        <v>1.3</v>
      </c>
      <c r="H73" s="38">
        <v>4.5</v>
      </c>
      <c r="I73" s="35">
        <v>17081</v>
      </c>
      <c r="J73" s="35">
        <v>14471</v>
      </c>
      <c r="K73" s="66">
        <v>7.9000000000000001E-2</v>
      </c>
      <c r="L73" s="38">
        <f t="shared" ref="L73:L74" si="124">J73*(1-K73)</f>
        <v>13327.791000000001</v>
      </c>
      <c r="M73" s="39">
        <v>0.628</v>
      </c>
      <c r="N73" s="26">
        <f t="shared" ref="N73:N74" si="125">L73*M73</f>
        <v>8369.8527480000012</v>
      </c>
      <c r="O73" s="37">
        <v>0.248</v>
      </c>
      <c r="P73" s="26">
        <f t="shared" ref="P73:P74" si="126">L73*O73</f>
        <v>3305.2921680000004</v>
      </c>
      <c r="Q73" s="40">
        <v>0.124</v>
      </c>
      <c r="R73" s="26">
        <f t="shared" ref="R73:R74" si="127">L73*Q73</f>
        <v>1652.6460840000002</v>
      </c>
      <c r="S73" s="40">
        <v>0.17299999999999999</v>
      </c>
      <c r="T73" s="26">
        <f>L73*S73</f>
        <v>2305.7078430000001</v>
      </c>
      <c r="U73" s="40">
        <v>0.52800000000000002</v>
      </c>
      <c r="V73" s="26">
        <f>L73*U73</f>
        <v>7037.0736480000005</v>
      </c>
      <c r="W73" s="40">
        <v>0.4</v>
      </c>
      <c r="X73" s="26">
        <f>W73*L73</f>
        <v>5331.1164000000008</v>
      </c>
      <c r="Y73" s="41">
        <v>3.3400000000000001E-3</v>
      </c>
      <c r="Z73" s="18">
        <f>L73*Y73</f>
        <v>44.514821940000004</v>
      </c>
      <c r="AA73" s="28">
        <f>IF(J73&gt;0,(AC73+AK73)/J73,0)</f>
        <v>2.6104840487872301E-3</v>
      </c>
      <c r="AB73" s="41">
        <v>3.6999999999999999E-4</v>
      </c>
      <c r="AC73" s="38">
        <f>AB73*L73</f>
        <v>4.9312826700000008</v>
      </c>
      <c r="AD73" s="29">
        <v>0.21060000000000001</v>
      </c>
      <c r="AE73" s="42">
        <f>AH73*(1-AI73)*AD73</f>
        <v>31.413095999999999</v>
      </c>
      <c r="AF73" s="29">
        <f t="shared" si="122"/>
        <v>0.89078656652351951</v>
      </c>
      <c r="AG73" s="30">
        <f t="shared" ref="AG73:AG74" si="128">IF(AND(AA73&gt;0,AJ73&gt;0,AB73&gt;0),((AJ73*(AA73-AB73))/(AA73*(AJ73-AB73))),0)</f>
        <v>0.85970839415560452</v>
      </c>
      <c r="AH73" s="35">
        <v>165</v>
      </c>
      <c r="AI73" s="66">
        <v>9.6000000000000002E-2</v>
      </c>
      <c r="AJ73" s="67">
        <v>0.22020000000000001</v>
      </c>
      <c r="AK73" s="42">
        <f t="shared" si="123"/>
        <v>32.845032000000003</v>
      </c>
      <c r="AL73" s="18">
        <v>1.55</v>
      </c>
      <c r="AM73" s="18"/>
      <c r="AN73" s="122">
        <f>AN72+AH73-AM73</f>
        <v>968.88000000000011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52</v>
      </c>
      <c r="D74" s="44">
        <v>19610</v>
      </c>
      <c r="E74" s="44">
        <v>1</v>
      </c>
      <c r="F74" s="44">
        <v>14868</v>
      </c>
      <c r="G74" s="38">
        <v>0.6</v>
      </c>
      <c r="H74" s="38">
        <v>2.6</v>
      </c>
      <c r="I74" s="44">
        <v>16262</v>
      </c>
      <c r="J74" s="44">
        <v>15276</v>
      </c>
      <c r="K74" s="66">
        <v>9.7000000000000003E-2</v>
      </c>
      <c r="L74" s="38">
        <f t="shared" si="124"/>
        <v>13794.228000000001</v>
      </c>
      <c r="M74" s="29">
        <v>0.86199999999999999</v>
      </c>
      <c r="N74" s="26">
        <f t="shared" si="125"/>
        <v>11890.624536000001</v>
      </c>
      <c r="O74" s="40">
        <v>0.09</v>
      </c>
      <c r="P74" s="26">
        <f t="shared" si="126"/>
        <v>1241.4805200000001</v>
      </c>
      <c r="Q74" s="40">
        <v>4.8000000000000001E-2</v>
      </c>
      <c r="R74" s="26">
        <f t="shared" si="127"/>
        <v>662.12294400000007</v>
      </c>
      <c r="S74" s="40">
        <v>0.19400000000000001</v>
      </c>
      <c r="T74" s="26">
        <f>L74*S74</f>
        <v>2676.0802320000003</v>
      </c>
      <c r="U74" s="40">
        <v>0.51400000000000001</v>
      </c>
      <c r="V74" s="26">
        <f>L74*U74</f>
        <v>7090.2331920000006</v>
      </c>
      <c r="W74" s="40">
        <v>0.4</v>
      </c>
      <c r="X74" s="26">
        <f>W74*L74</f>
        <v>5517.6912000000011</v>
      </c>
      <c r="Y74" s="48">
        <v>3.3E-3</v>
      </c>
      <c r="Z74" s="18">
        <f>L74*Y74</f>
        <v>45.520952400000006</v>
      </c>
      <c r="AA74" s="28">
        <f>IF(J74&gt;0,(AC74+AK74)/J74,0)</f>
        <v>3.5540687038491756E-3</v>
      </c>
      <c r="AB74" s="48">
        <v>3.4000000000000002E-4</v>
      </c>
      <c r="AC74" s="38">
        <f>AB74*L74</f>
        <v>4.6900375200000006</v>
      </c>
      <c r="AD74" s="29">
        <v>0.223</v>
      </c>
      <c r="AE74" s="42">
        <f>AH74*(1-AI74)*AD74</f>
        <v>51.138360000000006</v>
      </c>
      <c r="AF74" s="29">
        <f t="shared" si="122"/>
        <v>0.89833936236523138</v>
      </c>
      <c r="AG74" s="30">
        <f t="shared" si="128"/>
        <v>0.90575874901936992</v>
      </c>
      <c r="AH74" s="44">
        <v>252</v>
      </c>
      <c r="AI74" s="66">
        <v>0.09</v>
      </c>
      <c r="AJ74" s="67">
        <v>0.21629999999999999</v>
      </c>
      <c r="AK74" s="42">
        <f t="shared" si="123"/>
        <v>49.601916000000003</v>
      </c>
      <c r="AL74" s="18">
        <v>1.7</v>
      </c>
      <c r="AM74" s="18"/>
      <c r="AN74" s="122">
        <f>AN73+AH74-AM74</f>
        <v>1220.8800000000001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47000</v>
      </c>
      <c r="E75" s="68"/>
      <c r="F75" s="52">
        <f>SUM(F72:F74)</f>
        <v>42020</v>
      </c>
      <c r="G75" s="53"/>
      <c r="H75" s="69"/>
      <c r="I75" s="52">
        <f>SUM(I72:I74)</f>
        <v>44166</v>
      </c>
      <c r="J75" s="52">
        <f>SUM(J72:J74)</f>
        <v>44301</v>
      </c>
      <c r="K75" s="21">
        <f>IF(J75&gt;0,(J72*K72+J73*K73+J74*K74)/J75,0)</f>
        <v>8.8163540326403472E-2</v>
      </c>
      <c r="L75" s="53">
        <f>L72+L73+L74</f>
        <v>40395.267</v>
      </c>
      <c r="M75" s="54">
        <f>IF(L75&gt;0,N75/L75,0)</f>
        <v>0.73452194575171403</v>
      </c>
      <c r="N75" s="55">
        <f>N72+N73+N74</f>
        <v>29671.210116000002</v>
      </c>
      <c r="O75" s="21">
        <f>IF(L75&gt;0,P75/L75,0)</f>
        <v>0.16611629555512036</v>
      </c>
      <c r="P75" s="55">
        <f>P72+P73+P74</f>
        <v>6710.3121120000005</v>
      </c>
      <c r="Q75" s="21">
        <f>IF(L75&gt;0,R75/L75,0)</f>
        <v>9.9361758693165728E-2</v>
      </c>
      <c r="R75" s="55">
        <f>R72+R73+R74</f>
        <v>4013.7447720000005</v>
      </c>
      <c r="S75" s="21">
        <f>IF(L75&gt;0,T75/L75,0)</f>
        <v>0.18049969138711225</v>
      </c>
      <c r="T75" s="55">
        <f>T72+T73+T74</f>
        <v>7291.3332270000001</v>
      </c>
      <c r="U75" s="21">
        <f>IF(L75&gt;0,V75/L75,0)</f>
        <v>0.52091917223866846</v>
      </c>
      <c r="V75" s="55">
        <f>V72+V73+V74</f>
        <v>21042.669048</v>
      </c>
      <c r="W75" s="21">
        <f>IF(L75&gt;0,X75/L75,0)</f>
        <v>0.4</v>
      </c>
      <c r="X75" s="55">
        <f>X72+X73+X74</f>
        <v>16158.106800000001</v>
      </c>
      <c r="Y75" s="56">
        <f>IF(L75&gt;0,Z75/L75,0)</f>
        <v>3.3131973787919266E-3</v>
      </c>
      <c r="Z75" s="57">
        <f>SUM(Z72:Z74)</f>
        <v>133.83749274000002</v>
      </c>
      <c r="AA75" s="63">
        <f>IF(L75&gt;0,(AA72*L72+AA73*L73+AA74*L74)/L75,0)</f>
        <v>3.1410004177595862E-3</v>
      </c>
      <c r="AB75" s="56">
        <f>IF(J75&gt;0,(J72*AB72+J73*AB73+J74*AB74)/J75,0)</f>
        <v>3.6294056567571842E-4</v>
      </c>
      <c r="AC75" s="53">
        <f>SUM(AC72:AC74)</f>
        <v>14.665154430000001</v>
      </c>
      <c r="AD75" s="54">
        <f>IF(J75&gt;0,(J72*AD72+J73*AD73+J74*AD74)/J75,0)</f>
        <v>0.21641987314056116</v>
      </c>
      <c r="AE75" s="59">
        <f>SUM(AE72:AE74)</f>
        <v>122.98049</v>
      </c>
      <c r="AF75" s="54">
        <f>IF(AND(Z75&gt;0),((Z72*AF72+Z73*AF73+Z74*AF74)/Z75),0)</f>
        <v>0.89192406604716168</v>
      </c>
      <c r="AG75" s="58">
        <f>IF(AND(AA75&gt;0,AJ75&gt;0,AB75&gt;0),((AJ75*(AA75-AB75))/(AA75*(AJ75-AB75))),0)</f>
        <v>0.8859101646467552</v>
      </c>
      <c r="AH75" s="52">
        <f>SUM(AH72:AH74)</f>
        <v>622</v>
      </c>
      <c r="AI75" s="21">
        <f>IF(AH75&gt;0,(AI72*AH72+AI73*AH73+AI74*AH74)/AH75,0)</f>
        <v>8.9614147909967842E-2</v>
      </c>
      <c r="AJ75" s="54">
        <f>IF(J75&gt;0,(AJ72*J72+AJ73*J73+AJ74*J74)/J75,0)</f>
        <v>0.22030070201575586</v>
      </c>
      <c r="AK75" s="59">
        <f>SUM(AK72:AK74)</f>
        <v>124.622336</v>
      </c>
      <c r="AL75" s="70"/>
      <c r="AM75" s="57">
        <f>SUM(AM72:AM74)</f>
        <v>1200.6199999999999</v>
      </c>
      <c r="AN75" s="124"/>
      <c r="AO75" s="125">
        <f>AN74</f>
        <v>1220.8800000000001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53</v>
      </c>
      <c r="D76" s="12">
        <v>6586</v>
      </c>
      <c r="E76" s="12">
        <v>0</v>
      </c>
      <c r="F76" s="12">
        <v>6972</v>
      </c>
      <c r="G76" s="13">
        <v>0.7</v>
      </c>
      <c r="H76" s="13">
        <v>3.9</v>
      </c>
      <c r="I76" s="12">
        <v>7842</v>
      </c>
      <c r="J76" s="12">
        <v>14908</v>
      </c>
      <c r="K76" s="14">
        <v>9.0999999999999998E-2</v>
      </c>
      <c r="L76" s="25">
        <f>J76*(1-K76)</f>
        <v>13551.372000000001</v>
      </c>
      <c r="M76" s="15">
        <v>0.66100000000000003</v>
      </c>
      <c r="N76" s="26">
        <f>L76*M76</f>
        <v>8957.456892000002</v>
      </c>
      <c r="O76" s="14">
        <v>0.20399999999999999</v>
      </c>
      <c r="P76" s="26">
        <f>L76*O76</f>
        <v>2764.4798879999998</v>
      </c>
      <c r="Q76" s="16">
        <v>0.13500000000000001</v>
      </c>
      <c r="R76" s="26">
        <f>L76*Q76</f>
        <v>1829.4352200000003</v>
      </c>
      <c r="S76" s="16">
        <v>0.20599999999999999</v>
      </c>
      <c r="T76" s="26">
        <f>L76*S76</f>
        <v>2791.5826320000001</v>
      </c>
      <c r="U76" s="16">
        <v>0.50600000000000001</v>
      </c>
      <c r="V76" s="26">
        <f>L76*U76</f>
        <v>6856.9942320000009</v>
      </c>
      <c r="W76" s="16">
        <v>0.4</v>
      </c>
      <c r="X76" s="26">
        <f>W76*L76</f>
        <v>5420.5488000000005</v>
      </c>
      <c r="Y76" s="17">
        <v>3.3300000000000001E-3</v>
      </c>
      <c r="Z76" s="61">
        <f>L76*Y76</f>
        <v>45.126068760000003</v>
      </c>
      <c r="AA76" s="28">
        <f>IF(J76&gt;0,(AC76+AK76)/J76,0)</f>
        <v>2.9244611027636172E-3</v>
      </c>
      <c r="AB76" s="17">
        <v>3.1E-4</v>
      </c>
      <c r="AC76" s="25">
        <f>AB76*L76</f>
        <v>4.2009253200000005</v>
      </c>
      <c r="AD76" s="141">
        <v>0.22159999999999999</v>
      </c>
      <c r="AE76" s="31">
        <f>AH76*(1-AI76)*AD76</f>
        <v>39.611443200000004</v>
      </c>
      <c r="AF76" s="29">
        <f t="shared" ref="AF76:AF78" si="129">IF(AND(AD76&gt;0,AB76&gt;0,Y76&gt;0),((Y76-AB76)*AD76)/((AD76-AB76)*Y76),0)</f>
        <v>0.90817737164160406</v>
      </c>
      <c r="AG76" s="62">
        <f>IF(AND(AA76&gt;0,AJ76&gt;0,AB76&gt;0),((AJ76*(AA76-AB76))/(AA76*(AJ76-AB76))),0)</f>
        <v>0.89525677301074524</v>
      </c>
      <c r="AH76" s="12">
        <v>196</v>
      </c>
      <c r="AI76" s="14">
        <v>8.7999999999999995E-2</v>
      </c>
      <c r="AJ76" s="15">
        <v>0.22040000000000001</v>
      </c>
      <c r="AK76" s="31">
        <f t="shared" si="123"/>
        <v>39.396940800000003</v>
      </c>
      <c r="AL76" s="19">
        <v>1.75</v>
      </c>
      <c r="AM76" s="19">
        <v>502.58</v>
      </c>
      <c r="AN76" s="119">
        <f>AN74+AH76-AM76-AO76</f>
        <v>858.30000000000018</v>
      </c>
      <c r="AO76" s="120">
        <v>56</v>
      </c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47" t="s">
        <v>50</v>
      </c>
      <c r="D77" s="35">
        <v>18875</v>
      </c>
      <c r="E77" s="44">
        <v>3</v>
      </c>
      <c r="F77" s="35">
        <v>16301</v>
      </c>
      <c r="G77" s="36">
        <v>0.8</v>
      </c>
      <c r="H77" s="38">
        <v>3.9</v>
      </c>
      <c r="I77" s="35">
        <v>16679</v>
      </c>
      <c r="J77" s="35">
        <v>15033</v>
      </c>
      <c r="K77" s="66">
        <v>8.8999999999999996E-2</v>
      </c>
      <c r="L77" s="38">
        <f t="shared" ref="L77:L78" si="130">J77*(1-K77)</f>
        <v>13695.063</v>
      </c>
      <c r="M77" s="39">
        <v>0.70699999999999996</v>
      </c>
      <c r="N77" s="26">
        <f t="shared" ref="N77:N78" si="131">L77*M77</f>
        <v>9682.4095409999991</v>
      </c>
      <c r="O77" s="37">
        <v>0.152</v>
      </c>
      <c r="P77" s="26">
        <f t="shared" ref="P77:P78" si="132">L77*O77</f>
        <v>2081.6495759999998</v>
      </c>
      <c r="Q77" s="40">
        <v>0.14099999999999999</v>
      </c>
      <c r="R77" s="26">
        <f t="shared" ref="R77:R78" si="133">L77*Q77</f>
        <v>1931.0038829999999</v>
      </c>
      <c r="S77" s="40">
        <v>0.19700000000000001</v>
      </c>
      <c r="T77" s="26">
        <f>L77*S77</f>
        <v>2697.9274110000001</v>
      </c>
      <c r="U77" s="40">
        <v>0.52800000000000002</v>
      </c>
      <c r="V77" s="26">
        <f>L77*U77</f>
        <v>7230.9932640000006</v>
      </c>
      <c r="W77" s="40">
        <v>0.4</v>
      </c>
      <c r="X77" s="26">
        <f>W77*L77</f>
        <v>5478.0252</v>
      </c>
      <c r="Y77" s="41">
        <v>3.3500000000000001E-3</v>
      </c>
      <c r="Z77" s="18">
        <f>L77*Y77</f>
        <v>45.878461049999999</v>
      </c>
      <c r="AA77" s="28">
        <f>IF(J77&gt;0,(AC77+AK77)/J77,0)</f>
        <v>3.1224394352424669E-3</v>
      </c>
      <c r="AB77" s="41">
        <v>3.1E-4</v>
      </c>
      <c r="AC77" s="38">
        <f>AB77*L77</f>
        <v>4.2454695300000003</v>
      </c>
      <c r="AD77" s="29">
        <v>0.2233</v>
      </c>
      <c r="AE77" s="42">
        <f>AH77*(1-AI77)*AD77</f>
        <v>43.832673500000006</v>
      </c>
      <c r="AF77" s="29">
        <f t="shared" si="129"/>
        <v>0.90872423835350347</v>
      </c>
      <c r="AG77" s="30">
        <f t="shared" ref="AG77:AG78" si="134">IF(AND(AA77&gt;0,AJ77&gt;0,AB77&gt;0),((AJ77*(AA77-AB77))/(AA77*(AJ77-AB77))),0)</f>
        <v>0.9020042660521036</v>
      </c>
      <c r="AH77" s="35">
        <v>215</v>
      </c>
      <c r="AI77" s="66">
        <v>8.6999999999999994E-2</v>
      </c>
      <c r="AJ77" s="67">
        <v>0.2175</v>
      </c>
      <c r="AK77" s="42">
        <f t="shared" si="123"/>
        <v>42.694162500000004</v>
      </c>
      <c r="AL77" s="18">
        <v>1.65</v>
      </c>
      <c r="AM77" s="18"/>
      <c r="AN77" s="122">
        <f>AN76+AH77-AM77</f>
        <v>1073.3000000000002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24" t="s">
        <v>56</v>
      </c>
      <c r="D78" s="44">
        <v>16440</v>
      </c>
      <c r="E78" s="44">
        <v>3</v>
      </c>
      <c r="F78" s="44">
        <v>16489</v>
      </c>
      <c r="G78" s="38">
        <v>0.9</v>
      </c>
      <c r="H78" s="38">
        <v>3.7</v>
      </c>
      <c r="I78" s="44">
        <v>16833</v>
      </c>
      <c r="J78" s="44">
        <v>15093</v>
      </c>
      <c r="K78" s="66">
        <v>8.6999999999999994E-2</v>
      </c>
      <c r="L78" s="38">
        <f t="shared" si="130"/>
        <v>13779.909</v>
      </c>
      <c r="M78" s="29">
        <v>0.67400000000000004</v>
      </c>
      <c r="N78" s="26">
        <f t="shared" si="131"/>
        <v>9287.6586660000012</v>
      </c>
      <c r="O78" s="40">
        <v>0.218</v>
      </c>
      <c r="P78" s="26">
        <f t="shared" si="132"/>
        <v>3004.0201619999998</v>
      </c>
      <c r="Q78" s="40">
        <v>0.108</v>
      </c>
      <c r="R78" s="26">
        <f t="shared" si="133"/>
        <v>1488.230172</v>
      </c>
      <c r="S78" s="40">
        <v>0.187</v>
      </c>
      <c r="T78" s="26">
        <f>L78*S78</f>
        <v>2576.842983</v>
      </c>
      <c r="U78" s="40">
        <v>0.53500000000000003</v>
      </c>
      <c r="V78" s="26">
        <f>L78*U78</f>
        <v>7372.2513150000004</v>
      </c>
      <c r="W78" s="40">
        <v>0.4</v>
      </c>
      <c r="X78" s="26">
        <f>W78*L78</f>
        <v>5511.9636</v>
      </c>
      <c r="Y78" s="48">
        <v>3.46E-3</v>
      </c>
      <c r="Z78" s="18">
        <f>L78*Y78</f>
        <v>47.678485139999999</v>
      </c>
      <c r="AA78" s="28">
        <f>IF(J78&gt;0,(AC78+AK78)/J78,0)</f>
        <v>3.2671667521367524E-3</v>
      </c>
      <c r="AB78" s="48">
        <v>3.1E-4</v>
      </c>
      <c r="AC78" s="38">
        <f>AB78*L78</f>
        <v>4.2717717899999998</v>
      </c>
      <c r="AD78" s="29">
        <v>0.2258</v>
      </c>
      <c r="AE78" s="42">
        <f>AH78*(1-AI78)*AD78</f>
        <v>44.274864000000001</v>
      </c>
      <c r="AF78" s="29">
        <f t="shared" si="129"/>
        <v>0.91165623381014549</v>
      </c>
      <c r="AG78" s="30">
        <f t="shared" si="134"/>
        <v>0.90633975008940382</v>
      </c>
      <c r="AH78" s="44">
        <v>215</v>
      </c>
      <c r="AI78" s="66">
        <v>8.7999999999999995E-2</v>
      </c>
      <c r="AJ78" s="67">
        <v>0.22969999999999999</v>
      </c>
      <c r="AK78" s="42">
        <f t="shared" si="123"/>
        <v>45.039576000000004</v>
      </c>
      <c r="AL78" s="18">
        <v>1.65</v>
      </c>
      <c r="AM78" s="18"/>
      <c r="AN78" s="122">
        <f>AN77+AH78-AM78</f>
        <v>1288.3000000000002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41901</v>
      </c>
      <c r="E79" s="68"/>
      <c r="F79" s="52">
        <f>SUM(F76:F78)</f>
        <v>39762</v>
      </c>
      <c r="G79" s="53"/>
      <c r="H79" s="69"/>
      <c r="I79" s="52">
        <f>SUM(I76:I78)</f>
        <v>41354</v>
      </c>
      <c r="J79" s="52">
        <f>SUM(J76:J78)</f>
        <v>45034</v>
      </c>
      <c r="K79" s="21">
        <f>IF(J79&gt;0,(J76*K76+J77*K77+J78*K78)/J79,0)</f>
        <v>8.8991783985433212E-2</v>
      </c>
      <c r="L79" s="53">
        <f>L76+L77+L78</f>
        <v>41026.343999999997</v>
      </c>
      <c r="M79" s="54">
        <f>IF(L79&gt;0,N79/L79,0)</f>
        <v>0.68072176012076557</v>
      </c>
      <c r="N79" s="55">
        <f>N76+N77+N78</f>
        <v>27927.525099000006</v>
      </c>
      <c r="O79" s="21">
        <f>IF(L79&gt;0,P79/L79,0)</f>
        <v>0.19134411845228033</v>
      </c>
      <c r="P79" s="55">
        <f>P76+P77+P78</f>
        <v>7850.1496259999994</v>
      </c>
      <c r="Q79" s="21">
        <f>IF(L79&gt;0,R79/L79,0)</f>
        <v>0.12793412142695437</v>
      </c>
      <c r="R79" s="55">
        <f>R76+R77+R78</f>
        <v>5248.6692750000002</v>
      </c>
      <c r="S79" s="21">
        <f>IF(L79&gt;0,T79/L79,0)</f>
        <v>0.19661398602809943</v>
      </c>
      <c r="T79" s="55">
        <f>T76+T77+T78</f>
        <v>8066.3530260000007</v>
      </c>
      <c r="U79" s="21">
        <f>IF(L79&gt;0,V79/L79,0)</f>
        <v>0.52308435796765129</v>
      </c>
      <c r="V79" s="55">
        <f>V76+V77+V78</f>
        <v>21460.238811000003</v>
      </c>
      <c r="W79" s="21">
        <f>IF(L79&gt;0,X79/L79,0)</f>
        <v>0.4</v>
      </c>
      <c r="X79" s="55">
        <f>X76+X77+X78</f>
        <v>16410.5376</v>
      </c>
      <c r="Y79" s="56">
        <f>IF(L79&gt;0,Z79/L79,0)</f>
        <v>3.3803405672706301E-3</v>
      </c>
      <c r="Z79" s="57">
        <f>SUM(Z76:Z78)</f>
        <v>138.68301495</v>
      </c>
      <c r="AA79" s="63">
        <f>IF(L79&gt;0,(AA76*L76+AA77*L77+AA78*L78)/L79,0)</f>
        <v>3.1056563464363293E-3</v>
      </c>
      <c r="AB79" s="56">
        <f>IF(J79&gt;0,(J76*AB76+J77*AB77+J78*AB78)/J79,0)</f>
        <v>3.1E-4</v>
      </c>
      <c r="AC79" s="53">
        <f>SUM(AC76:AC78)</f>
        <v>12.71816664</v>
      </c>
      <c r="AD79" s="54">
        <f>IF(J79&gt;0,(J76*AD76+J77*AD77+J78*AD78)/J79,0)</f>
        <v>0.22357510103477374</v>
      </c>
      <c r="AE79" s="59">
        <f>SUM(AE76:AE78)</f>
        <v>127.7189807</v>
      </c>
      <c r="AF79" s="54">
        <f>IF(AND(Z79&gt;0),((Z76*AF76+Z77*AF77+Z78*AF78)/Z79),0)</f>
        <v>0.90955429787454745</v>
      </c>
      <c r="AG79" s="58">
        <f>IF(AND(AA79&gt;0,AJ79&gt;0,AB79&gt;0),((AJ79*(AA79-AB79))/(AA79*(AJ79-AB79))),0)</f>
        <v>0.90143779085001063</v>
      </c>
      <c r="AH79" s="52">
        <f>SUM(AH76:AH78)</f>
        <v>626</v>
      </c>
      <c r="AI79" s="21">
        <f>IF(AH79&gt;0,(AI76*AH76+AI77*AH77+AI78*AH78)/AH79,0)</f>
        <v>8.7656549520766763E-2</v>
      </c>
      <c r="AJ79" s="54">
        <f>IF(J79&gt;0,(AJ76*J76+AJ77*J77+AJ78*J78)/J79,0)</f>
        <v>0.22254880312652664</v>
      </c>
      <c r="AK79" s="59">
        <f>SUM(AK76:AK78)</f>
        <v>127.13067930000003</v>
      </c>
      <c r="AL79" s="70"/>
      <c r="AM79" s="57">
        <f>SUM(AM76:AM78)</f>
        <v>502.58</v>
      </c>
      <c r="AN79" s="124"/>
      <c r="AO79" s="125">
        <f>AN78</f>
        <v>1288.3000000000002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55</v>
      </c>
      <c r="D80" s="12">
        <v>12714</v>
      </c>
      <c r="E80" s="12">
        <v>0</v>
      </c>
      <c r="F80" s="12">
        <v>10320</v>
      </c>
      <c r="G80" s="13">
        <v>0.8</v>
      </c>
      <c r="H80" s="13">
        <v>3.3</v>
      </c>
      <c r="I80" s="12">
        <v>11500</v>
      </c>
      <c r="J80" s="12">
        <v>15160</v>
      </c>
      <c r="K80" s="14">
        <v>8.5000000000000006E-2</v>
      </c>
      <c r="L80" s="25">
        <f>J80*(1-K80)</f>
        <v>13871.4</v>
      </c>
      <c r="M80" s="15">
        <v>0.6</v>
      </c>
      <c r="N80" s="26">
        <f>L80*M80</f>
        <v>8322.84</v>
      </c>
      <c r="O80" s="14">
        <v>0.29799999999999999</v>
      </c>
      <c r="P80" s="26">
        <f>L80*O80</f>
        <v>4133.6772000000001</v>
      </c>
      <c r="Q80" s="16">
        <v>0.10199999999999999</v>
      </c>
      <c r="R80" s="26">
        <f>L80*Q80</f>
        <v>1414.8827999999999</v>
      </c>
      <c r="S80" s="16">
        <v>0.17399999999999999</v>
      </c>
      <c r="T80" s="26">
        <f>L80*S80</f>
        <v>2413.6235999999999</v>
      </c>
      <c r="U80" s="16">
        <v>0.502</v>
      </c>
      <c r="V80" s="26">
        <f>L80*U80</f>
        <v>6963.4427999999998</v>
      </c>
      <c r="W80" s="16">
        <v>0.4</v>
      </c>
      <c r="X80" s="26">
        <f>W80*L80</f>
        <v>5548.56</v>
      </c>
      <c r="Y80" s="17">
        <v>3.47E-3</v>
      </c>
      <c r="Z80" s="61">
        <f>L80*Y80</f>
        <v>48.133758</v>
      </c>
      <c r="AA80" s="28">
        <f>IF(J80&gt;0,(AC80+AK80)/J80,0)</f>
        <v>3.3320408311345649E-3</v>
      </c>
      <c r="AB80" s="17">
        <v>2.9999999999999997E-4</v>
      </c>
      <c r="AC80" s="25">
        <f>AB80*L80</f>
        <v>4.1614199999999997</v>
      </c>
      <c r="AD80" s="141">
        <v>0.22439999999999999</v>
      </c>
      <c r="AE80" s="31">
        <f>AH80*(1-AI80)*AD80</f>
        <v>44.930714399999999</v>
      </c>
      <c r="AF80" s="29">
        <f t="shared" ref="AF80:AF82" si="135">IF(AND(AD80&gt;0,AB80&gt;0,Y80&gt;0),((Y80-AB80)*AD80)/((AD80-AB80)*Y80),0)</f>
        <v>0.91476761995146771</v>
      </c>
      <c r="AG80" s="62">
        <f>IF(AND(AA80&gt;0,AJ80&gt;0,AB80&gt;0),((AJ80*(AA80-AB80))/(AA80*(AJ80-AB80))),0)</f>
        <v>0.91114583945171823</v>
      </c>
      <c r="AH80" s="12">
        <v>221</v>
      </c>
      <c r="AI80" s="14">
        <v>9.4E-2</v>
      </c>
      <c r="AJ80" s="15">
        <v>0.23150000000000001</v>
      </c>
      <c r="AK80" s="31">
        <f t="shared" ref="AK80:AK90" si="136">AH80*(1-AI80)*AJ80</f>
        <v>46.352319000000001</v>
      </c>
      <c r="AL80" s="19">
        <v>1.69</v>
      </c>
      <c r="AM80" s="19"/>
      <c r="AN80" s="119">
        <f>AN78+AH80-AM80</f>
        <v>1509.3000000000002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47" t="s">
        <v>50</v>
      </c>
      <c r="D81" s="35">
        <v>20086</v>
      </c>
      <c r="E81" s="44">
        <v>2</v>
      </c>
      <c r="F81" s="35">
        <v>17290</v>
      </c>
      <c r="G81" s="36">
        <v>0.9</v>
      </c>
      <c r="H81" s="38">
        <v>3.8</v>
      </c>
      <c r="I81" s="35">
        <v>17983</v>
      </c>
      <c r="J81" s="35">
        <v>15140</v>
      </c>
      <c r="K81" s="66">
        <v>0.08</v>
      </c>
      <c r="L81" s="38">
        <f t="shared" ref="L81:L82" si="137">J81*(1-K81)</f>
        <v>13928.800000000001</v>
      </c>
      <c r="M81" s="39">
        <v>0.69499999999999995</v>
      </c>
      <c r="N81" s="26">
        <f t="shared" ref="N81:N82" si="138">L81*M81</f>
        <v>9680.5159999999996</v>
      </c>
      <c r="O81" s="37">
        <v>0.222</v>
      </c>
      <c r="P81" s="26">
        <f t="shared" ref="P81:P82" si="139">L81*O81</f>
        <v>3092.1936000000001</v>
      </c>
      <c r="Q81" s="40">
        <v>0.08</v>
      </c>
      <c r="R81" s="26">
        <f t="shared" ref="R81:R82" si="140">L81*Q81</f>
        <v>1114.3040000000001</v>
      </c>
      <c r="S81" s="40">
        <v>0.192</v>
      </c>
      <c r="T81" s="26">
        <f>L81*S81</f>
        <v>2674.3296000000005</v>
      </c>
      <c r="U81" s="40">
        <v>0.504</v>
      </c>
      <c r="V81" s="26">
        <f>L81*U81</f>
        <v>7020.1152000000002</v>
      </c>
      <c r="W81" s="40">
        <v>0.4</v>
      </c>
      <c r="X81" s="26">
        <f>W81*L81</f>
        <v>5571.52</v>
      </c>
      <c r="Y81" s="41">
        <v>3.48E-3</v>
      </c>
      <c r="Z81" s="18">
        <f>L81*Y81</f>
        <v>48.472224000000004</v>
      </c>
      <c r="AA81" s="28">
        <f>IF(J81&gt;0,(AC81+AK81)/J81,0)</f>
        <v>3.2690807133421399E-3</v>
      </c>
      <c r="AB81" s="41">
        <v>2.9E-4</v>
      </c>
      <c r="AC81" s="38">
        <f>AB81*L81</f>
        <v>4.0393520000000001</v>
      </c>
      <c r="AD81" s="29">
        <v>0.22789999999999999</v>
      </c>
      <c r="AE81" s="42">
        <f>AH81*(1-AI81)*AD81</f>
        <v>45.374889999999994</v>
      </c>
      <c r="AF81" s="29">
        <f t="shared" si="135"/>
        <v>0.91783460012008855</v>
      </c>
      <c r="AG81" s="30">
        <f t="shared" ref="AG81:AG82" si="141">IF(AND(AA81&gt;0,AJ81&gt;0,AB81&gt;0),((AJ81*(AA81-AB81))/(AA81*(AJ81-AB81))),0)</f>
        <v>0.91244909206196867</v>
      </c>
      <c r="AH81" s="35">
        <v>220</v>
      </c>
      <c r="AI81" s="66">
        <v>9.5000000000000001E-2</v>
      </c>
      <c r="AJ81" s="67">
        <v>0.2283</v>
      </c>
      <c r="AK81" s="42">
        <f t="shared" si="136"/>
        <v>45.454529999999998</v>
      </c>
      <c r="AL81" s="18">
        <v>1.65</v>
      </c>
      <c r="AM81" s="18"/>
      <c r="AN81" s="122">
        <f>AN80+AH81-AM81</f>
        <v>1729.3000000000002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24" t="s">
        <v>56</v>
      </c>
      <c r="D82" s="44">
        <v>16656</v>
      </c>
      <c r="E82" s="44">
        <v>3</v>
      </c>
      <c r="F82" s="44">
        <v>17685</v>
      </c>
      <c r="G82" s="38">
        <v>1.1000000000000001</v>
      </c>
      <c r="H82" s="38">
        <v>3.8</v>
      </c>
      <c r="I82" s="44">
        <v>17858</v>
      </c>
      <c r="J82" s="44">
        <v>15126</v>
      </c>
      <c r="K82" s="66">
        <v>8.4000000000000005E-2</v>
      </c>
      <c r="L82" s="38">
        <f t="shared" si="137"/>
        <v>13855.416000000001</v>
      </c>
      <c r="M82" s="29">
        <v>0.66800000000000004</v>
      </c>
      <c r="N82" s="26">
        <f t="shared" si="138"/>
        <v>9255.4178880000018</v>
      </c>
      <c r="O82" s="40">
        <v>0.22</v>
      </c>
      <c r="P82" s="26">
        <f t="shared" si="139"/>
        <v>3048.1915200000003</v>
      </c>
      <c r="Q82" s="40">
        <v>0.112</v>
      </c>
      <c r="R82" s="26">
        <f t="shared" si="140"/>
        <v>1551.8065920000001</v>
      </c>
      <c r="S82" s="40">
        <v>0.16300000000000001</v>
      </c>
      <c r="T82" s="26">
        <f>L82*S82</f>
        <v>2258.4328080000005</v>
      </c>
      <c r="U82" s="40">
        <v>0.51100000000000001</v>
      </c>
      <c r="V82" s="26">
        <f>L82*U82</f>
        <v>7080.1175760000006</v>
      </c>
      <c r="W82" s="40">
        <v>0.4</v>
      </c>
      <c r="X82" s="26">
        <f>W82*L82</f>
        <v>5542.166400000001</v>
      </c>
      <c r="Y82" s="48">
        <v>3.5300000000000002E-3</v>
      </c>
      <c r="Z82" s="18">
        <f>L82*Y82</f>
        <v>48.909618480000006</v>
      </c>
      <c r="AA82" s="28">
        <f>IF(J82&gt;0,(AC82+AK82)/J82,0)</f>
        <v>3.490227075234695E-3</v>
      </c>
      <c r="AB82" s="48">
        <v>2.9E-4</v>
      </c>
      <c r="AC82" s="38">
        <f>AB82*L82</f>
        <v>4.0180706400000004</v>
      </c>
      <c r="AD82" s="29">
        <v>0.22689999999999999</v>
      </c>
      <c r="AE82" s="42">
        <f>AH82*(1-AI82)*AD82</f>
        <v>46.716214100000002</v>
      </c>
      <c r="AF82" s="29">
        <f t="shared" si="135"/>
        <v>0.91902162342785343</v>
      </c>
      <c r="AG82" s="30">
        <f t="shared" si="141"/>
        <v>0.91803465801139772</v>
      </c>
      <c r="AH82" s="44">
        <v>227</v>
      </c>
      <c r="AI82" s="66">
        <v>9.2999999999999999E-2</v>
      </c>
      <c r="AJ82" s="67">
        <v>0.2369</v>
      </c>
      <c r="AK82" s="42">
        <f t="shared" si="136"/>
        <v>48.7751041</v>
      </c>
      <c r="AL82" s="18">
        <v>1.65</v>
      </c>
      <c r="AM82" s="18"/>
      <c r="AN82" s="122">
        <f>AN81+AH82-AM82</f>
        <v>1956.3000000000002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49456</v>
      </c>
      <c r="E83" s="68"/>
      <c r="F83" s="52">
        <f t="shared" ref="F83:J83" si="142">SUM(F80:F82)</f>
        <v>45295</v>
      </c>
      <c r="G83" s="53"/>
      <c r="H83" s="69"/>
      <c r="I83" s="52">
        <f t="shared" si="142"/>
        <v>47341</v>
      </c>
      <c r="J83" s="52">
        <f t="shared" si="142"/>
        <v>45426</v>
      </c>
      <c r="K83" s="21">
        <f>IF(J83&gt;0,(J80*K80+J81*K81+J82*K82)/J83,0)</f>
        <v>8.3000572359441735E-2</v>
      </c>
      <c r="L83" s="53">
        <f>L80+L81+L82</f>
        <v>41655.616000000002</v>
      </c>
      <c r="M83" s="54">
        <f>IF(L83&gt;0,N83/L83,0)</f>
        <v>0.65438412645248123</v>
      </c>
      <c r="N83" s="55">
        <f>N80+N81+N82</f>
        <v>27258.773888000003</v>
      </c>
      <c r="O83" s="21">
        <f>IF(L83&gt;0,P83/L83,0)</f>
        <v>0.24664290932583977</v>
      </c>
      <c r="P83" s="55">
        <f>P80+P81+P82</f>
        <v>10274.062320000001</v>
      </c>
      <c r="Q83" s="21">
        <f>IF(L83&gt;0,R83/L83,0)</f>
        <v>9.7969824572993955E-2</v>
      </c>
      <c r="R83" s="55">
        <f>R80+R81+R82</f>
        <v>4080.9933920000003</v>
      </c>
      <c r="S83" s="21">
        <f>IF(L83&gt;0,T83/L83,0)</f>
        <v>0.17636003769575753</v>
      </c>
      <c r="T83" s="55">
        <f>T80+T81+T82</f>
        <v>7346.3860080000004</v>
      </c>
      <c r="U83" s="21">
        <f>IF(L83&gt;0,V83/L83,0)</f>
        <v>0.50566232356280605</v>
      </c>
      <c r="V83" s="55">
        <f>V80+V81+V82</f>
        <v>21063.675576000001</v>
      </c>
      <c r="W83" s="21">
        <f>IF(L83&gt;0,X83/L83,0)</f>
        <v>0.40000000000000008</v>
      </c>
      <c r="X83" s="55">
        <f>X80+X81+X82</f>
        <v>16662.246400000004</v>
      </c>
      <c r="Y83" s="56">
        <f>IF(L83&gt;0,Z83/L83,0)</f>
        <v>3.4933008908090571E-3</v>
      </c>
      <c r="Z83" s="57">
        <f>SUM(Z80:Z82)</f>
        <v>145.51560048000002</v>
      </c>
      <c r="AA83" s="63">
        <f>IF(L83&gt;0,(AA80*L80+AA81*L81+AA82*L82)/L83,0)</f>
        <v>3.3636038580449751E-3</v>
      </c>
      <c r="AB83" s="56">
        <f>IF(J83&gt;0,(J80*AB80+J81*AB81+J82*AB82)/J83,0)</f>
        <v>2.9333729582177611E-4</v>
      </c>
      <c r="AC83" s="53">
        <f>SUM(AC80:AC82)</f>
        <v>12.218842640000002</v>
      </c>
      <c r="AD83" s="54">
        <f>IF(J83&gt;0,(J80*AD80+J81*AD81+J82*AD82)/J83,0)</f>
        <v>0.22639896535023993</v>
      </c>
      <c r="AE83" s="59">
        <f>SUM(AE80:AE82)</f>
        <v>137.02181849999999</v>
      </c>
      <c r="AF83" s="54">
        <f>IF(AND(Z83&gt;0),((Z80*AF80+Z81*AF81+Z82*AF82)/Z83),0)</f>
        <v>0.91721907557274041</v>
      </c>
      <c r="AG83" s="58">
        <f>IF(AND(AA83&gt;0,AJ83&gt;0,AB83&gt;0),((AJ83*(AA83-AB83))/(AA83*(AJ83-AB83))),0)</f>
        <v>0.91394519818755848</v>
      </c>
      <c r="AH83" s="52">
        <f t="shared" ref="AH83" si="143">SUM(AH80:AH82)</f>
        <v>668</v>
      </c>
      <c r="AI83" s="21">
        <f>IF(AH83&gt;0,(AI80*AH80+AI81*AH81+AI82*AH82)/AH83,0)</f>
        <v>9.3989520958083828E-2</v>
      </c>
      <c r="AJ83" s="54">
        <f>IF(J83&gt;0,(AJ80*J80+AJ81*J81+AJ82*J82)/J83,0)</f>
        <v>0.23223157222735877</v>
      </c>
      <c r="AK83" s="59">
        <f>SUM(AK80:AK82)</f>
        <v>140.58195309999999</v>
      </c>
      <c r="AL83" s="70"/>
      <c r="AM83" s="57">
        <f>SUM(AM80:AM82)</f>
        <v>0</v>
      </c>
      <c r="AN83" s="124"/>
      <c r="AO83" s="125">
        <f>AN82</f>
        <v>1956.3000000000002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55</v>
      </c>
      <c r="D84" s="12">
        <v>16317</v>
      </c>
      <c r="E84" s="12">
        <v>0</v>
      </c>
      <c r="F84" s="12">
        <v>11882</v>
      </c>
      <c r="G84" s="13">
        <v>0.8</v>
      </c>
      <c r="H84" s="13">
        <v>3.3</v>
      </c>
      <c r="I84" s="12">
        <v>12666</v>
      </c>
      <c r="J84" s="12">
        <v>15085</v>
      </c>
      <c r="K84" s="14">
        <v>8.4000000000000005E-2</v>
      </c>
      <c r="L84" s="25">
        <f>J84*(1-K84)</f>
        <v>13817.86</v>
      </c>
      <c r="M84" s="15">
        <v>0.65800000000000003</v>
      </c>
      <c r="N84" s="26">
        <f>L84*M84</f>
        <v>9092.1518800000013</v>
      </c>
      <c r="O84" s="14">
        <v>0.218</v>
      </c>
      <c r="P84" s="26">
        <f>L84*O84</f>
        <v>3012.2934800000003</v>
      </c>
      <c r="Q84" s="16">
        <v>0.124</v>
      </c>
      <c r="R84" s="26">
        <f>L84*Q84</f>
        <v>1713.41464</v>
      </c>
      <c r="S84" s="16">
        <v>0.17699999999999999</v>
      </c>
      <c r="T84" s="26">
        <f>L84*S84</f>
        <v>2445.7612199999999</v>
      </c>
      <c r="U84" s="16">
        <v>0.51</v>
      </c>
      <c r="V84" s="26">
        <f>L84*U84</f>
        <v>7047.1086000000005</v>
      </c>
      <c r="W84" s="16">
        <v>0.39</v>
      </c>
      <c r="X84" s="26">
        <f>W84*L84</f>
        <v>5388.9654</v>
      </c>
      <c r="Y84" s="17">
        <v>3.5500000000000002E-3</v>
      </c>
      <c r="Z84" s="61">
        <f>L84*Y84</f>
        <v>49.053403000000003</v>
      </c>
      <c r="AA84" s="28">
        <f>IF(J84&gt;0,(AC84+AK84)/J84,0)</f>
        <v>3.3704359827643354E-3</v>
      </c>
      <c r="AB84" s="17">
        <v>2.9E-4</v>
      </c>
      <c r="AC84" s="25">
        <f>AB84*L84</f>
        <v>4.0071794000000001</v>
      </c>
      <c r="AD84" s="141">
        <v>0.2311</v>
      </c>
      <c r="AE84" s="31">
        <f>AH84*(1-AI84)*AD84</f>
        <v>44.856047800000006</v>
      </c>
      <c r="AF84" s="29">
        <f t="shared" ref="AF84:AF86" si="144">IF(AND(AD84&gt;0,AB84&gt;0,Y84&gt;0),((Y84-AB84)*AD84)/((AD84-AB84)*Y84),0)</f>
        <v>0.91946366470562046</v>
      </c>
      <c r="AG84" s="62">
        <f>IF(AND(AA84&gt;0,AJ84&gt;0,AB84&gt;0),((AJ84*(AA84-AB84))/(AA84*(AJ84-AB84))),0)</f>
        <v>0.91505745649176962</v>
      </c>
      <c r="AH84" s="12">
        <v>214</v>
      </c>
      <c r="AI84" s="14">
        <v>9.2999999999999999E-2</v>
      </c>
      <c r="AJ84" s="15">
        <v>0.24129999999999999</v>
      </c>
      <c r="AK84" s="31">
        <f t="shared" si="136"/>
        <v>46.835847399999999</v>
      </c>
      <c r="AL84" s="19">
        <v>1.55</v>
      </c>
      <c r="AM84" s="19"/>
      <c r="AN84" s="119">
        <f>AN82+AH84-AM84</f>
        <v>2170.3000000000002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52</v>
      </c>
      <c r="D85" s="35">
        <v>20600</v>
      </c>
      <c r="E85" s="44">
        <v>3</v>
      </c>
      <c r="F85" s="35">
        <v>18993</v>
      </c>
      <c r="G85" s="36">
        <v>0.4</v>
      </c>
      <c r="H85" s="38">
        <v>4</v>
      </c>
      <c r="I85" s="35">
        <v>19343</v>
      </c>
      <c r="J85" s="35">
        <v>15036</v>
      </c>
      <c r="K85" s="66">
        <v>8.6999999999999994E-2</v>
      </c>
      <c r="L85" s="38">
        <f t="shared" ref="L85:L86" si="145">J85*(1-K85)</f>
        <v>13727.868</v>
      </c>
      <c r="M85" s="39">
        <v>0.73</v>
      </c>
      <c r="N85" s="26">
        <f t="shared" ref="N85:N86" si="146">L85*M85</f>
        <v>10021.343639999999</v>
      </c>
      <c r="O85" s="37">
        <v>0.161</v>
      </c>
      <c r="P85" s="26">
        <f t="shared" ref="P85:P86" si="147">L85*O85</f>
        <v>2210.1867480000001</v>
      </c>
      <c r="Q85" s="40">
        <v>0.109</v>
      </c>
      <c r="R85" s="26">
        <f t="shared" ref="R85:R86" si="148">L85*Q85</f>
        <v>1496.337612</v>
      </c>
      <c r="S85" s="40">
        <v>0.19700000000000001</v>
      </c>
      <c r="T85" s="26">
        <f>L85*S85</f>
        <v>2704.3899960000003</v>
      </c>
      <c r="U85" s="40">
        <v>0.51800000000000002</v>
      </c>
      <c r="V85" s="26">
        <f>L85*U85</f>
        <v>7111.0356240000001</v>
      </c>
      <c r="W85" s="40">
        <v>0.39</v>
      </c>
      <c r="X85" s="26">
        <f>W85*L85</f>
        <v>5353.86852</v>
      </c>
      <c r="Y85" s="41">
        <v>3.5699999999999998E-3</v>
      </c>
      <c r="Z85" s="18">
        <f>L85*Y85</f>
        <v>49.008488759999999</v>
      </c>
      <c r="AA85" s="28">
        <f>IF(J85&gt;0,(AC85+AK85)/J85,0)</f>
        <v>3.4750756783719075E-3</v>
      </c>
      <c r="AB85" s="41">
        <v>2.9999999999999997E-4</v>
      </c>
      <c r="AC85" s="38">
        <f>AB85*L85</f>
        <v>4.1183603999999994</v>
      </c>
      <c r="AD85" s="29">
        <v>0.23080000000000001</v>
      </c>
      <c r="AE85" s="42">
        <f>AH85*(1-AI85)*AD85</f>
        <v>46.578901999999999</v>
      </c>
      <c r="AF85" s="29">
        <f t="shared" si="144"/>
        <v>0.91715853369547384</v>
      </c>
      <c r="AG85" s="30">
        <f t="shared" ref="AG85:AG86" si="149">IF(AND(AA85&gt;0,AJ85&gt;0,AB85&gt;0),((AJ85*(AA85-AB85))/(AA85*(AJ85-AB85))),0)</f>
        <v>0.9148216638920188</v>
      </c>
      <c r="AH85" s="35">
        <v>223</v>
      </c>
      <c r="AI85" s="66">
        <v>9.5000000000000001E-2</v>
      </c>
      <c r="AJ85" s="67">
        <v>0.23849999999999999</v>
      </c>
      <c r="AK85" s="42">
        <f t="shared" si="136"/>
        <v>48.132877499999999</v>
      </c>
      <c r="AL85" s="18">
        <v>1.55</v>
      </c>
      <c r="AM85" s="18"/>
      <c r="AN85" s="122">
        <f>AN84+AH85-AM85</f>
        <v>2393.3000000000002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24" t="s">
        <v>56</v>
      </c>
      <c r="D86" s="44">
        <v>15790</v>
      </c>
      <c r="E86" s="44">
        <v>4</v>
      </c>
      <c r="F86" s="44">
        <v>16657</v>
      </c>
      <c r="G86" s="38">
        <v>0.7</v>
      </c>
      <c r="H86" s="38">
        <v>3.3</v>
      </c>
      <c r="I86" s="44">
        <v>16851</v>
      </c>
      <c r="J86" s="44">
        <v>15001</v>
      </c>
      <c r="K86" s="66">
        <v>8.5999999999999993E-2</v>
      </c>
      <c r="L86" s="38">
        <f t="shared" si="145"/>
        <v>13710.914000000001</v>
      </c>
      <c r="M86" s="29">
        <v>0.68899999999999995</v>
      </c>
      <c r="N86" s="26">
        <f t="shared" si="146"/>
        <v>9446.8197459999992</v>
      </c>
      <c r="O86" s="40">
        <v>0.218</v>
      </c>
      <c r="P86" s="26">
        <f t="shared" si="147"/>
        <v>2988.9792520000001</v>
      </c>
      <c r="Q86" s="40">
        <v>9.2999999999999999E-2</v>
      </c>
      <c r="R86" s="26">
        <f t="shared" si="148"/>
        <v>1275.115002</v>
      </c>
      <c r="S86" s="40">
        <v>0.16600000000000001</v>
      </c>
      <c r="T86" s="26">
        <f>L86*S86</f>
        <v>2276.0117240000004</v>
      </c>
      <c r="U86" s="40">
        <v>0.54300000000000004</v>
      </c>
      <c r="V86" s="26">
        <f>L86*U86</f>
        <v>7445.0263020000011</v>
      </c>
      <c r="W86" s="40">
        <v>0.39</v>
      </c>
      <c r="X86" s="26">
        <f>W86*L86</f>
        <v>5347.2564600000005</v>
      </c>
      <c r="Y86" s="48">
        <v>3.5500000000000002E-3</v>
      </c>
      <c r="Z86" s="18">
        <f>L86*Y86</f>
        <v>48.673744700000007</v>
      </c>
      <c r="AA86" s="28">
        <f>IF(J86&gt;0,(AC86+AK86)/J86,0)</f>
        <v>3.5522718432104525E-3</v>
      </c>
      <c r="AB86" s="48">
        <v>2.7999999999999998E-4</v>
      </c>
      <c r="AC86" s="38">
        <f>AB86*L86</f>
        <v>3.8390559199999998</v>
      </c>
      <c r="AD86" s="29">
        <v>0.22109999999999999</v>
      </c>
      <c r="AE86" s="42">
        <f>AH86*(1-AI86)*AD86</f>
        <v>46.072817999999998</v>
      </c>
      <c r="AF86" s="29">
        <f t="shared" si="144"/>
        <v>0.92229475029690877</v>
      </c>
      <c r="AG86" s="30">
        <f t="shared" si="149"/>
        <v>0.92226542245929988</v>
      </c>
      <c r="AH86" s="44">
        <v>230</v>
      </c>
      <c r="AI86" s="66">
        <v>9.4E-2</v>
      </c>
      <c r="AJ86" s="67">
        <v>0.23730000000000001</v>
      </c>
      <c r="AK86" s="42">
        <f t="shared" si="136"/>
        <v>49.448574000000001</v>
      </c>
      <c r="AL86" s="18">
        <v>1.65</v>
      </c>
      <c r="AM86" s="18"/>
      <c r="AN86" s="122">
        <f>AN85+AH86-AM86</f>
        <v>2623.3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52707</v>
      </c>
      <c r="E87" s="68"/>
      <c r="F87" s="52">
        <f t="shared" ref="F87:J87" si="150">SUM(F84:F86)</f>
        <v>47532</v>
      </c>
      <c r="G87" s="53"/>
      <c r="H87" s="69"/>
      <c r="I87" s="52">
        <f t="shared" si="150"/>
        <v>48860</v>
      </c>
      <c r="J87" s="52">
        <f t="shared" si="150"/>
        <v>45122</v>
      </c>
      <c r="K87" s="21">
        <f>IF(J87&gt;0,(J84*K84+J85*K85+J86*K86)/J87,0)</f>
        <v>8.5664598200434372E-2</v>
      </c>
      <c r="L87" s="53">
        <f>L84+L85+L86</f>
        <v>41256.642000000007</v>
      </c>
      <c r="M87" s="54">
        <f>IF(L87&gt;0,N87/L87,0)</f>
        <v>0.6922598127593611</v>
      </c>
      <c r="N87" s="55">
        <f>N84+N85+N86</f>
        <v>28560.315265999998</v>
      </c>
      <c r="O87" s="21">
        <f>IF(L87&gt;0,P87/L87,0)</f>
        <v>0.19903363632939394</v>
      </c>
      <c r="P87" s="55">
        <f>P84+P85+P86</f>
        <v>8211.4594800000013</v>
      </c>
      <c r="Q87" s="21">
        <f>IF(L87&gt;0,R87/L87,0)</f>
        <v>0.10870655091124479</v>
      </c>
      <c r="R87" s="55">
        <f>R84+R85+R86</f>
        <v>4484.8672540000007</v>
      </c>
      <c r="S87" s="21">
        <f>IF(L87&gt;0,T87/L87,0)</f>
        <v>0.17999920933943192</v>
      </c>
      <c r="T87" s="55">
        <f>T84+T85+T86</f>
        <v>7426.1629400000002</v>
      </c>
      <c r="U87" s="21">
        <f>IF(L87&gt;0,V87/L87,0)</f>
        <v>0.52362891109751486</v>
      </c>
      <c r="V87" s="55">
        <f>V84+V85+V86</f>
        <v>21603.170526000002</v>
      </c>
      <c r="W87" s="21">
        <f>IF(L87&gt;0,X87/L87,0)</f>
        <v>0.38999999999999996</v>
      </c>
      <c r="X87" s="55">
        <f>X84+X85+X86</f>
        <v>16090.090380000001</v>
      </c>
      <c r="Y87" s="56">
        <f>IF(L87&gt;0,Z87/L87,0)</f>
        <v>3.5566548644458268E-3</v>
      </c>
      <c r="Z87" s="57">
        <f>SUM(Z84:Z86)</f>
        <v>146.73563646000002</v>
      </c>
      <c r="AA87" s="63">
        <f>IF(L87&gt;0,(AA84*L84+AA85*L85+AA86*L86)/L87,0)</f>
        <v>3.4656840587845221E-3</v>
      </c>
      <c r="AB87" s="56">
        <f>IF(J87&gt;0,(J84*AB84+J85*AB85+J86*AB86)/J87,0)</f>
        <v>2.9000775674837106E-4</v>
      </c>
      <c r="AC87" s="53">
        <f>SUM(AC84:AC86)</f>
        <v>11.964595719999998</v>
      </c>
      <c r="AD87" s="54">
        <f>IF(J87&gt;0,(J84*AD84+J85*AD85+J86*AD86)/J87,0)</f>
        <v>0.22767548867514736</v>
      </c>
      <c r="AE87" s="59">
        <f>SUM(AE84:AE86)</f>
        <v>137.50776780000001</v>
      </c>
      <c r="AF87" s="54">
        <f>IF(AND(Z87&gt;0),((Z84*AF84+Z85*AF85+Z86*AF86)/Z87),0)</f>
        <v>0.91963287070555411</v>
      </c>
      <c r="AG87" s="58">
        <f>IF(AND(AA87&gt;0,AJ87&gt;0,AB87&gt;0),((AJ87*(AA87-AB87))/(AA87*(AJ87-AB87))),0)</f>
        <v>0.91743325808270759</v>
      </c>
      <c r="AH87" s="52">
        <f t="shared" ref="AH87" si="151">SUM(AH84:AH86)</f>
        <v>667</v>
      </c>
      <c r="AI87" s="21">
        <f>IF(AH87&gt;0,(AI84*AH84+AI85*AH85+AI86*AH86)/AH87,0)</f>
        <v>9.4013493253373326E-2</v>
      </c>
      <c r="AJ87" s="54">
        <f>IF(J87&gt;0,(AJ84*J84+AJ85*J85+AJ86*J86)/J87,0)</f>
        <v>0.23903713931120074</v>
      </c>
      <c r="AK87" s="59">
        <f>SUM(AK84:AK86)</f>
        <v>144.41729889999999</v>
      </c>
      <c r="AL87" s="70"/>
      <c r="AM87" s="57">
        <f>SUM(AM84:AM86)</f>
        <v>0</v>
      </c>
      <c r="AN87" s="124"/>
      <c r="AO87" s="125">
        <f>AN86</f>
        <v>2623.3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11" t="s">
        <v>55</v>
      </c>
      <c r="D88" s="12">
        <v>5893</v>
      </c>
      <c r="E88" s="12">
        <v>3</v>
      </c>
      <c r="F88" s="12">
        <v>6795</v>
      </c>
      <c r="G88" s="13">
        <v>0.4</v>
      </c>
      <c r="H88" s="13">
        <v>2.7</v>
      </c>
      <c r="I88" s="12">
        <v>7008</v>
      </c>
      <c r="J88" s="12">
        <v>13705</v>
      </c>
      <c r="K88" s="14">
        <v>8.5000000000000006E-2</v>
      </c>
      <c r="L88" s="25">
        <f>J88*(1-K88)</f>
        <v>12540.075000000001</v>
      </c>
      <c r="M88" s="15">
        <v>0.61499999999999999</v>
      </c>
      <c r="N88" s="26">
        <f>L88*M88</f>
        <v>7712.1461250000002</v>
      </c>
      <c r="O88" s="14">
        <v>0.27700000000000002</v>
      </c>
      <c r="P88" s="26">
        <f>L88*O88</f>
        <v>3473.6007750000003</v>
      </c>
      <c r="Q88" s="16">
        <v>0.108</v>
      </c>
      <c r="R88" s="26">
        <f>L88*Q88</f>
        <v>1354.3281000000002</v>
      </c>
      <c r="S88" s="16">
        <v>0.16700000000000001</v>
      </c>
      <c r="T88" s="26">
        <f>L88*S88</f>
        <v>2094.1925250000004</v>
      </c>
      <c r="U88" s="16">
        <v>0.54900000000000004</v>
      </c>
      <c r="V88" s="26">
        <f>L88*U88</f>
        <v>6884.5011750000012</v>
      </c>
      <c r="W88" s="16">
        <v>0.39</v>
      </c>
      <c r="X88" s="26">
        <f>W88*L88</f>
        <v>4890.6292500000009</v>
      </c>
      <c r="Y88" s="17">
        <v>3.5000000000000001E-3</v>
      </c>
      <c r="Z88" s="61">
        <f>L88*Y88</f>
        <v>43.890262500000006</v>
      </c>
      <c r="AA88" s="28">
        <f>IF(J88&gt;0,(AC88+AK88)/J88,0)</f>
        <v>3.2992599051441082E-3</v>
      </c>
      <c r="AB88" s="17">
        <v>2.7999999999999998E-4</v>
      </c>
      <c r="AC88" s="25">
        <f>AB88*L88</f>
        <v>3.5112209999999999</v>
      </c>
      <c r="AD88" s="141">
        <v>0.224</v>
      </c>
      <c r="AE88" s="31">
        <f>AH88*(1-AI88)*AD88</f>
        <v>40.094208000000002</v>
      </c>
      <c r="AF88" s="29">
        <f t="shared" ref="AF88:AF90" si="152">IF(AND(AD88&gt;0,AB88&gt;0,Y88&gt;0),((Y88-AB88)*AD88)/((AD88-AB88)*Y88),0)</f>
        <v>0.92115143929912391</v>
      </c>
      <c r="AG88" s="62">
        <f>IF(AND(AA88&gt;0,AJ88&gt;0,AB88&gt;0),((AJ88*(AA88-AB88))/(AA88*(AJ88-AB88))),0)</f>
        <v>0.91623353498914228</v>
      </c>
      <c r="AH88" s="12">
        <v>198</v>
      </c>
      <c r="AI88" s="14">
        <v>9.6000000000000002E-2</v>
      </c>
      <c r="AJ88" s="15">
        <v>0.23300000000000001</v>
      </c>
      <c r="AK88" s="31">
        <f t="shared" si="136"/>
        <v>41.705136000000003</v>
      </c>
      <c r="AL88" s="19">
        <v>1.5</v>
      </c>
      <c r="AM88" s="19">
        <v>1005.22</v>
      </c>
      <c r="AN88" s="119">
        <f>AN86+AH88-AM88</f>
        <v>1816.0800000000002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52</v>
      </c>
      <c r="D89" s="35">
        <v>19144</v>
      </c>
      <c r="E89" s="44">
        <v>6</v>
      </c>
      <c r="F89" s="35">
        <v>16806</v>
      </c>
      <c r="G89" s="36">
        <v>0.5</v>
      </c>
      <c r="H89" s="38">
        <v>3.3</v>
      </c>
      <c r="I89" s="35">
        <v>17012</v>
      </c>
      <c r="J89" s="35">
        <v>13785</v>
      </c>
      <c r="K89" s="66">
        <v>8.8999999999999996E-2</v>
      </c>
      <c r="L89" s="38">
        <f t="shared" ref="L89:L90" si="153">J89*(1-K89)</f>
        <v>12558.135</v>
      </c>
      <c r="M89" s="39">
        <v>0.76400000000000001</v>
      </c>
      <c r="N89" s="26">
        <f t="shared" ref="N89:N90" si="154">L89*M89</f>
        <v>9594.415140000001</v>
      </c>
      <c r="O89" s="37">
        <v>0.106</v>
      </c>
      <c r="P89" s="26">
        <f t="shared" ref="P89:P90" si="155">L89*O89</f>
        <v>1331.1623099999999</v>
      </c>
      <c r="Q89" s="40">
        <v>0.13</v>
      </c>
      <c r="R89" s="26">
        <f t="shared" ref="R89:R90" si="156">L89*Q89</f>
        <v>1632.55755</v>
      </c>
      <c r="S89" s="40">
        <v>0.161</v>
      </c>
      <c r="T89" s="26">
        <f>L89*S89</f>
        <v>2021.859735</v>
      </c>
      <c r="U89" s="40">
        <v>0.55400000000000005</v>
      </c>
      <c r="V89" s="26">
        <f>L89*U89</f>
        <v>6957.2067900000011</v>
      </c>
      <c r="W89" s="40">
        <v>0.4</v>
      </c>
      <c r="X89" s="26">
        <f>W89*L89</f>
        <v>5023.2540000000008</v>
      </c>
      <c r="Y89" s="41">
        <v>3.49E-3</v>
      </c>
      <c r="Z89" s="18">
        <f>L89*Y89</f>
        <v>43.827891149999999</v>
      </c>
      <c r="AA89" s="28">
        <f>IF(J89&gt;0,(AC89+AK89)/J89,0)</f>
        <v>3.162755495103373E-3</v>
      </c>
      <c r="AB89" s="41">
        <v>2.9999999999999997E-4</v>
      </c>
      <c r="AC89" s="38">
        <f>AB89*L89</f>
        <v>3.7674404999999997</v>
      </c>
      <c r="AD89" s="29">
        <v>0.23169999999999999</v>
      </c>
      <c r="AE89" s="42">
        <f>AH89*(1-AI89)*AD89</f>
        <v>39.796791999999996</v>
      </c>
      <c r="AF89" s="29">
        <f t="shared" si="152"/>
        <v>0.91522512772633491</v>
      </c>
      <c r="AG89" s="30">
        <f t="shared" ref="AG89:AG90" si="157">IF(AND(AA89&gt;0,AJ89&gt;0,AB89&gt;0),((AJ89*(AA89-AB89))/(AA89*(AJ89-AB89))),0)</f>
        <v>0.90631847199313609</v>
      </c>
      <c r="AH89" s="35">
        <v>190</v>
      </c>
      <c r="AI89" s="66">
        <v>9.6000000000000002E-2</v>
      </c>
      <c r="AJ89" s="67">
        <v>0.2319</v>
      </c>
      <c r="AK89" s="42">
        <f t="shared" si="136"/>
        <v>39.831143999999995</v>
      </c>
      <c r="AL89" s="18">
        <v>1.6</v>
      </c>
      <c r="AM89" s="18"/>
      <c r="AN89" s="122">
        <f>AN88+AH89-AM89</f>
        <v>2006.0800000000002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53</v>
      </c>
      <c r="D90" s="44">
        <v>24360</v>
      </c>
      <c r="E90" s="44">
        <v>1</v>
      </c>
      <c r="F90" s="44">
        <v>16718</v>
      </c>
      <c r="G90" s="38">
        <v>0.8</v>
      </c>
      <c r="H90" s="38">
        <v>3.9</v>
      </c>
      <c r="I90" s="44">
        <v>17346</v>
      </c>
      <c r="J90" s="44">
        <v>13539</v>
      </c>
      <c r="K90" s="66">
        <v>0.09</v>
      </c>
      <c r="L90" s="38">
        <f t="shared" si="153"/>
        <v>12320.49</v>
      </c>
      <c r="M90" s="29">
        <v>0.76200000000000001</v>
      </c>
      <c r="N90" s="26">
        <f t="shared" si="154"/>
        <v>9388.2133799999992</v>
      </c>
      <c r="O90" s="40">
        <v>0.109</v>
      </c>
      <c r="P90" s="26">
        <f t="shared" si="155"/>
        <v>1342.9334099999999</v>
      </c>
      <c r="Q90" s="40">
        <v>0.129</v>
      </c>
      <c r="R90" s="26">
        <f t="shared" si="156"/>
        <v>1589.34321</v>
      </c>
      <c r="S90" s="40">
        <v>0.183</v>
      </c>
      <c r="T90" s="26">
        <f>L90*S90</f>
        <v>2254.6496699999998</v>
      </c>
      <c r="U90" s="40">
        <v>0.53300000000000003</v>
      </c>
      <c r="V90" s="26">
        <f>L90*U90</f>
        <v>6566.8211700000002</v>
      </c>
      <c r="W90" s="40">
        <v>0.4</v>
      </c>
      <c r="X90" s="26">
        <f>W90*L90</f>
        <v>4928.1959999999999</v>
      </c>
      <c r="Y90" s="48">
        <v>3.6099999999999999E-3</v>
      </c>
      <c r="Z90" s="18">
        <f>L90*Y90</f>
        <v>44.476968899999996</v>
      </c>
      <c r="AA90" s="28">
        <f>IF(J90&gt;0,(AC90+AK90)/J90,0)</f>
        <v>3.4296350321294045E-3</v>
      </c>
      <c r="AB90" s="48">
        <v>3.1E-4</v>
      </c>
      <c r="AC90" s="38">
        <f>AB90*L90</f>
        <v>3.8193519</v>
      </c>
      <c r="AD90" s="29">
        <v>0.2336</v>
      </c>
      <c r="AE90" s="42">
        <f>AH90*(1-AI90)*AD90</f>
        <v>41.756467200000003</v>
      </c>
      <c r="AF90" s="29">
        <f t="shared" si="152"/>
        <v>0.91534213298892431</v>
      </c>
      <c r="AG90" s="30">
        <f t="shared" si="157"/>
        <v>0.91079571354931499</v>
      </c>
      <c r="AH90" s="44">
        <v>196</v>
      </c>
      <c r="AI90" s="66">
        <v>8.7999999999999995E-2</v>
      </c>
      <c r="AJ90" s="67">
        <v>0.2384</v>
      </c>
      <c r="AK90" s="42">
        <f t="shared" si="136"/>
        <v>42.614476800000006</v>
      </c>
      <c r="AL90" s="18">
        <v>1.6</v>
      </c>
      <c r="AM90" s="18"/>
      <c r="AN90" s="122">
        <f>AN89+AH90-AM90</f>
        <v>2202.08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49397</v>
      </c>
      <c r="E91" s="68"/>
      <c r="F91" s="52">
        <f t="shared" ref="F91:J91" si="158">SUM(F88:F90)</f>
        <v>40319</v>
      </c>
      <c r="G91" s="53"/>
      <c r="H91" s="69"/>
      <c r="I91" s="52">
        <f t="shared" si="158"/>
        <v>41366</v>
      </c>
      <c r="J91" s="52">
        <f t="shared" si="158"/>
        <v>41029</v>
      </c>
      <c r="K91" s="21">
        <f>IF(J91&gt;0,(J88*K88+J89*K89+J90*K90)/J91,0)</f>
        <v>8.7993858002876013E-2</v>
      </c>
      <c r="L91" s="53">
        <f>L88+L89+L90</f>
        <v>37418.699999999997</v>
      </c>
      <c r="M91" s="54">
        <f>IF(L91&gt;0,N91/L91,0)</f>
        <v>0.71340732427903697</v>
      </c>
      <c r="N91" s="55">
        <f>N88+N89+N90</f>
        <v>26694.774644999998</v>
      </c>
      <c r="O91" s="21">
        <f>IF(L91&gt;0,P91/L91,0)</f>
        <v>0.16429476424889161</v>
      </c>
      <c r="P91" s="55">
        <f>P88+P89+P90</f>
        <v>6147.6964950000001</v>
      </c>
      <c r="Q91" s="21">
        <f>IF(L91&gt;0,R91/L91,0)</f>
        <v>0.12229791147207146</v>
      </c>
      <c r="R91" s="55">
        <f>R88+R89+R90</f>
        <v>4576.2288600000002</v>
      </c>
      <c r="S91" s="21">
        <f>IF(L91&gt;0,T91/L91,0)</f>
        <v>0.17025449654851721</v>
      </c>
      <c r="T91" s="55">
        <f>T88+T89+T90</f>
        <v>6370.7019300000002</v>
      </c>
      <c r="U91" s="21">
        <f>IF(L91&gt;0,V91/L91,0)</f>
        <v>0.54540989224639025</v>
      </c>
      <c r="V91" s="55">
        <f>V88+V89+V90</f>
        <v>20408.529135000001</v>
      </c>
      <c r="W91" s="21">
        <f>IF(L91&gt;0,X91/L91,0)</f>
        <v>0.39664871441284716</v>
      </c>
      <c r="X91" s="55">
        <f>X88+X89+X90</f>
        <v>14842.079250000003</v>
      </c>
      <c r="Y91" s="56">
        <f>IF(L91&gt;0,Z91/L91,0)</f>
        <v>3.5328625139302012E-3</v>
      </c>
      <c r="Z91" s="57">
        <f>SUM(Z88:Z90)</f>
        <v>132.19512255000001</v>
      </c>
      <c r="AA91" s="63">
        <f>IF(L91&gt;0,(AA88*L88+AA89*L89+AA90*L90)/L91,0)</f>
        <v>3.2963748406946262E-3</v>
      </c>
      <c r="AB91" s="56">
        <f>IF(J91&gt;0,(J88*AB88+J89*AB89+J90*AB90)/J91,0)</f>
        <v>2.9661922055131731E-4</v>
      </c>
      <c r="AC91" s="53">
        <f>SUM(AC88:AC90)</f>
        <v>11.098013399999999</v>
      </c>
      <c r="AD91" s="54">
        <f>IF(J91&gt;0,(J88*AD88+J89*AD89+J90*AD90)/J91,0)</f>
        <v>0.22975492700285166</v>
      </c>
      <c r="AE91" s="59">
        <f>SUM(AE88:AE90)</f>
        <v>121.64746719999999</v>
      </c>
      <c r="AF91" s="54">
        <f>IF(AND(Z91&gt;0),((Z88*AF88+Z89*AF89+Z90*AF90)/Z91),0)</f>
        <v>0.91723209594796096</v>
      </c>
      <c r="AG91" s="58">
        <f>IF(AND(AA91&gt;0,AJ91&gt;0,AB91&gt;0),((AJ91*(AA91-AB91))/(AA91*(AJ91-AB91))),0)</f>
        <v>0.91116950784638007</v>
      </c>
      <c r="AH91" s="52">
        <f t="shared" ref="AH91" si="159">SUM(AH88:AH90)</f>
        <v>584</v>
      </c>
      <c r="AI91" s="21">
        <f>IF(AH91&gt;0,(AI88*AH88+AI89*AH89+AI90*AH90)/AH91,0)</f>
        <v>9.3315068493150688E-2</v>
      </c>
      <c r="AJ91" s="54">
        <f>IF(J91&gt;0,(AJ88*J88+AJ89*J89+AJ90*J90)/J91,0)</f>
        <v>0.23441234492675914</v>
      </c>
      <c r="AK91" s="59">
        <f>SUM(AK88:AK90)</f>
        <v>124.15075680000001</v>
      </c>
      <c r="AL91" s="70"/>
      <c r="AM91" s="57">
        <f>SUM(AM88:AM90)</f>
        <v>1005.22</v>
      </c>
      <c r="AN91" s="124"/>
      <c r="AO91" s="125">
        <f>AN90</f>
        <v>2202.08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47" t="s">
        <v>50</v>
      </c>
      <c r="D92" s="12">
        <v>2900</v>
      </c>
      <c r="E92" s="12">
        <v>0</v>
      </c>
      <c r="F92" s="12">
        <v>6002</v>
      </c>
      <c r="G92" s="13">
        <v>1.1000000000000001</v>
      </c>
      <c r="H92" s="13">
        <v>3.2</v>
      </c>
      <c r="I92" s="12">
        <v>6906</v>
      </c>
      <c r="J92" s="12">
        <v>13568</v>
      </c>
      <c r="K92" s="14">
        <v>8.3000000000000004E-2</v>
      </c>
      <c r="L92" s="25">
        <f>J92*(1-K92)</f>
        <v>12441.856</v>
      </c>
      <c r="M92" s="15">
        <v>0.76300000000000001</v>
      </c>
      <c r="N92" s="26">
        <f>L92*M92</f>
        <v>9493.1361280000001</v>
      </c>
      <c r="O92" s="14">
        <v>0.111</v>
      </c>
      <c r="P92" s="26">
        <f>L92*O92</f>
        <v>1381.046016</v>
      </c>
      <c r="Q92" s="16">
        <v>0.126</v>
      </c>
      <c r="R92" s="26">
        <f>L92*Q92</f>
        <v>1567.6738559999999</v>
      </c>
      <c r="S92" s="16">
        <v>0.18099999999999999</v>
      </c>
      <c r="T92" s="26">
        <f>L92*S92</f>
        <v>2251.9759359999998</v>
      </c>
      <c r="U92" s="16">
        <v>0.52600000000000002</v>
      </c>
      <c r="V92" s="26">
        <f>L92*U92</f>
        <v>6544.4162560000004</v>
      </c>
      <c r="W92" s="16">
        <v>0.4</v>
      </c>
      <c r="X92" s="26">
        <f>W92*L92</f>
        <v>4976.7424000000001</v>
      </c>
      <c r="Y92" s="17">
        <v>3.5699999999999998E-3</v>
      </c>
      <c r="Z92" s="61">
        <f>L92*Y92</f>
        <v>44.417425919999999</v>
      </c>
      <c r="AA92" s="28">
        <f>IF(J92&gt;0,(AC92+AK92)/J92,0)</f>
        <v>3.4493743750000001E-3</v>
      </c>
      <c r="AB92" s="17">
        <v>3.2000000000000003E-4</v>
      </c>
      <c r="AC92" s="25">
        <f>AB92*L92</f>
        <v>3.9813939200000004</v>
      </c>
      <c r="AD92" s="141">
        <v>0.22620000000000001</v>
      </c>
      <c r="AE92" s="31">
        <f>AH92*(1-AI92)*AD92</f>
        <v>41.534391599999999</v>
      </c>
      <c r="AF92" s="29">
        <f t="shared" ref="AF92:AF94" si="160">IF(AND(AD92&gt;0,AB92&gt;0,Y92&gt;0),((Y92-AB92)*AD92)/((AD92-AB92)*Y92),0)</f>
        <v>0.91165384163227881</v>
      </c>
      <c r="AG92" s="62">
        <f>IF(AND(AA92&gt;0,AJ92&gt;0,AB92&gt;0),((AJ92*(AA92-AB92))/(AA92*(AJ92-AB92))),0)</f>
        <v>0.90847617630547883</v>
      </c>
      <c r="AH92" s="12">
        <v>202</v>
      </c>
      <c r="AI92" s="14">
        <v>9.0999999999999998E-2</v>
      </c>
      <c r="AJ92" s="15">
        <v>0.23319999999999999</v>
      </c>
      <c r="AK92" s="31">
        <f t="shared" ref="AK92:AK102" si="161">AH92*(1-AI92)*AJ92</f>
        <v>42.819717599999997</v>
      </c>
      <c r="AL92" s="19">
        <v>1.55</v>
      </c>
      <c r="AM92" s="19">
        <v>1000.78</v>
      </c>
      <c r="AN92" s="119">
        <f>AN90+AH92-AM92</f>
        <v>1403.3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52</v>
      </c>
      <c r="D93" s="35">
        <v>14683</v>
      </c>
      <c r="E93" s="44">
        <v>5</v>
      </c>
      <c r="F93" s="35">
        <v>15587</v>
      </c>
      <c r="G93" s="36">
        <v>0.7</v>
      </c>
      <c r="H93" s="38">
        <v>4.3</v>
      </c>
      <c r="I93" s="35">
        <v>15844</v>
      </c>
      <c r="J93" s="35">
        <v>13671</v>
      </c>
      <c r="K93" s="66">
        <v>8.8999999999999996E-2</v>
      </c>
      <c r="L93" s="38">
        <f t="shared" ref="L93:L94" si="162">J93*(1-K93)</f>
        <v>12454.281000000001</v>
      </c>
      <c r="M93" s="39">
        <v>0.72</v>
      </c>
      <c r="N93" s="26">
        <f t="shared" ref="N93:N94" si="163">L93*M93</f>
        <v>8967.0823199999995</v>
      </c>
      <c r="O93" s="37">
        <v>0.219</v>
      </c>
      <c r="P93" s="26">
        <f t="shared" ref="P93:P94" si="164">L93*O93</f>
        <v>2727.4875390000002</v>
      </c>
      <c r="Q93" s="40">
        <v>6.0999999999999999E-2</v>
      </c>
      <c r="R93" s="26">
        <f t="shared" ref="R93:R94" si="165">L93*Q93</f>
        <v>759.711141</v>
      </c>
      <c r="S93" s="40">
        <v>0.17799999999999999</v>
      </c>
      <c r="T93" s="26">
        <f>L93*S93</f>
        <v>2216.8620180000003</v>
      </c>
      <c r="U93" s="40">
        <v>0.52</v>
      </c>
      <c r="V93" s="26">
        <f>L93*U93</f>
        <v>6476.2261200000003</v>
      </c>
      <c r="W93" s="40">
        <v>0.4</v>
      </c>
      <c r="X93" s="26">
        <f>W93*L93</f>
        <v>4981.7124000000003</v>
      </c>
      <c r="Y93" s="41">
        <v>3.6099999999999999E-3</v>
      </c>
      <c r="Z93" s="18">
        <f>L93*Y93</f>
        <v>44.959954410000002</v>
      </c>
      <c r="AA93" s="28">
        <f>IF(J93&gt;0,(AC93+AK93)/J93,0)</f>
        <v>3.453866837831907E-3</v>
      </c>
      <c r="AB93" s="41">
        <v>3.4000000000000002E-4</v>
      </c>
      <c r="AC93" s="38">
        <f>AB93*L93</f>
        <v>4.2344555400000008</v>
      </c>
      <c r="AD93" s="29">
        <v>0.22459999999999999</v>
      </c>
      <c r="AE93" s="42">
        <f>AH93*(1-AI93)*AD93</f>
        <v>42.528908399999999</v>
      </c>
      <c r="AF93" s="29">
        <f t="shared" si="160"/>
        <v>0.907190481566583</v>
      </c>
      <c r="AG93" s="30">
        <f t="shared" ref="AG93:AG94" si="166">IF(AND(AA93&gt;0,AJ93&gt;0,AB93&gt;0),((AJ93*(AA93-AB93))/(AA93*(AJ93-AB93))),0)</f>
        <v>0.90291198876293988</v>
      </c>
      <c r="AH93" s="35">
        <v>209</v>
      </c>
      <c r="AI93" s="66">
        <v>9.4E-2</v>
      </c>
      <c r="AJ93" s="67">
        <v>0.22700000000000001</v>
      </c>
      <c r="AK93" s="42">
        <f t="shared" si="161"/>
        <v>42.983358000000003</v>
      </c>
      <c r="AL93" s="18">
        <v>1.6</v>
      </c>
      <c r="AM93" s="18"/>
      <c r="AN93" s="122">
        <f>AN92+AH93-AM93</f>
        <v>1612.3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53</v>
      </c>
      <c r="D94" s="44">
        <v>22953</v>
      </c>
      <c r="E94" s="44">
        <v>3</v>
      </c>
      <c r="F94" s="44">
        <v>18273</v>
      </c>
      <c r="G94" s="38">
        <v>1.1000000000000001</v>
      </c>
      <c r="H94" s="38">
        <v>3.4</v>
      </c>
      <c r="I94" s="44">
        <v>17716</v>
      </c>
      <c r="J94" s="44">
        <v>14172</v>
      </c>
      <c r="K94" s="66">
        <v>8.5999999999999993E-2</v>
      </c>
      <c r="L94" s="38">
        <f t="shared" si="162"/>
        <v>12953.208000000001</v>
      </c>
      <c r="M94" s="29">
        <v>0.75700000000000001</v>
      </c>
      <c r="N94" s="26">
        <f t="shared" si="163"/>
        <v>9805.5784560000011</v>
      </c>
      <c r="O94" s="40">
        <v>0.185</v>
      </c>
      <c r="P94" s="26">
        <f t="shared" si="164"/>
        <v>2396.34348</v>
      </c>
      <c r="Q94" s="40">
        <v>5.8000000000000003E-2</v>
      </c>
      <c r="R94" s="26">
        <f t="shared" si="165"/>
        <v>751.28606400000012</v>
      </c>
      <c r="S94" s="40">
        <v>0.17699999999999999</v>
      </c>
      <c r="T94" s="26">
        <f>L94*S94</f>
        <v>2292.7178159999999</v>
      </c>
      <c r="U94" s="40">
        <v>0.48099999999999998</v>
      </c>
      <c r="V94" s="26">
        <f>L94*U94</f>
        <v>6230.4930480000003</v>
      </c>
      <c r="W94" s="40">
        <v>0.4</v>
      </c>
      <c r="X94" s="26">
        <f>W94*L94</f>
        <v>5181.2832000000008</v>
      </c>
      <c r="Y94" s="48">
        <v>3.62E-3</v>
      </c>
      <c r="Z94" s="18">
        <f>L94*Y94</f>
        <v>46.890612959999999</v>
      </c>
      <c r="AA94" s="28">
        <f>IF(J94&gt;0,(AC94+AK94)/J94,0)</f>
        <v>3.3854848800451598E-3</v>
      </c>
      <c r="AB94" s="48">
        <v>3.4000000000000002E-4</v>
      </c>
      <c r="AC94" s="38">
        <f>AB94*L94</f>
        <v>4.4040907200000001</v>
      </c>
      <c r="AD94" s="29">
        <v>0.22239999999999999</v>
      </c>
      <c r="AE94" s="42">
        <f>AH94*(1-AI94)*AD94</f>
        <v>43.167395200000001</v>
      </c>
      <c r="AF94" s="29">
        <f t="shared" si="160"/>
        <v>0.90746465914592789</v>
      </c>
      <c r="AG94" s="30">
        <f t="shared" si="166"/>
        <v>0.90093570037592974</v>
      </c>
      <c r="AH94" s="44">
        <v>214</v>
      </c>
      <c r="AI94" s="66">
        <v>9.2999999999999999E-2</v>
      </c>
      <c r="AJ94" s="67">
        <v>0.22450000000000001</v>
      </c>
      <c r="AK94" s="42">
        <f t="shared" si="161"/>
        <v>43.575001000000007</v>
      </c>
      <c r="AL94" s="18">
        <v>1.64</v>
      </c>
      <c r="AM94" s="18"/>
      <c r="AN94" s="122">
        <f>AN93+AH94-AM94</f>
        <v>1826.3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40536</v>
      </c>
      <c r="E95" s="68"/>
      <c r="F95" s="52">
        <f>SUM(F92:F94)</f>
        <v>39862</v>
      </c>
      <c r="G95" s="53"/>
      <c r="H95" s="69"/>
      <c r="I95" s="52">
        <f>SUM(I92:I94)</f>
        <v>40466</v>
      </c>
      <c r="J95" s="52">
        <f>SUM(J92:J94)</f>
        <v>41411</v>
      </c>
      <c r="K95" s="21">
        <f>IF(J95&gt;0,(J92*K92+J93*K93+J94*K94)/J95,0)</f>
        <v>8.6007461785515937E-2</v>
      </c>
      <c r="L95" s="53">
        <f>L92+L93+L94</f>
        <v>37849.345000000001</v>
      </c>
      <c r="M95" s="54">
        <f>IF(L95&gt;0,N95/L95,0)</f>
        <v>0.74679751800196281</v>
      </c>
      <c r="N95" s="55">
        <f>N92+N93+N94</f>
        <v>28265.796904000003</v>
      </c>
      <c r="O95" s="21">
        <f>IF(L95&gt;0,P95/L95,0)</f>
        <v>0.17186234094671915</v>
      </c>
      <c r="P95" s="55">
        <f>P92+P93+P94</f>
        <v>6504.8770349999995</v>
      </c>
      <c r="Q95" s="21">
        <f>IF(L95&gt;0,R95/L95,0)</f>
        <v>8.1340141051318066E-2</v>
      </c>
      <c r="R95" s="55">
        <f>R92+R93+R94</f>
        <v>3078.671061</v>
      </c>
      <c r="S95" s="21">
        <f>IF(L95&gt;0,T95/L95,0)</f>
        <v>0.17864393082627983</v>
      </c>
      <c r="T95" s="55">
        <f>T92+T93+T94</f>
        <v>6761.5557700000008</v>
      </c>
      <c r="U95" s="21">
        <f>IF(L95&gt;0,V95/L95,0)</f>
        <v>0.50862532559017859</v>
      </c>
      <c r="V95" s="55">
        <f>V92+V93+V94</f>
        <v>19251.135424</v>
      </c>
      <c r="W95" s="21">
        <f>IF(L95&gt;0,X95/L95,0)</f>
        <v>0.4</v>
      </c>
      <c r="X95" s="55">
        <f>X92+X93+X94</f>
        <v>15139.738000000001</v>
      </c>
      <c r="Y95" s="56">
        <f>IF(L95&gt;0,Z95/L95,0)</f>
        <v>3.600273486634973E-3</v>
      </c>
      <c r="Z95" s="57">
        <f>SUM(Z92:Z94)</f>
        <v>136.26799328999999</v>
      </c>
      <c r="AA95" s="63">
        <f>IF(L95&gt;0,(AA92*L92+AA93*L93+AA94*L94)/L95,0)</f>
        <v>3.4289876675768103E-3</v>
      </c>
      <c r="AB95" s="56">
        <f>IF(J95&gt;0,(J92*AB92+J93*AB93+J94*AB94)/J95,0)</f>
        <v>3.3344715172297225E-4</v>
      </c>
      <c r="AC95" s="53">
        <f>SUM(AC92:AC94)</f>
        <v>12.61994018</v>
      </c>
      <c r="AD95" s="54">
        <f>IF(J95&gt;0,(J92*AD92+J93*AD93+J94*AD94)/J95,0)</f>
        <v>0.22437132645915334</v>
      </c>
      <c r="AE95" s="59">
        <f>SUM(AE92:AE94)</f>
        <v>127.2306952</v>
      </c>
      <c r="AF95" s="54">
        <f>IF(AND(Z95&gt;0),((Z92*AF92+Z93*AF93+Z94*AF94)/Z95),0)</f>
        <v>0.90873968849867925</v>
      </c>
      <c r="AG95" s="58">
        <f>IF(AND(AA95&gt;0,AJ95&gt;0,AB95&gt;0),((AJ95*(AA95-AB95))/(AA95*(AJ95-AB95))),0)</f>
        <v>0.90407756979142595</v>
      </c>
      <c r="AH95" s="52">
        <f>SUM(AH92:AH94)</f>
        <v>625</v>
      </c>
      <c r="AI95" s="21">
        <f>IF(AH95&gt;0,(AI92*AH92+AI93*AH93+AI94*AH94)/AH95,0)</f>
        <v>9.2687999999999993E-2</v>
      </c>
      <c r="AJ95" s="54">
        <f>IF(J95&gt;0,(AJ92*J92+AJ93*J93+AJ94*J94)/J95,0)</f>
        <v>0.22817581318973221</v>
      </c>
      <c r="AK95" s="59">
        <f>SUM(AK92:AK94)</f>
        <v>129.37807660000001</v>
      </c>
      <c r="AL95" s="70"/>
      <c r="AM95" s="57">
        <f>SUM(AM92:AM94)</f>
        <v>1000.78</v>
      </c>
      <c r="AN95" s="124"/>
      <c r="AO95" s="125">
        <f>AN94</f>
        <v>1826.3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47" t="s">
        <v>50</v>
      </c>
      <c r="D96" s="12">
        <v>6800</v>
      </c>
      <c r="E96" s="12">
        <v>0</v>
      </c>
      <c r="F96" s="12">
        <v>6572</v>
      </c>
      <c r="G96" s="13">
        <v>0.9</v>
      </c>
      <c r="H96" s="13">
        <v>4</v>
      </c>
      <c r="I96" s="12">
        <v>6891</v>
      </c>
      <c r="J96" s="12">
        <v>14920</v>
      </c>
      <c r="K96" s="14">
        <v>8.1000000000000003E-2</v>
      </c>
      <c r="L96" s="25">
        <f>J96*(1-K96)</f>
        <v>13711.480000000001</v>
      </c>
      <c r="M96" s="15">
        <v>0.73299999999999998</v>
      </c>
      <c r="N96" s="26">
        <f>L96*M96</f>
        <v>10050.514840000002</v>
      </c>
      <c r="O96" s="14">
        <v>0.21199999999999999</v>
      </c>
      <c r="P96" s="26">
        <f>L96*O96</f>
        <v>2906.83376</v>
      </c>
      <c r="Q96" s="16">
        <v>5.5E-2</v>
      </c>
      <c r="R96" s="26">
        <f>L96*Q96</f>
        <v>754.1314000000001</v>
      </c>
      <c r="S96" s="16">
        <v>0.17499999999999999</v>
      </c>
      <c r="T96" s="26">
        <f>L96*S96</f>
        <v>2399.509</v>
      </c>
      <c r="U96" s="16">
        <v>0.52800000000000002</v>
      </c>
      <c r="V96" s="26">
        <f>L96*U96</f>
        <v>7239.6614400000008</v>
      </c>
      <c r="W96" s="16">
        <v>0.4</v>
      </c>
      <c r="X96" s="26">
        <f>W96*L96</f>
        <v>5484.5920000000006</v>
      </c>
      <c r="Y96" s="17">
        <v>3.5799999999999998E-3</v>
      </c>
      <c r="Z96" s="61">
        <f>L96*Y96</f>
        <v>49.087098400000002</v>
      </c>
      <c r="AA96" s="28">
        <f>IF(J96&gt;0,(AC96+AK96)/J96,0)</f>
        <v>3.3636803552278822E-3</v>
      </c>
      <c r="AB96" s="17">
        <v>3.3E-4</v>
      </c>
      <c r="AC96" s="25">
        <f>AB96*L96</f>
        <v>4.5247884000000003</v>
      </c>
      <c r="AD96" s="141">
        <v>0.2152</v>
      </c>
      <c r="AE96" s="31">
        <f>AH96*(1-AI96)*AD96</f>
        <v>45.767660000000006</v>
      </c>
      <c r="AF96" s="29">
        <f t="shared" ref="AF96:AF98" si="167">IF(AND(AD96&gt;0,AB96&gt;0,Y96&gt;0),((Y96-AB96)*AD96)/((AD96-AB96)*Y96),0)</f>
        <v>0.90921547210694886</v>
      </c>
      <c r="AG96" s="62">
        <f>IF(AND(AA96&gt;0,AJ96&gt;0,AB96&gt;0),((AJ96*(AA96-AB96))/(AA96*(AJ96-AB96))),0)</f>
        <v>0.90328154438749675</v>
      </c>
      <c r="AH96" s="12">
        <v>235</v>
      </c>
      <c r="AI96" s="14">
        <v>9.5000000000000001E-2</v>
      </c>
      <c r="AJ96" s="15">
        <v>0.2147</v>
      </c>
      <c r="AK96" s="31">
        <f t="shared" si="161"/>
        <v>45.661322500000004</v>
      </c>
      <c r="AL96" s="19">
        <v>1.55</v>
      </c>
      <c r="AM96" s="19">
        <v>1002.16</v>
      </c>
      <c r="AN96" s="119">
        <f>AN94+AH96-AM96</f>
        <v>1059.1400000000003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24" t="s">
        <v>56</v>
      </c>
      <c r="D97" s="35">
        <v>15704</v>
      </c>
      <c r="E97" s="44">
        <v>5</v>
      </c>
      <c r="F97" s="35">
        <v>17183</v>
      </c>
      <c r="G97" s="36">
        <v>1.1000000000000001</v>
      </c>
      <c r="H97" s="38">
        <v>3.5</v>
      </c>
      <c r="I97" s="35">
        <v>17534</v>
      </c>
      <c r="J97" s="35">
        <v>15109</v>
      </c>
      <c r="K97" s="66">
        <v>7.9000000000000001E-2</v>
      </c>
      <c r="L97" s="38">
        <f t="shared" ref="L97:L98" si="168">J97*(1-K97)</f>
        <v>13915.389000000001</v>
      </c>
      <c r="M97" s="39">
        <v>0.68300000000000005</v>
      </c>
      <c r="N97" s="26">
        <f t="shared" ref="N97:N98" si="169">L97*M97</f>
        <v>9504.2106870000007</v>
      </c>
      <c r="O97" s="37">
        <v>0.26300000000000001</v>
      </c>
      <c r="P97" s="26">
        <f t="shared" ref="P97:P98" si="170">L97*O97</f>
        <v>3659.7473070000005</v>
      </c>
      <c r="Q97" s="40">
        <v>5.3999999999999999E-2</v>
      </c>
      <c r="R97" s="26">
        <f t="shared" ref="R97:R98" si="171">L97*Q97</f>
        <v>751.43100600000002</v>
      </c>
      <c r="S97" s="40">
        <v>0.187</v>
      </c>
      <c r="T97" s="26">
        <f>L97*S97</f>
        <v>2602.1777430000002</v>
      </c>
      <c r="U97" s="40">
        <v>0.505</v>
      </c>
      <c r="V97" s="26">
        <f>L97*U97</f>
        <v>7027.2714450000003</v>
      </c>
      <c r="W97" s="40">
        <v>0.4</v>
      </c>
      <c r="X97" s="26">
        <f>W97*L97</f>
        <v>5566.155600000001</v>
      </c>
      <c r="Y97" s="41">
        <v>3.5100000000000001E-3</v>
      </c>
      <c r="Z97" s="18">
        <f>L97*Y97</f>
        <v>48.843015390000005</v>
      </c>
      <c r="AA97" s="28">
        <f>IF(J97&gt;0,(AC97+AK97)/J97,0)</f>
        <v>3.3013749328214968E-3</v>
      </c>
      <c r="AB97" s="41">
        <v>3.4000000000000002E-4</v>
      </c>
      <c r="AC97" s="38">
        <f>AB97*L97</f>
        <v>4.7312322600000005</v>
      </c>
      <c r="AD97" s="29">
        <v>0.21529999999999999</v>
      </c>
      <c r="AE97" s="42">
        <f>AH97*(1-AI97)*AD97</f>
        <v>45.254337599999999</v>
      </c>
      <c r="AF97" s="29">
        <f t="shared" si="167"/>
        <v>0.90456238065095529</v>
      </c>
      <c r="AG97" s="30">
        <f t="shared" ref="AG97:AG98" si="172">IF(AND(AA97&gt;0,AJ97&gt;0,AB97&gt;0),((AJ97*(AA97-AB97))/(AA97*(AJ97-AB97))),0)</f>
        <v>0.89843470964512828</v>
      </c>
      <c r="AH97" s="35">
        <v>232</v>
      </c>
      <c r="AI97" s="66">
        <v>9.4E-2</v>
      </c>
      <c r="AJ97" s="67">
        <v>0.21479999999999999</v>
      </c>
      <c r="AK97" s="42">
        <f t="shared" si="161"/>
        <v>45.149241599999996</v>
      </c>
      <c r="AL97" s="18">
        <v>1.5</v>
      </c>
      <c r="AM97" s="18"/>
      <c r="AN97" s="122">
        <f>AN96+AH97-AM97</f>
        <v>1291.1400000000003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53</v>
      </c>
      <c r="D98" s="44">
        <v>22140</v>
      </c>
      <c r="E98" s="44">
        <v>2</v>
      </c>
      <c r="F98" s="44">
        <v>16700</v>
      </c>
      <c r="G98" s="38">
        <v>1</v>
      </c>
      <c r="H98" s="38">
        <v>3.5</v>
      </c>
      <c r="I98" s="44">
        <v>17233</v>
      </c>
      <c r="J98" s="44">
        <v>15313</v>
      </c>
      <c r="K98" s="66">
        <v>0.08</v>
      </c>
      <c r="L98" s="38">
        <f t="shared" si="168"/>
        <v>14087.960000000001</v>
      </c>
      <c r="M98" s="29">
        <v>0.67700000000000005</v>
      </c>
      <c r="N98" s="26">
        <f t="shared" si="169"/>
        <v>9537.5489200000011</v>
      </c>
      <c r="O98" s="40">
        <v>0.25700000000000001</v>
      </c>
      <c r="P98" s="26">
        <f t="shared" si="170"/>
        <v>3620.6057200000005</v>
      </c>
      <c r="Q98" s="40">
        <v>6.6000000000000003E-2</v>
      </c>
      <c r="R98" s="26">
        <f t="shared" si="171"/>
        <v>929.80536000000006</v>
      </c>
      <c r="S98" s="40">
        <v>0.184</v>
      </c>
      <c r="T98" s="26">
        <f>L98*S98</f>
        <v>2592.1846399999999</v>
      </c>
      <c r="U98" s="40">
        <v>0.53</v>
      </c>
      <c r="V98" s="26">
        <f>L98*U98</f>
        <v>7466.6188000000011</v>
      </c>
      <c r="W98" s="40">
        <v>0.4</v>
      </c>
      <c r="X98" s="26">
        <f>W98*L98</f>
        <v>5635.1840000000011</v>
      </c>
      <c r="Y98" s="48">
        <v>3.5400000000000002E-3</v>
      </c>
      <c r="Z98" s="18">
        <f>L98*Y98</f>
        <v>49.871378400000005</v>
      </c>
      <c r="AA98" s="28">
        <f>IF(J98&gt;0,(AC98+AK98)/J98,0)</f>
        <v>3.1372898582903421E-3</v>
      </c>
      <c r="AB98" s="48">
        <v>3.6000000000000002E-4</v>
      </c>
      <c r="AC98" s="38">
        <f>AB98*L98</f>
        <v>5.0716656000000002</v>
      </c>
      <c r="AD98" s="29">
        <v>0.22159999999999999</v>
      </c>
      <c r="AE98" s="42">
        <f>AH98*(1-AI98)*AD98</f>
        <v>44.767631999999999</v>
      </c>
      <c r="AF98" s="29">
        <f t="shared" si="167"/>
        <v>0.89976679976342888</v>
      </c>
      <c r="AG98" s="30">
        <f t="shared" si="172"/>
        <v>0.88675212843289319</v>
      </c>
      <c r="AH98" s="44">
        <v>222</v>
      </c>
      <c r="AI98" s="66">
        <v>0.09</v>
      </c>
      <c r="AJ98" s="67">
        <v>0.2127</v>
      </c>
      <c r="AK98" s="42">
        <f t="shared" si="161"/>
        <v>42.969654000000006</v>
      </c>
      <c r="AL98" s="18">
        <v>1.5</v>
      </c>
      <c r="AM98" s="18"/>
      <c r="AN98" s="122">
        <f>AN97+AH98-AM98</f>
        <v>1513.1400000000003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44644</v>
      </c>
      <c r="E99" s="68"/>
      <c r="F99" s="52">
        <f>SUM(F96:F98)</f>
        <v>40455</v>
      </c>
      <c r="G99" s="53"/>
      <c r="H99" s="69"/>
      <c r="I99" s="52">
        <f>SUM(I96:I98)</f>
        <v>41658</v>
      </c>
      <c r="J99" s="52">
        <f>SUM(J96:J98)</f>
        <v>45342</v>
      </c>
      <c r="K99" s="21">
        <f>IF(J99&gt;0,(J96*K96+J97*K97+J98*K98)/J99,0)</f>
        <v>7.9995831679237794E-2</v>
      </c>
      <c r="L99" s="53">
        <f>L96+L97+L98</f>
        <v>41714.829000000005</v>
      </c>
      <c r="M99" s="54">
        <f>IF(L99&gt;0,N99/L99,0)</f>
        <v>0.69740845508440175</v>
      </c>
      <c r="N99" s="55">
        <f>N96+N97+N98</f>
        <v>29092.274447000003</v>
      </c>
      <c r="O99" s="21">
        <f>IF(L99&gt;0,P99/L99,0)</f>
        <v>0.24421020129316606</v>
      </c>
      <c r="P99" s="55">
        <f>P96+P97+P98</f>
        <v>10187.186787000002</v>
      </c>
      <c r="Q99" s="21">
        <f>IF(L99&gt;0,R99/L99,0)</f>
        <v>5.8381343622432205E-2</v>
      </c>
      <c r="R99" s="55">
        <f>R96+R97+R98</f>
        <v>2435.3677660000003</v>
      </c>
      <c r="S99" s="21">
        <f>IF(L99&gt;0,T99/L99,0)</f>
        <v>0.18204249100481745</v>
      </c>
      <c r="T99" s="55">
        <f>T96+T97+T98</f>
        <v>7593.8713829999997</v>
      </c>
      <c r="U99" s="21">
        <f>IF(L99&gt;0,V99/L99,0)</f>
        <v>0.52100301513881309</v>
      </c>
      <c r="V99" s="55">
        <f>V96+V97+V98</f>
        <v>21733.551685000002</v>
      </c>
      <c r="W99" s="21">
        <f>IF(L99&gt;0,X99/L99,0)</f>
        <v>0.4</v>
      </c>
      <c r="X99" s="55">
        <f>X96+X97+X98</f>
        <v>16685.931600000004</v>
      </c>
      <c r="Y99" s="56">
        <f>IF(L99&gt;0,Z99/L99,0)</f>
        <v>3.5431403108472526E-3</v>
      </c>
      <c r="Z99" s="57">
        <f>SUM(Z96:Z98)</f>
        <v>147.80149219</v>
      </c>
      <c r="AA99" s="63">
        <f>IF(L99&gt;0,(AA96*L96+AA97*L97+AA98*L98)/L99,0)</f>
        <v>3.2664395285944958E-3</v>
      </c>
      <c r="AB99" s="56">
        <f>IF(J99&gt;0,(J96*AB96+J97*AB97+J98*AB98)/J99,0)</f>
        <v>3.4346389660800135E-4</v>
      </c>
      <c r="AC99" s="53">
        <f>SUM(AC96:AC98)</f>
        <v>14.32768626</v>
      </c>
      <c r="AD99" s="54">
        <f>IF(J99&gt;0,(J96*AD96+J97*AD97+J98*AD98)/J99,0)</f>
        <v>0.21739474438710246</v>
      </c>
      <c r="AE99" s="59">
        <f>SUM(AE96:AE98)</f>
        <v>135.78962960000001</v>
      </c>
      <c r="AF99" s="54">
        <f>IF(AND(Z99&gt;0),((Z96*AF96+Z97*AF97+Z98*AF98)/Z99),0)</f>
        <v>0.90448961094636227</v>
      </c>
      <c r="AG99" s="58">
        <f>IF(AND(AA99&gt;0,AJ99&gt;0,AB99&gt;0),((AJ99*(AA99-AB99))/(AA99*(AJ99-AB99))),0)</f>
        <v>0.89628880860752769</v>
      </c>
      <c r="AH99" s="52">
        <f>SUM(AH96:AH98)</f>
        <v>689</v>
      </c>
      <c r="AI99" s="21">
        <f>IF(AH99&gt;0,(AI96*AH96+AI97*AH97+AI98*AH98)/AH99,0)</f>
        <v>9.305224963715529E-2</v>
      </c>
      <c r="AJ99" s="54">
        <f>IF(J99&gt;0,(AJ96*J96+AJ97*J97+AJ98*J98)/J99,0)</f>
        <v>0.2140578779056945</v>
      </c>
      <c r="AK99" s="59">
        <f>SUM(AK96:AK98)</f>
        <v>133.78021810000001</v>
      </c>
      <c r="AL99" s="70"/>
      <c r="AM99" s="57">
        <f>SUM(AM96:AM98)</f>
        <v>1002.16</v>
      </c>
      <c r="AN99" s="124"/>
      <c r="AO99" s="125">
        <f>AN98</f>
        <v>1513.1400000000003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47" t="s">
        <v>50</v>
      </c>
      <c r="D100" s="12">
        <v>5100</v>
      </c>
      <c r="E100" s="73">
        <v>0</v>
      </c>
      <c r="F100" s="12">
        <v>7095</v>
      </c>
      <c r="G100" s="74">
        <v>1</v>
      </c>
      <c r="H100" s="74">
        <v>3.9</v>
      </c>
      <c r="I100" s="12">
        <v>7686</v>
      </c>
      <c r="J100" s="12">
        <v>15151</v>
      </c>
      <c r="K100" s="66">
        <v>7.3999999999999996E-2</v>
      </c>
      <c r="L100" s="25">
        <f>J100*(1-K100)</f>
        <v>14029.826000000001</v>
      </c>
      <c r="M100" s="15">
        <v>0.76900000000000002</v>
      </c>
      <c r="N100" s="26">
        <f>L100*M100</f>
        <v>10788.936194000002</v>
      </c>
      <c r="O100" s="14">
        <v>0.14499999999999999</v>
      </c>
      <c r="P100" s="26">
        <f>L100*O100</f>
        <v>2034.3247699999999</v>
      </c>
      <c r="Q100" s="16">
        <v>8.5999999999999993E-2</v>
      </c>
      <c r="R100" s="26">
        <f>L100*Q100</f>
        <v>1206.565036</v>
      </c>
      <c r="S100" s="16">
        <v>0.193</v>
      </c>
      <c r="T100" s="26">
        <f>L100*S100</f>
        <v>2707.7564180000004</v>
      </c>
      <c r="U100" s="16">
        <v>0.52700000000000002</v>
      </c>
      <c r="V100" s="26">
        <f>L100*U100</f>
        <v>7393.7183020000011</v>
      </c>
      <c r="W100" s="16">
        <v>0.4</v>
      </c>
      <c r="X100" s="26">
        <f>W100*L100</f>
        <v>5611.9304000000011</v>
      </c>
      <c r="Y100" s="17">
        <v>3.46E-3</v>
      </c>
      <c r="Z100" s="61">
        <f>L100*Y100</f>
        <v>48.543197960000001</v>
      </c>
      <c r="AA100" s="28">
        <f>IF(J100&gt;0,(AC100+AK100)/J100,0)</f>
        <v>3.1024503755527691E-3</v>
      </c>
      <c r="AB100" s="17">
        <v>3.4000000000000002E-4</v>
      </c>
      <c r="AC100" s="25">
        <f>AB100*L100</f>
        <v>4.7701408400000007</v>
      </c>
      <c r="AD100" s="141">
        <v>0.21609999999999999</v>
      </c>
      <c r="AE100" s="31">
        <f>AH100*(1-AI100)*AD100</f>
        <v>42.569971200000005</v>
      </c>
      <c r="AF100" s="29">
        <f t="shared" ref="AF100:AF102" si="173">IF(AND(AD100&gt;0,AB100&gt;0,Y100&gt;0),((Y100-AB100)*AD100)/((AD100-AB100)*Y100),0)</f>
        <v>0.90315507918239291</v>
      </c>
      <c r="AG100" s="62">
        <f>IF(AND(AA100&gt;0,AJ100&gt;0,AB100&gt;0),((AJ100*(AA100-AB100))/(AA100*(AJ100-AB100))),0)</f>
        <v>0.89182347830779996</v>
      </c>
      <c r="AH100" s="12">
        <v>216</v>
      </c>
      <c r="AI100" s="66">
        <v>8.7999999999999995E-2</v>
      </c>
      <c r="AJ100" s="67">
        <v>0.21440000000000001</v>
      </c>
      <c r="AK100" s="31">
        <f t="shared" si="161"/>
        <v>42.235084800000003</v>
      </c>
      <c r="AL100" s="75">
        <v>1.68</v>
      </c>
      <c r="AM100" s="75">
        <v>997.54</v>
      </c>
      <c r="AN100" s="119">
        <f>AN98+AH100-AM100</f>
        <v>731.60000000000036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24" t="s">
        <v>56</v>
      </c>
      <c r="D101" s="35">
        <v>19960</v>
      </c>
      <c r="E101" s="44">
        <v>5</v>
      </c>
      <c r="F101" s="35">
        <v>16311</v>
      </c>
      <c r="G101" s="36">
        <v>0.8</v>
      </c>
      <c r="H101" s="38">
        <v>2.9</v>
      </c>
      <c r="I101" s="35">
        <v>16502</v>
      </c>
      <c r="J101" s="35">
        <v>15236</v>
      </c>
      <c r="K101" s="66">
        <v>8.4000000000000005E-2</v>
      </c>
      <c r="L101" s="38">
        <f t="shared" ref="L101:L102" si="174">J101*(1-K101)</f>
        <v>13956.176000000001</v>
      </c>
      <c r="M101" s="39">
        <v>0.83</v>
      </c>
      <c r="N101" s="26">
        <f t="shared" ref="N101:N102" si="175">L101*M101</f>
        <v>11583.62608</v>
      </c>
      <c r="O101" s="37">
        <v>0.11799999999999999</v>
      </c>
      <c r="P101" s="26">
        <f t="shared" ref="P101:P102" si="176">L101*O101</f>
        <v>1646.8287680000001</v>
      </c>
      <c r="Q101" s="40">
        <v>4.2999999999999997E-2</v>
      </c>
      <c r="R101" s="26">
        <f t="shared" ref="R101:R102" si="177">L101*Q101</f>
        <v>600.11556800000005</v>
      </c>
      <c r="S101" s="40">
        <v>0.17799999999999999</v>
      </c>
      <c r="T101" s="26">
        <f>L101*S101</f>
        <v>2484.1993280000002</v>
      </c>
      <c r="U101" s="40">
        <v>0.54100000000000004</v>
      </c>
      <c r="V101" s="26">
        <f>L101*U101</f>
        <v>7550.2912160000014</v>
      </c>
      <c r="W101" s="40">
        <v>0.4</v>
      </c>
      <c r="X101" s="26">
        <f>W101*L101</f>
        <v>5582.4704000000011</v>
      </c>
      <c r="Y101" s="41">
        <v>3.5100000000000001E-3</v>
      </c>
      <c r="Z101" s="18">
        <f>L101*Y101</f>
        <v>48.986177760000004</v>
      </c>
      <c r="AA101" s="28">
        <f>IF(J101&gt;0,(AC101+AK101)/J101,0)</f>
        <v>3.3567407981097402E-3</v>
      </c>
      <c r="AB101" s="41">
        <v>3.5E-4</v>
      </c>
      <c r="AC101" s="38">
        <f>AB101*L101</f>
        <v>4.8846616000000003</v>
      </c>
      <c r="AD101" s="29">
        <v>0.22189999999999999</v>
      </c>
      <c r="AE101" s="42">
        <f>AH101*(1-AI101)*AD101</f>
        <v>48.579235599999997</v>
      </c>
      <c r="AF101" s="29">
        <f t="shared" si="173"/>
        <v>0.90170715131220658</v>
      </c>
      <c r="AG101" s="30">
        <f t="shared" ref="AG101:AG102" si="178">IF(AND(AA101&gt;0,AJ101&gt;0,AB101&gt;0),((AJ101*(AA101-AB101))/(AA101*(AJ101-AB101))),0)</f>
        <v>0.89721835736928746</v>
      </c>
      <c r="AH101" s="35">
        <v>239</v>
      </c>
      <c r="AI101" s="66">
        <v>8.4000000000000005E-2</v>
      </c>
      <c r="AJ101" s="67">
        <v>0.21129999999999999</v>
      </c>
      <c r="AK101" s="42">
        <f t="shared" si="161"/>
        <v>46.2586412</v>
      </c>
      <c r="AL101" s="18">
        <v>1.6</v>
      </c>
      <c r="AM101" s="18"/>
      <c r="AN101" s="122">
        <f>AN100+AH101-AM101</f>
        <v>970.60000000000036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55</v>
      </c>
      <c r="D102" s="44">
        <v>15990</v>
      </c>
      <c r="E102" s="44">
        <v>0</v>
      </c>
      <c r="F102" s="44">
        <v>15039</v>
      </c>
      <c r="G102" s="38">
        <v>0.6</v>
      </c>
      <c r="H102" s="38">
        <v>3.6</v>
      </c>
      <c r="I102" s="44">
        <v>15657</v>
      </c>
      <c r="J102" s="44">
        <v>15212</v>
      </c>
      <c r="K102" s="66">
        <v>8.8999999999999996E-2</v>
      </c>
      <c r="L102" s="38">
        <f t="shared" si="174"/>
        <v>13858.132</v>
      </c>
      <c r="M102" s="29">
        <v>0.55000000000000004</v>
      </c>
      <c r="N102" s="26">
        <f t="shared" si="175"/>
        <v>7621.9726000000001</v>
      </c>
      <c r="O102" s="40">
        <v>0.32100000000000001</v>
      </c>
      <c r="P102" s="26">
        <f t="shared" si="176"/>
        <v>4448.4603719999996</v>
      </c>
      <c r="Q102" s="40">
        <v>0.129</v>
      </c>
      <c r="R102" s="26">
        <f t="shared" si="177"/>
        <v>1787.699028</v>
      </c>
      <c r="S102" s="40">
        <v>0.182</v>
      </c>
      <c r="T102" s="26">
        <f>L102*S102</f>
        <v>2522.1800239999998</v>
      </c>
      <c r="U102" s="40">
        <v>0.48399999999999999</v>
      </c>
      <c r="V102" s="26">
        <f>L102*U102</f>
        <v>6707.3358879999996</v>
      </c>
      <c r="W102" s="40">
        <v>0.39</v>
      </c>
      <c r="X102" s="26">
        <f>W102*L102</f>
        <v>5404.67148</v>
      </c>
      <c r="Y102" s="48">
        <v>3.4199999999999999E-3</v>
      </c>
      <c r="Z102" s="18">
        <f>L102*Y102</f>
        <v>47.394811439999998</v>
      </c>
      <c r="AA102" s="28">
        <f>IF(J102&gt;0,(AC102+AK102)/J102,0)</f>
        <v>2.9756581356823559E-3</v>
      </c>
      <c r="AB102" s="48">
        <v>3.3E-4</v>
      </c>
      <c r="AC102" s="38">
        <f>AB102*L102</f>
        <v>4.5731835599999995</v>
      </c>
      <c r="AD102" s="29">
        <v>0.2243</v>
      </c>
      <c r="AE102" s="42">
        <f>AH102*(1-AI102)*AD102</f>
        <v>43.776182400000003</v>
      </c>
      <c r="AF102" s="29">
        <f t="shared" si="173"/>
        <v>0.90484001225101429</v>
      </c>
      <c r="AG102" s="30">
        <f t="shared" si="178"/>
        <v>0.89050960340440322</v>
      </c>
      <c r="AH102" s="44">
        <v>214</v>
      </c>
      <c r="AI102" s="66">
        <v>8.7999999999999995E-2</v>
      </c>
      <c r="AJ102" s="67">
        <v>0.20849999999999999</v>
      </c>
      <c r="AK102" s="42">
        <f t="shared" si="161"/>
        <v>40.692528000000003</v>
      </c>
      <c r="AL102" s="18">
        <v>1.6</v>
      </c>
      <c r="AM102" s="18"/>
      <c r="AN102" s="122">
        <f>AN101+AH102-AM102</f>
        <v>1184.6000000000004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41050</v>
      </c>
      <c r="E103" s="79"/>
      <c r="F103" s="52">
        <f>SUM(F100:F102)</f>
        <v>38445</v>
      </c>
      <c r="G103" s="146"/>
      <c r="H103" s="80"/>
      <c r="I103" s="52">
        <f>SUM(I100:I102)</f>
        <v>39845</v>
      </c>
      <c r="J103" s="52">
        <f>SUM(J100:J102)</f>
        <v>45599</v>
      </c>
      <c r="K103" s="21">
        <f>IF(J103&gt;0,(J100*K100+J101*K101+J102*K102)/J103,0)</f>
        <v>8.2345358450843217E-2</v>
      </c>
      <c r="L103" s="53">
        <f>L100+L101+L102</f>
        <v>41844.133999999998</v>
      </c>
      <c r="M103" s="54">
        <f>IF(L103&gt;0,N103/L103,0)</f>
        <v>0.71681576380574652</v>
      </c>
      <c r="N103" s="55">
        <f>N100+N101+N102</f>
        <v>29994.534874000004</v>
      </c>
      <c r="O103" s="21">
        <f>IF(L103&gt;0,P103/L103,0)</f>
        <v>0.19428323955754467</v>
      </c>
      <c r="P103" s="55">
        <f>P100+P101+P102</f>
        <v>8129.61391</v>
      </c>
      <c r="Q103" s="21">
        <f>IF(L103&gt;0,R103/L103,0)</f>
        <v>8.5899247717732677E-2</v>
      </c>
      <c r="R103" s="55">
        <f>R100+R101+R102</f>
        <v>3594.3796320000001</v>
      </c>
      <c r="S103" s="21">
        <f>IF(L103&gt;0,T103/L103,0)</f>
        <v>0.18435405474038491</v>
      </c>
      <c r="T103" s="55">
        <f>T100+T101+T102</f>
        <v>7714.1357700000008</v>
      </c>
      <c r="U103" s="21">
        <f>IF(L103&gt;0,V103/L103,0)</f>
        <v>0.51742845021001038</v>
      </c>
      <c r="V103" s="55">
        <f>V100+V101+V102</f>
        <v>21651.345406</v>
      </c>
      <c r="W103" s="21">
        <f>IF(L103&gt;0,X103/L103,0)</f>
        <v>0.39668815418667774</v>
      </c>
      <c r="X103" s="55">
        <f>X100+X101+X102</f>
        <v>16599.072280000004</v>
      </c>
      <c r="Y103" s="56">
        <f>IF(L103&gt;0,Z103/L103,0)</f>
        <v>3.4634289996299124E-3</v>
      </c>
      <c r="Z103" s="57">
        <f>SUM(Z100:Z102)</f>
        <v>144.92418716</v>
      </c>
      <c r="AA103" s="63">
        <f>IF(L103&gt;0,(AA100*L100+AA101*L101+AA102*L102)/L103,0)</f>
        <v>3.1452716296769341E-3</v>
      </c>
      <c r="AB103" s="56">
        <f>IF(J103&gt;0,(J100*AB100+J101*AB101+J102*AB102)/J103,0)</f>
        <v>3.4000526327331742E-4</v>
      </c>
      <c r="AC103" s="53">
        <f>SUM(AC100:AC102)</f>
        <v>14.227986000000001</v>
      </c>
      <c r="AD103" s="54">
        <f>IF(J103&gt;0,(J100*AD100+J101*AD101+J102*AD102)/J103,0)</f>
        <v>0.22077350599793857</v>
      </c>
      <c r="AE103" s="59">
        <f>SUM(AE100:AE102)</f>
        <v>134.92538920000001</v>
      </c>
      <c r="AF103" s="54">
        <f>IF(AND(Z103&gt;0),((Z100*AF100+Z101*AF101+Z102*AF102)/Z103),0)</f>
        <v>0.90321668817409195</v>
      </c>
      <c r="AG103" s="58">
        <f>IF(AND(AA103&gt;0,AJ103&gt;0,AB103&gt;0),((AJ103*(AA103-AB103))/(AA103*(AJ103-AB103))),0)</f>
        <v>0.89333638036556795</v>
      </c>
      <c r="AH103" s="52">
        <f>SUM(AH100:AH102)</f>
        <v>669</v>
      </c>
      <c r="AI103" s="21">
        <f>IF(AH103&gt;0,(AI100*AH100+AI101*AH101+AI102*AH102)/AH103,0)</f>
        <v>8.6571001494768304E-2</v>
      </c>
      <c r="AJ103" s="54">
        <f>IF(J103&gt;0,(AJ100*J100+AJ101*J101+AJ102*J102)/J103,0)</f>
        <v>0.21139593412136232</v>
      </c>
      <c r="AK103" s="59">
        <f>SUM(AK100:AK102)</f>
        <v>129.18625400000002</v>
      </c>
      <c r="AL103" s="81"/>
      <c r="AM103" s="57">
        <f>SUM(AM100:AM102)</f>
        <v>997.54</v>
      </c>
      <c r="AN103" s="127"/>
      <c r="AO103" s="125">
        <f>AN102</f>
        <v>1184.6000000000004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24" t="s">
        <v>52</v>
      </c>
      <c r="D104" s="12">
        <v>4400</v>
      </c>
      <c r="E104" s="12">
        <v>2</v>
      </c>
      <c r="F104" s="12">
        <v>9076</v>
      </c>
      <c r="G104" s="13">
        <v>1.2</v>
      </c>
      <c r="H104" s="13">
        <v>4.8</v>
      </c>
      <c r="I104" s="12">
        <v>8555</v>
      </c>
      <c r="J104" s="12">
        <v>14793</v>
      </c>
      <c r="K104" s="14">
        <v>0.09</v>
      </c>
      <c r="L104" s="25">
        <f>J104*(1-K104)</f>
        <v>13461.630000000001</v>
      </c>
      <c r="M104" s="15">
        <v>0.71</v>
      </c>
      <c r="N104" s="26">
        <f>L104*M104</f>
        <v>9557.7573000000011</v>
      </c>
      <c r="O104" s="14">
        <v>0.21199999999999999</v>
      </c>
      <c r="P104" s="26">
        <f>L104*O104</f>
        <v>2853.8655600000002</v>
      </c>
      <c r="Q104" s="16">
        <v>7.8E-2</v>
      </c>
      <c r="R104" s="26">
        <f>L104*Q104</f>
        <v>1050.0071400000002</v>
      </c>
      <c r="S104" s="16">
        <v>0.183</v>
      </c>
      <c r="T104" s="26">
        <f>L104*S104</f>
        <v>2463.47829</v>
      </c>
      <c r="U104" s="16">
        <v>0.52500000000000002</v>
      </c>
      <c r="V104" s="26">
        <f>L104*U104</f>
        <v>7067.3557500000006</v>
      </c>
      <c r="W104" s="16">
        <v>0.4</v>
      </c>
      <c r="X104" s="26">
        <f>W104*L104</f>
        <v>5384.652000000001</v>
      </c>
      <c r="Y104" s="17">
        <v>3.4199999999999999E-3</v>
      </c>
      <c r="Z104" s="61">
        <f>L104*Y104</f>
        <v>46.038774600000004</v>
      </c>
      <c r="AA104" s="28">
        <f>IF(J104&gt;0,(AC104+AK104)/J104,0)</f>
        <v>2.9884406408436422E-3</v>
      </c>
      <c r="AB104" s="17">
        <v>3.1E-4</v>
      </c>
      <c r="AC104" s="25">
        <f>AB104*L104</f>
        <v>4.1731053000000005</v>
      </c>
      <c r="AD104" s="141">
        <v>0.22170000000000001</v>
      </c>
      <c r="AE104" s="31">
        <f>AH104*(1-AI104)*AD104</f>
        <v>41.8075209</v>
      </c>
      <c r="AF104" s="29">
        <f t="shared" ref="AF104:AF106" si="179">IF(AND(AD104&gt;0,AB104&gt;0,Y104&gt;0),((Y104-AB104)*AD104)/((AD104-AB104)*Y104),0)</f>
        <v>0.91063004636574507</v>
      </c>
      <c r="AG104" s="62">
        <f>IF(AND(AA104&gt;0,AJ104&gt;0,AB104&gt;0),((AJ104*(AA104-AB104))/(AA104*(AJ104-AB104))),0)</f>
        <v>0.89757761177058615</v>
      </c>
      <c r="AH104" s="12">
        <v>207</v>
      </c>
      <c r="AI104" s="14">
        <v>8.8999999999999996E-2</v>
      </c>
      <c r="AJ104" s="15">
        <v>0.21229999999999999</v>
      </c>
      <c r="AK104" s="31">
        <f t="shared" ref="AK104:AK114" si="180">AH104*(1-AI104)*AJ104</f>
        <v>40.034897099999995</v>
      </c>
      <c r="AL104" s="19">
        <v>1.55</v>
      </c>
      <c r="AM104" s="19">
        <v>503.3</v>
      </c>
      <c r="AN104" s="119">
        <f>AN102+AH104-AM104</f>
        <v>888.30000000000041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24" t="s">
        <v>56</v>
      </c>
      <c r="D105" s="35">
        <v>20825</v>
      </c>
      <c r="E105" s="44">
        <v>4</v>
      </c>
      <c r="F105" s="35">
        <v>16442</v>
      </c>
      <c r="G105" s="36">
        <v>0.9</v>
      </c>
      <c r="H105" s="38">
        <v>3.8</v>
      </c>
      <c r="I105" s="35">
        <v>16247</v>
      </c>
      <c r="J105" s="35">
        <v>15243</v>
      </c>
      <c r="K105" s="66">
        <v>7.0000000000000007E-2</v>
      </c>
      <c r="L105" s="38">
        <f t="shared" ref="L105:L106" si="181">J105*(1-K105)</f>
        <v>14175.99</v>
      </c>
      <c r="M105" s="39">
        <v>0.84699999999999998</v>
      </c>
      <c r="N105" s="26">
        <f t="shared" ref="N105:N106" si="182">L105*M105</f>
        <v>12007.063529999999</v>
      </c>
      <c r="O105" s="37">
        <v>9.2999999999999999E-2</v>
      </c>
      <c r="P105" s="26">
        <f t="shared" ref="P105:P106" si="183">L105*O105</f>
        <v>1318.36707</v>
      </c>
      <c r="Q105" s="40">
        <v>0.06</v>
      </c>
      <c r="R105" s="26">
        <f t="shared" ref="R105:R106" si="184">L105*Q105</f>
        <v>850.55939999999998</v>
      </c>
      <c r="S105" s="40">
        <v>0.193</v>
      </c>
      <c r="T105" s="26">
        <f>L105*S105</f>
        <v>2735.9660699999999</v>
      </c>
      <c r="U105" s="40">
        <v>0.52600000000000002</v>
      </c>
      <c r="V105" s="26">
        <f>L105*U105</f>
        <v>7456.5707400000001</v>
      </c>
      <c r="W105" s="40">
        <v>0.4</v>
      </c>
      <c r="X105" s="26">
        <f>W105*L105</f>
        <v>5670.3960000000006</v>
      </c>
      <c r="Y105" s="41">
        <v>3.4199999999999999E-3</v>
      </c>
      <c r="Z105" s="18">
        <f>L105*Y105</f>
        <v>48.481885800000001</v>
      </c>
      <c r="AA105" s="28">
        <f>IF(J105&gt;0,(AC105+AK105)/J105,0)</f>
        <v>3.187720101029981E-3</v>
      </c>
      <c r="AB105" s="41">
        <v>2.7999999999999998E-4</v>
      </c>
      <c r="AC105" s="38">
        <f>AB105*L105</f>
        <v>3.9692771999999996</v>
      </c>
      <c r="AD105" s="29">
        <v>0.2225</v>
      </c>
      <c r="AE105" s="42">
        <f>AH105*(1-AI105)*AD105</f>
        <v>46.113347500000003</v>
      </c>
      <c r="AF105" s="29">
        <f t="shared" si="179"/>
        <v>0.91928550864456016</v>
      </c>
      <c r="AG105" s="30">
        <f t="shared" ref="AG105:AG106" si="185">IF(AND(AA105&gt;0,AJ105&gt;0,AB105&gt;0),((AJ105*(AA105-AB105))/(AA105*(AJ105-AB105))),0)</f>
        <v>0.91335075062983628</v>
      </c>
      <c r="AH105" s="35">
        <v>227</v>
      </c>
      <c r="AI105" s="66">
        <v>8.6999999999999994E-2</v>
      </c>
      <c r="AJ105" s="67">
        <v>0.21529999999999999</v>
      </c>
      <c r="AK105" s="42">
        <f t="shared" si="180"/>
        <v>44.6211403</v>
      </c>
      <c r="AL105" s="18">
        <v>1.55</v>
      </c>
      <c r="AM105" s="18"/>
      <c r="AN105" s="122">
        <f>AN104+AH105-AM105</f>
        <v>1115.3000000000004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55</v>
      </c>
      <c r="D106" s="44">
        <v>14672</v>
      </c>
      <c r="E106" s="44">
        <v>4</v>
      </c>
      <c r="F106" s="44">
        <v>16171</v>
      </c>
      <c r="G106" s="38">
        <v>0.6</v>
      </c>
      <c r="H106" s="38">
        <v>3.7</v>
      </c>
      <c r="I106" s="44">
        <v>16819</v>
      </c>
      <c r="J106" s="44">
        <v>15280</v>
      </c>
      <c r="K106" s="66">
        <v>0.09</v>
      </c>
      <c r="L106" s="38">
        <f t="shared" si="181"/>
        <v>13904.800000000001</v>
      </c>
      <c r="M106" s="29">
        <v>0.6</v>
      </c>
      <c r="N106" s="26">
        <f t="shared" si="182"/>
        <v>8342.880000000001</v>
      </c>
      <c r="O106" s="40">
        <v>0.30299999999999999</v>
      </c>
      <c r="P106" s="26">
        <f t="shared" si="183"/>
        <v>4213.1544000000004</v>
      </c>
      <c r="Q106" s="40">
        <v>9.7000000000000003E-2</v>
      </c>
      <c r="R106" s="26">
        <f t="shared" si="184"/>
        <v>1348.7656000000002</v>
      </c>
      <c r="S106" s="40">
        <v>0.185</v>
      </c>
      <c r="T106" s="26">
        <f>L106*S106</f>
        <v>2572.3880000000004</v>
      </c>
      <c r="U106" s="40">
        <v>0.52800000000000002</v>
      </c>
      <c r="V106" s="26">
        <f>L106*U106</f>
        <v>7341.7344000000012</v>
      </c>
      <c r="W106" s="40">
        <v>0.4</v>
      </c>
      <c r="X106" s="26">
        <f>W106*L106</f>
        <v>5561.920000000001</v>
      </c>
      <c r="Y106" s="48">
        <v>3.3800000000000002E-3</v>
      </c>
      <c r="Z106" s="18">
        <f>L106*Y106</f>
        <v>46.998224000000008</v>
      </c>
      <c r="AA106" s="28">
        <f>IF(J106&gt;0,(AC106+AK106)/J106,0)</f>
        <v>3.0584312303664923E-3</v>
      </c>
      <c r="AB106" s="48">
        <v>2.7999999999999998E-4</v>
      </c>
      <c r="AC106" s="38">
        <f>AB106*L106</f>
        <v>3.8933439999999999</v>
      </c>
      <c r="AD106" s="29">
        <v>0.22459999999999999</v>
      </c>
      <c r="AE106" s="42">
        <f>AH106*(1-AI106)*AD106</f>
        <v>44.3602968</v>
      </c>
      <c r="AF106" s="29">
        <f t="shared" si="179"/>
        <v>0.91830457756881556</v>
      </c>
      <c r="AG106" s="30">
        <f t="shared" si="185"/>
        <v>0.90962404657655294</v>
      </c>
      <c r="AH106" s="44">
        <v>218</v>
      </c>
      <c r="AI106" s="66">
        <v>9.4E-2</v>
      </c>
      <c r="AJ106" s="67">
        <v>0.21690000000000001</v>
      </c>
      <c r="AK106" s="42">
        <f t="shared" si="180"/>
        <v>42.839485200000006</v>
      </c>
      <c r="AL106" s="18">
        <v>1.55</v>
      </c>
      <c r="AM106" s="18"/>
      <c r="AN106" s="122">
        <f>AN105+AH106-AM106</f>
        <v>1333.3000000000004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39897</v>
      </c>
      <c r="E107" s="68"/>
      <c r="F107" s="52">
        <f t="shared" ref="F107:J107" si="186">SUM(F104:F106)</f>
        <v>41689</v>
      </c>
      <c r="G107" s="53"/>
      <c r="H107" s="69"/>
      <c r="I107" s="52">
        <f t="shared" si="186"/>
        <v>41621</v>
      </c>
      <c r="J107" s="52">
        <f t="shared" si="186"/>
        <v>45316</v>
      </c>
      <c r="K107" s="21">
        <f>IF(J107&gt;0,(J104*K104+J105*K105+J106*K106)/J107,0)</f>
        <v>8.3272574808014824E-2</v>
      </c>
      <c r="L107" s="53">
        <f>L104+L105+L106</f>
        <v>41542.420000000006</v>
      </c>
      <c r="M107" s="54">
        <f>IF(L107&gt;0,N107/L107,0)</f>
        <v>0.71993159835175702</v>
      </c>
      <c r="N107" s="55">
        <f>N104+N105+N106</f>
        <v>29907.700830000002</v>
      </c>
      <c r="O107" s="21">
        <f>IF(L107&gt;0,P107/L107,0)</f>
        <v>0.20185119282892042</v>
      </c>
      <c r="P107" s="55">
        <f>P104+P105+P106</f>
        <v>8385.3870300000017</v>
      </c>
      <c r="Q107" s="21">
        <f>IF(L107&gt;0,R107/L107,0)</f>
        <v>7.8217208819322509E-2</v>
      </c>
      <c r="R107" s="55">
        <f>R104+R105+R106</f>
        <v>3249.3321400000004</v>
      </c>
      <c r="S107" s="21">
        <f>IF(L107&gt;0,T107/L107,0)</f>
        <v>0.18708183971949635</v>
      </c>
      <c r="T107" s="55">
        <f>T104+T105+T106</f>
        <v>7771.8323600000003</v>
      </c>
      <c r="U107" s="21">
        <f>IF(L107&gt;0,V107/L107,0)</f>
        <v>0.52634538117904539</v>
      </c>
      <c r="V107" s="55">
        <f>V104+V105+V106</f>
        <v>21865.660890000003</v>
      </c>
      <c r="W107" s="21">
        <f>IF(L107&gt;0,X107/L107,0)</f>
        <v>0.40000000000000008</v>
      </c>
      <c r="X107" s="55">
        <f>X104+X105+X106</f>
        <v>16616.968000000004</v>
      </c>
      <c r="Y107" s="56">
        <f>IF(L107&gt;0,Z107/L107,0)</f>
        <v>3.4066114684700595E-3</v>
      </c>
      <c r="Z107" s="57">
        <f>SUM(Z104:Z106)</f>
        <v>141.51888439999999</v>
      </c>
      <c r="AA107" s="63">
        <f>IF(L107&gt;0,(AA104*L104+AA105*L105+AA106*L106)/L107,0)</f>
        <v>3.0798698061162539E-3</v>
      </c>
      <c r="AB107" s="56">
        <f>IF(J107&gt;0,(J104*AB104+J105*AB105+J106*AB106)/J107,0)</f>
        <v>2.8979322976432166E-4</v>
      </c>
      <c r="AC107" s="53">
        <f>SUM(AC104:AC106)</f>
        <v>12.035726499999999</v>
      </c>
      <c r="AD107" s="54">
        <f>IF(J107&gt;0,(J104*AD104+J105*AD105+J106*AD106)/J107,0)</f>
        <v>0.22294694147762384</v>
      </c>
      <c r="AE107" s="59">
        <f>SUM(AE104:AE106)</f>
        <v>132.2811652</v>
      </c>
      <c r="AF107" s="54">
        <f>IF(AND(Z107&gt;0),((Z104*AF104+Z105*AF105+Z106*AF106)/Z107),0)</f>
        <v>0.91614395692003603</v>
      </c>
      <c r="AG107" s="58">
        <f>IF(AND(AA107&gt;0,AJ107&gt;0,AB107&gt;0),((AJ107*(AA107-AB107))/(AA107*(AJ107-AB107))),0)</f>
        <v>0.90713080673281832</v>
      </c>
      <c r="AH107" s="52">
        <f t="shared" ref="AH107" si="187">SUM(AH104:AH106)</f>
        <v>652</v>
      </c>
      <c r="AI107" s="21">
        <f>IF(AH107&gt;0,(AI104*AH104+AI105*AH105+AI106*AH106)/AH107,0)</f>
        <v>8.9975460122699386E-2</v>
      </c>
      <c r="AJ107" s="54">
        <f>IF(J107&gt;0,(AJ104*J104+AJ105*J105+AJ106*J106)/J107,0)</f>
        <v>0.21486017742077854</v>
      </c>
      <c r="AK107" s="59">
        <f>SUM(AK104:AK106)</f>
        <v>127.49552260000002</v>
      </c>
      <c r="AL107" s="70"/>
      <c r="AM107" s="57">
        <f>SUM(AM104:AM106)</f>
        <v>503.3</v>
      </c>
      <c r="AN107" s="124"/>
      <c r="AO107" s="125">
        <f>AN106</f>
        <v>1333.3000000000004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24" t="s">
        <v>52</v>
      </c>
      <c r="D108" s="12">
        <v>16129</v>
      </c>
      <c r="E108" s="12">
        <v>0</v>
      </c>
      <c r="F108" s="12">
        <v>11333</v>
      </c>
      <c r="G108" s="13">
        <v>0.7</v>
      </c>
      <c r="H108" s="13">
        <v>3.7</v>
      </c>
      <c r="I108" s="12">
        <v>12137</v>
      </c>
      <c r="J108" s="12">
        <v>15298</v>
      </c>
      <c r="K108" s="14">
        <v>9.4E-2</v>
      </c>
      <c r="L108" s="25">
        <f>J108*(1-K108)</f>
        <v>13859.988000000001</v>
      </c>
      <c r="M108" s="15">
        <v>0.82499999999999996</v>
      </c>
      <c r="N108" s="26">
        <f>L108*M108</f>
        <v>11434.490100000001</v>
      </c>
      <c r="O108" s="14">
        <v>8.3000000000000004E-2</v>
      </c>
      <c r="P108" s="26">
        <f>L108*O108</f>
        <v>1150.3790040000001</v>
      </c>
      <c r="Q108" s="16">
        <v>9.1999999999999998E-2</v>
      </c>
      <c r="R108" s="26">
        <f>L108*Q108</f>
        <v>1275.1188960000002</v>
      </c>
      <c r="S108" s="16">
        <v>0.17699999999999999</v>
      </c>
      <c r="T108" s="26">
        <f>L108*S108</f>
        <v>2453.2178760000002</v>
      </c>
      <c r="U108" s="16">
        <v>0.53900000000000003</v>
      </c>
      <c r="V108" s="26">
        <f>L108*U108</f>
        <v>7470.5335320000013</v>
      </c>
      <c r="W108" s="16">
        <v>0.39</v>
      </c>
      <c r="X108" s="26">
        <f>W108*L108</f>
        <v>5405.3953200000005</v>
      </c>
      <c r="Y108" s="17">
        <v>3.3400000000000001E-3</v>
      </c>
      <c r="Z108" s="61">
        <f>L108*Y108</f>
        <v>46.292359920000003</v>
      </c>
      <c r="AA108" s="28">
        <f>IF(J108&gt;0,(AC108+AK108)/J108,0)</f>
        <v>2.9272720067982745E-3</v>
      </c>
      <c r="AB108" s="17">
        <v>2.7E-4</v>
      </c>
      <c r="AC108" s="25">
        <f>AB108*L108</f>
        <v>3.7421967600000006</v>
      </c>
      <c r="AD108" s="141">
        <v>0.22439999999999999</v>
      </c>
      <c r="AE108" s="31">
        <f>AH108*(1-AI108)*AD108</f>
        <v>41.520283200000002</v>
      </c>
      <c r="AF108" s="29">
        <f t="shared" ref="AF108:AF110" si="188">IF(AND(AD108&gt;0,AB108&gt;0,Y108&gt;0),((Y108-AB108)*AD108)/((AD108-AB108)*Y108),0)</f>
        <v>0.92026895212386106</v>
      </c>
      <c r="AG108" s="62">
        <f>IF(AND(AA108&gt;0,AJ108&gt;0,AB108&gt;0),((AJ108*(AA108-AB108))/(AA108*(AJ108-AB108))),0)</f>
        <v>0.90887033202830569</v>
      </c>
      <c r="AH108" s="12">
        <v>204</v>
      </c>
      <c r="AI108" s="14">
        <v>9.2999999999999999E-2</v>
      </c>
      <c r="AJ108" s="15">
        <v>0.2218</v>
      </c>
      <c r="AK108" s="31">
        <f t="shared" si="180"/>
        <v>41.039210400000002</v>
      </c>
      <c r="AL108" s="19">
        <v>1.6</v>
      </c>
      <c r="AM108" s="19"/>
      <c r="AN108" s="119">
        <f>AN106+AH108-AM108</f>
        <v>1537.3000000000004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53</v>
      </c>
      <c r="D109" s="35">
        <v>22804</v>
      </c>
      <c r="E109" s="44">
        <v>2</v>
      </c>
      <c r="F109" s="35">
        <v>18085</v>
      </c>
      <c r="G109" s="36">
        <v>0.9</v>
      </c>
      <c r="H109" s="38">
        <v>3.5</v>
      </c>
      <c r="I109" s="35">
        <v>18585</v>
      </c>
      <c r="J109" s="35">
        <v>15236</v>
      </c>
      <c r="K109" s="66">
        <v>9.2999999999999999E-2</v>
      </c>
      <c r="L109" s="38">
        <f t="shared" ref="L109:L110" si="189">J109*(1-K109)</f>
        <v>13819.052</v>
      </c>
      <c r="M109" s="39">
        <v>0.83299999999999996</v>
      </c>
      <c r="N109" s="26">
        <f t="shared" ref="N109:N110" si="190">L109*M109</f>
        <v>11511.270316</v>
      </c>
      <c r="O109" s="37">
        <v>7.2999999999999995E-2</v>
      </c>
      <c r="P109" s="26">
        <f t="shared" ref="P109:P110" si="191">L109*O109</f>
        <v>1008.7907959999999</v>
      </c>
      <c r="Q109" s="40">
        <v>9.4E-2</v>
      </c>
      <c r="R109" s="26">
        <f t="shared" ref="R109:R110" si="192">L109*Q109</f>
        <v>1298.990888</v>
      </c>
      <c r="S109" s="40">
        <v>0.17899999999999999</v>
      </c>
      <c r="T109" s="26">
        <f>L109*S109</f>
        <v>2473.6103079999998</v>
      </c>
      <c r="U109" s="40">
        <v>0.53800000000000003</v>
      </c>
      <c r="V109" s="26">
        <f>L109*U109</f>
        <v>7434.6499760000006</v>
      </c>
      <c r="W109" s="40">
        <v>0.4</v>
      </c>
      <c r="X109" s="26">
        <f>W109*L109</f>
        <v>5527.6208000000006</v>
      </c>
      <c r="Y109" s="41">
        <v>3.3300000000000001E-3</v>
      </c>
      <c r="Z109" s="18">
        <f>L109*Y109</f>
        <v>46.017443159999999</v>
      </c>
      <c r="AA109" s="28">
        <f>IF(J109&gt;0,(AC109+AK109)/J109,0)</f>
        <v>3.1991920819112629E-3</v>
      </c>
      <c r="AB109" s="41">
        <v>2.7999999999999998E-4</v>
      </c>
      <c r="AC109" s="38">
        <f>AB109*L109</f>
        <v>3.8693345599999995</v>
      </c>
      <c r="AD109" s="29">
        <v>0.2339</v>
      </c>
      <c r="AE109" s="42">
        <f>AH109*(1-AI109)*AD109</f>
        <v>46.401081999999995</v>
      </c>
      <c r="AF109" s="29">
        <f t="shared" si="188"/>
        <v>0.91701366635019588</v>
      </c>
      <c r="AG109" s="30">
        <f t="shared" ref="AG109:AG110" si="193">IF(AND(AA109&gt;0,AJ109&gt;0,AB109&gt;0),((AJ109*(AA109-AB109))/(AA109*(AJ109-AB109))),0)</f>
        <v>0.91360880682730883</v>
      </c>
      <c r="AH109" s="35">
        <v>218</v>
      </c>
      <c r="AI109" s="66">
        <v>0.09</v>
      </c>
      <c r="AJ109" s="67">
        <v>0.22620000000000001</v>
      </c>
      <c r="AK109" s="42">
        <f t="shared" si="180"/>
        <v>44.873556000000001</v>
      </c>
      <c r="AL109" s="18">
        <v>1.6</v>
      </c>
      <c r="AM109" s="18"/>
      <c r="AN109" s="122">
        <f>AN108+AH109-AM109</f>
        <v>1755.3000000000004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11" t="s">
        <v>55</v>
      </c>
      <c r="D110" s="44">
        <v>11844</v>
      </c>
      <c r="E110" s="44">
        <v>3</v>
      </c>
      <c r="F110" s="44">
        <v>14278</v>
      </c>
      <c r="G110" s="38">
        <v>0.6</v>
      </c>
      <c r="H110" s="38">
        <v>4.2</v>
      </c>
      <c r="I110" s="44">
        <v>14758</v>
      </c>
      <c r="J110" s="44">
        <v>15294</v>
      </c>
      <c r="K110" s="66">
        <v>8.5999999999999993E-2</v>
      </c>
      <c r="L110" s="38">
        <f t="shared" si="189"/>
        <v>13978.716</v>
      </c>
      <c r="M110" s="29">
        <v>0.65600000000000003</v>
      </c>
      <c r="N110" s="26">
        <f t="shared" si="190"/>
        <v>9170.0376960000012</v>
      </c>
      <c r="O110" s="40">
        <v>0.251</v>
      </c>
      <c r="P110" s="26">
        <f t="shared" si="191"/>
        <v>3508.6577160000002</v>
      </c>
      <c r="Q110" s="40">
        <v>9.2999999999999999E-2</v>
      </c>
      <c r="R110" s="26">
        <f t="shared" si="192"/>
        <v>1300.0205880000001</v>
      </c>
      <c r="S110" s="40">
        <v>0.18</v>
      </c>
      <c r="T110" s="26">
        <f>L110*S110</f>
        <v>2516.1688800000002</v>
      </c>
      <c r="U110" s="40">
        <v>0.50600000000000001</v>
      </c>
      <c r="V110" s="26">
        <f>L110*U110</f>
        <v>7073.2302960000006</v>
      </c>
      <c r="W110" s="40">
        <v>0.39</v>
      </c>
      <c r="X110" s="26">
        <f>W110*L110</f>
        <v>5451.6992399999999</v>
      </c>
      <c r="Y110" s="48">
        <v>3.3800000000000002E-3</v>
      </c>
      <c r="Z110" s="18">
        <f>L110*Y110</f>
        <v>47.248060080000002</v>
      </c>
      <c r="AA110" s="28">
        <f>IF(J110&gt;0,(AC110+AK110)/J110,0)</f>
        <v>3.10992680659082E-3</v>
      </c>
      <c r="AB110" s="48">
        <v>2.7999999999999998E-4</v>
      </c>
      <c r="AC110" s="38">
        <f>AB110*L110</f>
        <v>3.9140404799999997</v>
      </c>
      <c r="AD110" s="29">
        <v>0.2271</v>
      </c>
      <c r="AE110" s="42">
        <f>AH110*(1-AI110)*AD110</f>
        <v>41.493213900000001</v>
      </c>
      <c r="AF110" s="29">
        <f t="shared" si="188"/>
        <v>0.91829195947676889</v>
      </c>
      <c r="AG110" s="30">
        <f t="shared" si="193"/>
        <v>0.91103349305291315</v>
      </c>
      <c r="AH110" s="44">
        <v>201</v>
      </c>
      <c r="AI110" s="66">
        <v>9.0999999999999998E-2</v>
      </c>
      <c r="AJ110" s="67">
        <v>0.2389</v>
      </c>
      <c r="AK110" s="42">
        <f t="shared" si="180"/>
        <v>43.649180100000002</v>
      </c>
      <c r="AL110" s="18">
        <v>1.52</v>
      </c>
      <c r="AM110" s="18"/>
      <c r="AN110" s="122">
        <f>AN109+AH110-AM110</f>
        <v>1956.3000000000004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50777</v>
      </c>
      <c r="E111" s="68"/>
      <c r="F111" s="52">
        <f t="shared" ref="F111:J111" si="194">SUM(F108:F110)</f>
        <v>43696</v>
      </c>
      <c r="G111" s="53"/>
      <c r="H111" s="69"/>
      <c r="I111" s="52">
        <f t="shared" si="194"/>
        <v>45480</v>
      </c>
      <c r="J111" s="52">
        <f t="shared" si="194"/>
        <v>45828</v>
      </c>
      <c r="K111" s="21">
        <f>IF(J111&gt;0,(J108*K108+J109*K109+J110*K110)/J111,0)</f>
        <v>9.0997730645020508E-2</v>
      </c>
      <c r="L111" s="53">
        <f>L108+L109+L110</f>
        <v>41657.756000000001</v>
      </c>
      <c r="M111" s="54">
        <f>IF(L111&gt;0,N111/L111,0)</f>
        <v>0.7709440256935588</v>
      </c>
      <c r="N111" s="55">
        <f>N108+N109+N110</f>
        <v>32115.798112000004</v>
      </c>
      <c r="O111" s="21">
        <f>IF(L111&gt;0,P111/L111,0)</f>
        <v>0.13605695698059203</v>
      </c>
      <c r="P111" s="55">
        <f>P108+P109+P110</f>
        <v>5667.8275160000003</v>
      </c>
      <c r="Q111" s="21">
        <f>IF(L111&gt;0,R111/L111,0)</f>
        <v>9.2999017325849254E-2</v>
      </c>
      <c r="R111" s="55">
        <f>R108+R109+R110</f>
        <v>3874.1303720000005</v>
      </c>
      <c r="S111" s="21">
        <f>IF(L111&gt;0,T111/L111,0)</f>
        <v>0.17867013921729244</v>
      </c>
      <c r="T111" s="55">
        <f>T108+T109+T110</f>
        <v>7442.9970640000001</v>
      </c>
      <c r="U111" s="21">
        <f>IF(L111&gt;0,V111/L111,0)</f>
        <v>0.5275947606011232</v>
      </c>
      <c r="V111" s="55">
        <f>V108+V109+V110</f>
        <v>21978.413804000003</v>
      </c>
      <c r="W111" s="21">
        <f>IF(L111&gt;0,X111/L111,0)</f>
        <v>0.39331728190063819</v>
      </c>
      <c r="X111" s="55">
        <f>X108+X109+X110</f>
        <v>16384.715360000002</v>
      </c>
      <c r="Y111" s="56">
        <f>IF(L111&gt;0,Z111/L111,0)</f>
        <v>3.3501051559282264E-3</v>
      </c>
      <c r="Z111" s="57">
        <f>SUM(Z108:Z110)</f>
        <v>139.55786316000001</v>
      </c>
      <c r="AA111" s="63">
        <f>IF(L111&gt;0,(AA108*L108+AA109*L109+AA110*L110)/L111,0)</f>
        <v>3.0787673785165007E-3</v>
      </c>
      <c r="AB111" s="56">
        <f>IF(J111&gt;0,(J108*AB108+J109*AB109+J110*AB110)/J111,0)</f>
        <v>2.7666186610805619E-4</v>
      </c>
      <c r="AC111" s="53">
        <f>SUM(AC108:AC110)</f>
        <v>11.5255718</v>
      </c>
      <c r="AD111" s="54">
        <f>IF(J111&gt;0,(J108*AD108+J109*AD109+J110*AD110)/J111,0)</f>
        <v>0.22845943527974164</v>
      </c>
      <c r="AE111" s="59">
        <f>SUM(AE108:AE110)</f>
        <v>129.4145791</v>
      </c>
      <c r="AF111" s="54">
        <f>IF(AND(Z111&gt;0),((Z108*AF108+Z109*AF109+Z110*AF110)/Z111),0)</f>
        <v>0.91852624132333893</v>
      </c>
      <c r="AG111" s="58">
        <f>IF(AND(AA111&gt;0,AJ111&gt;0,AB111&gt;0),((AJ111*(AA111-AB111))/(AA111*(AJ111-AB111))),0)</f>
        <v>0.91123979912772879</v>
      </c>
      <c r="AH111" s="52">
        <f t="shared" ref="AH111" si="195">SUM(AH108:AH110)</f>
        <v>623</v>
      </c>
      <c r="AI111" s="21">
        <f>IF(AH111&gt;0,(AI108*AH108+AI109*AH109+AI110*AH110)/AH111,0)</f>
        <v>9.1304975922953446E-2</v>
      </c>
      <c r="AJ111" s="54">
        <f>IF(J111&gt;0,(AJ108*J108+AJ109*J109+AJ110*J110)/J111,0)</f>
        <v>0.22896954263768876</v>
      </c>
      <c r="AK111" s="59">
        <f>SUM(AK108:AK110)</f>
        <v>129.5619465</v>
      </c>
      <c r="AL111" s="70"/>
      <c r="AM111" s="57">
        <f>SUM(AM108:AM110)</f>
        <v>0</v>
      </c>
      <c r="AN111" s="124"/>
      <c r="AO111" s="125">
        <f>AN110</f>
        <v>1956.3000000000004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24" t="s">
        <v>52</v>
      </c>
      <c r="D112" s="12">
        <v>14365</v>
      </c>
      <c r="E112" s="12">
        <v>0</v>
      </c>
      <c r="F112" s="12">
        <v>11718</v>
      </c>
      <c r="G112" s="13">
        <v>1</v>
      </c>
      <c r="H112" s="13">
        <v>4.4000000000000004</v>
      </c>
      <c r="I112" s="12">
        <v>12099</v>
      </c>
      <c r="J112" s="12">
        <v>15367</v>
      </c>
      <c r="K112" s="14">
        <v>8.6999999999999994E-2</v>
      </c>
      <c r="L112" s="25">
        <f>J112*(1-K112)</f>
        <v>14030.071</v>
      </c>
      <c r="M112" s="15">
        <v>0.70899999999999996</v>
      </c>
      <c r="N112" s="26">
        <f>L112*M112</f>
        <v>9947.3203389999999</v>
      </c>
      <c r="O112" s="14">
        <v>0.23400000000000001</v>
      </c>
      <c r="P112" s="26">
        <f>L112*O112</f>
        <v>3283.0366140000001</v>
      </c>
      <c r="Q112" s="16">
        <v>5.7000000000000002E-2</v>
      </c>
      <c r="R112" s="26">
        <f>L112*Q112</f>
        <v>799.71404700000005</v>
      </c>
      <c r="S112" s="16">
        <v>0.16900000000000001</v>
      </c>
      <c r="T112" s="26">
        <f>L112*S112</f>
        <v>2371.081999</v>
      </c>
      <c r="U112" s="16">
        <v>0.53900000000000003</v>
      </c>
      <c r="V112" s="26">
        <f>L112*U112</f>
        <v>7562.2082690000007</v>
      </c>
      <c r="W112" s="16">
        <v>0.4</v>
      </c>
      <c r="X112" s="26">
        <f>W112*L112</f>
        <v>5612.0284000000001</v>
      </c>
      <c r="Y112" s="17">
        <v>3.2599999999999999E-3</v>
      </c>
      <c r="Z112" s="61">
        <f>L112*Y112</f>
        <v>45.738031459999995</v>
      </c>
      <c r="AA112" s="28">
        <f>IF(J112&gt;0,(AC112+AK112)/J112,0)</f>
        <v>3.0045383405999872E-3</v>
      </c>
      <c r="AB112" s="17">
        <v>2.7999999999999998E-4</v>
      </c>
      <c r="AC112" s="25">
        <f>AB112*L112</f>
        <v>3.9284198799999994</v>
      </c>
      <c r="AD112" s="141">
        <v>0.22220000000000001</v>
      </c>
      <c r="AE112" s="31">
        <f>AH112*(1-AI112)*AD112</f>
        <v>41.203879200000003</v>
      </c>
      <c r="AF112" s="29">
        <f t="shared" ref="AF112:AF114" si="196">IF(AND(AD112&gt;0,AB112&gt;0,Y112&gt;0),((Y112-AB112)*AD112)/((AD112-AB112)*Y112),0)</f>
        <v>0.91526377714182083</v>
      </c>
      <c r="AG112" s="62">
        <f>IF(AND(AA112&gt;0,AJ112&gt;0,AB112&gt;0),((AJ112*(AA112-AB112))/(AA112*(AJ112-AB112))),0)</f>
        <v>0.90792361905594887</v>
      </c>
      <c r="AH112" s="12">
        <v>204</v>
      </c>
      <c r="AI112" s="14">
        <v>9.0999999999999998E-2</v>
      </c>
      <c r="AJ112" s="15">
        <v>0.2278</v>
      </c>
      <c r="AK112" s="31">
        <f t="shared" si="180"/>
        <v>42.242320800000002</v>
      </c>
      <c r="AL112" s="19">
        <v>1.6</v>
      </c>
      <c r="AM112" s="19"/>
      <c r="AN112" s="119">
        <f>AN110+AH112-AM112</f>
        <v>2160.3000000000002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53</v>
      </c>
      <c r="D113" s="35">
        <v>17631</v>
      </c>
      <c r="E113" s="35">
        <v>0</v>
      </c>
      <c r="F113" s="35">
        <v>13648</v>
      </c>
      <c r="G113" s="36">
        <v>0.8</v>
      </c>
      <c r="H113" s="36">
        <v>4.2</v>
      </c>
      <c r="I113" s="35">
        <v>14852</v>
      </c>
      <c r="J113" s="35">
        <v>15301</v>
      </c>
      <c r="K113" s="37">
        <v>0.09</v>
      </c>
      <c r="L113" s="38">
        <f t="shared" ref="L113:L114" si="197">J113*(1-K113)</f>
        <v>13923.91</v>
      </c>
      <c r="M113" s="39">
        <v>0.69899999999999995</v>
      </c>
      <c r="N113" s="26">
        <f t="shared" ref="N113:N114" si="198">L113*M113</f>
        <v>9732.8130899999996</v>
      </c>
      <c r="O113" s="37">
        <v>0.214</v>
      </c>
      <c r="P113" s="26">
        <f t="shared" ref="P113:P114" si="199">L113*O113</f>
        <v>2979.7167399999998</v>
      </c>
      <c r="Q113" s="40">
        <v>8.6999999999999994E-2</v>
      </c>
      <c r="R113" s="26">
        <f t="shared" ref="R113:R114" si="200">L113*Q113</f>
        <v>1211.3801699999999</v>
      </c>
      <c r="S113" s="40">
        <v>0.19800000000000001</v>
      </c>
      <c r="T113" s="26">
        <f>L113*S113</f>
        <v>2756.9341800000002</v>
      </c>
      <c r="U113" s="40">
        <v>0.48399999999999999</v>
      </c>
      <c r="V113" s="26">
        <f>L113*U113</f>
        <v>6739.1724399999994</v>
      </c>
      <c r="W113" s="40">
        <v>0.39</v>
      </c>
      <c r="X113" s="26">
        <f>W113*L113</f>
        <v>5430.3249000000005</v>
      </c>
      <c r="Y113" s="41">
        <v>3.0899999999999999E-3</v>
      </c>
      <c r="Z113" s="18">
        <f>L113*Y113</f>
        <v>43.024881899999997</v>
      </c>
      <c r="AA113" s="28">
        <f>IF(J113&gt;0,(AC113+AK113)/J113,0)</f>
        <v>2.8702035814652635E-3</v>
      </c>
      <c r="AB113" s="41">
        <v>2.7E-4</v>
      </c>
      <c r="AC113" s="38">
        <f>AB113*L113</f>
        <v>3.7594557000000002</v>
      </c>
      <c r="AD113" s="29">
        <v>0.2235</v>
      </c>
      <c r="AE113" s="42">
        <f>AH113*(1-AI113)*AD113</f>
        <v>39.210169500000006</v>
      </c>
      <c r="AF113" s="29">
        <f t="shared" si="196"/>
        <v>0.91372518830984983</v>
      </c>
      <c r="AG113" s="30">
        <f t="shared" ref="AG113:AG114" si="201">IF(AND(AA113&gt;0,AJ113&gt;0,AB113&gt;0),((AJ113*(AA113-AB113))/(AA113*(AJ113-AB113))),0)</f>
        <v>0.90699987341980637</v>
      </c>
      <c r="AH113" s="35">
        <v>193</v>
      </c>
      <c r="AI113" s="66">
        <v>9.0999999999999998E-2</v>
      </c>
      <c r="AJ113" s="67">
        <v>0.22889999999999999</v>
      </c>
      <c r="AK113" s="42">
        <f t="shared" si="180"/>
        <v>40.1575293</v>
      </c>
      <c r="AL113" s="18">
        <v>1.6</v>
      </c>
      <c r="AM113" s="18"/>
      <c r="AN113" s="122">
        <f>AN112+AH113-AM113</f>
        <v>2353.3000000000002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47" t="s">
        <v>50</v>
      </c>
      <c r="D114" s="44">
        <v>12429</v>
      </c>
      <c r="E114" s="44">
        <v>0</v>
      </c>
      <c r="F114" s="44">
        <v>13378</v>
      </c>
      <c r="G114" s="38">
        <v>1.2</v>
      </c>
      <c r="H114" s="38">
        <v>4.3</v>
      </c>
      <c r="I114" s="44">
        <v>13823</v>
      </c>
      <c r="J114" s="44">
        <v>15229</v>
      </c>
      <c r="K114" s="40">
        <v>8.2000000000000003E-2</v>
      </c>
      <c r="L114" s="38">
        <f t="shared" si="197"/>
        <v>13980.222</v>
      </c>
      <c r="M114" s="29">
        <v>0.68</v>
      </c>
      <c r="N114" s="26">
        <f t="shared" si="198"/>
        <v>9506.5509600000005</v>
      </c>
      <c r="O114" s="40">
        <v>0.218</v>
      </c>
      <c r="P114" s="26">
        <f t="shared" si="199"/>
        <v>3047.688396</v>
      </c>
      <c r="Q114" s="40">
        <v>0.10199999999999999</v>
      </c>
      <c r="R114" s="26">
        <f t="shared" si="200"/>
        <v>1425.9826439999999</v>
      </c>
      <c r="S114" s="40">
        <v>0.19500000000000001</v>
      </c>
      <c r="T114" s="26">
        <f>L114*S114</f>
        <v>2726.14329</v>
      </c>
      <c r="U114" s="40">
        <v>0.495</v>
      </c>
      <c r="V114" s="26">
        <f>L114*U114</f>
        <v>6920.2098900000001</v>
      </c>
      <c r="W114" s="40">
        <v>0.4</v>
      </c>
      <c r="X114" s="26">
        <f>W114*L114</f>
        <v>5592.0888000000004</v>
      </c>
      <c r="Y114" s="48">
        <v>3.0999999999999999E-3</v>
      </c>
      <c r="Z114" s="18">
        <f>L114*Y114</f>
        <v>43.3386882</v>
      </c>
      <c r="AA114" s="28">
        <f>IF(J114&gt;0,(AC114+AK114)/J114,0)</f>
        <v>2.9963699074134873E-3</v>
      </c>
      <c r="AB114" s="48">
        <v>2.5999999999999998E-4</v>
      </c>
      <c r="AC114" s="38">
        <f>AB114*L114</f>
        <v>3.6348577199999994</v>
      </c>
      <c r="AD114" s="29">
        <v>0.21829999999999999</v>
      </c>
      <c r="AE114" s="42">
        <f>AH114*(1-AI114)*AD114</f>
        <v>40.192522799999999</v>
      </c>
      <c r="AF114" s="29">
        <f t="shared" si="196"/>
        <v>0.91722146276800354</v>
      </c>
      <c r="AG114" s="30">
        <f t="shared" si="201"/>
        <v>0.91427046899892406</v>
      </c>
      <c r="AH114" s="44">
        <v>201</v>
      </c>
      <c r="AI114" s="66">
        <v>8.4000000000000005E-2</v>
      </c>
      <c r="AJ114" s="67">
        <v>0.2281</v>
      </c>
      <c r="AK114" s="42">
        <f t="shared" si="180"/>
        <v>41.996859600000001</v>
      </c>
      <c r="AL114" s="18">
        <v>1.55</v>
      </c>
      <c r="AM114" s="18"/>
      <c r="AN114" s="122">
        <f>AN113+AH114-AM114</f>
        <v>2554.3000000000002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44425</v>
      </c>
      <c r="E115" s="68"/>
      <c r="F115" s="52">
        <f t="shared" ref="F115:J115" si="202">SUM(F112:F114)</f>
        <v>38744</v>
      </c>
      <c r="G115" s="53"/>
      <c r="H115" s="69"/>
      <c r="I115" s="52">
        <f t="shared" si="202"/>
        <v>40774</v>
      </c>
      <c r="J115" s="52">
        <f t="shared" si="202"/>
        <v>45897</v>
      </c>
      <c r="K115" s="21">
        <f>IF(J115&gt;0,(J112*K112+J113*K113+J114*K114)/J115,0)</f>
        <v>8.6341089831579398E-2</v>
      </c>
      <c r="L115" s="53">
        <f>L112+L113+L114</f>
        <v>41934.203000000001</v>
      </c>
      <c r="M115" s="54">
        <f>IF(L115&gt;0,N115/L115,0)</f>
        <v>0.69601142506511926</v>
      </c>
      <c r="N115" s="55">
        <f>N112+N113+N114</f>
        <v>29186.684389000002</v>
      </c>
      <c r="O115" s="21">
        <f>IF(L115&gt;0,P115/L115,0)</f>
        <v>0.22202500784383572</v>
      </c>
      <c r="P115" s="55">
        <f>P112+P113+P114</f>
        <v>9310.44175</v>
      </c>
      <c r="Q115" s="21">
        <f>IF(L115&gt;0,R115/L115,0)</f>
        <v>8.1963567091044978E-2</v>
      </c>
      <c r="R115" s="55">
        <f>R112+R113+R114</f>
        <v>3437.0768609999996</v>
      </c>
      <c r="S115" s="21">
        <f>IF(L115&gt;0,T115/L115,0)</f>
        <v>0.18729721580734465</v>
      </c>
      <c r="T115" s="55">
        <f>T112+T113+T114</f>
        <v>7854.1594690000002</v>
      </c>
      <c r="U115" s="21">
        <f>IF(L115&gt;0,V115/L115,0)</f>
        <v>0.5060687715705483</v>
      </c>
      <c r="V115" s="55">
        <f>V112+V113+V114</f>
        <v>21221.590599000003</v>
      </c>
      <c r="W115" s="21">
        <f>IF(L115&gt;0,X115/L115,0)</f>
        <v>0.39667958158165068</v>
      </c>
      <c r="X115" s="55">
        <f>X112+X113+X114</f>
        <v>16634.4421</v>
      </c>
      <c r="Y115" s="56">
        <f>IF(L115&gt;0,Z115/L115,0)</f>
        <v>3.1502113336934054E-3</v>
      </c>
      <c r="Z115" s="57">
        <f>SUM(Z112:Z114)</f>
        <v>132.10160156000001</v>
      </c>
      <c r="AA115" s="63">
        <f>IF(L115&gt;0,(AA112*L112+AA113*L113+AA114*L114)/L115,0)</f>
        <v>2.9572103490460998E-3</v>
      </c>
      <c r="AB115" s="56">
        <f>IF(J115&gt;0,(J112*AB112+J113*AB113+J114*AB114)/J115,0)</f>
        <v>2.7003006732466173E-4</v>
      </c>
      <c r="AC115" s="53">
        <f>SUM(AC112:AC114)</f>
        <v>11.322733299999999</v>
      </c>
      <c r="AD115" s="54">
        <f>IF(J115&gt;0,(J112*AD112+J113*AD113+J114*AD114)/J115,0)</f>
        <v>0.22133933808309914</v>
      </c>
      <c r="AE115" s="59">
        <f>SUM(AE112:AE114)</f>
        <v>120.6065715</v>
      </c>
      <c r="AF115" s="54">
        <f>IF(AND(Z115&gt;0),((Z112*AF112+Z113*AF113+Z114*AF114)/Z115),0)</f>
        <v>0.91540492549989028</v>
      </c>
      <c r="AG115" s="58">
        <f>IF(AND(AA115&gt;0,AJ115&gt;0,AB115&gt;0),((AJ115*(AA115-AB115))/(AA115*(AJ115-AB115))),0)</f>
        <v>0.90976378356086729</v>
      </c>
      <c r="AH115" s="52">
        <f t="shared" ref="AH115" si="203">SUM(AH112:AH114)</f>
        <v>598</v>
      </c>
      <c r="AI115" s="21">
        <f>IF(AH115&gt;0,(AI112*AH112+AI113*AH113+AI114*AH114)/AH115,0)</f>
        <v>8.8647157190635442E-2</v>
      </c>
      <c r="AJ115" s="54">
        <f>IF(J115&gt;0,(AJ112*J112+AJ113*J113+AJ114*J114)/J115,0)</f>
        <v>0.22826625705383793</v>
      </c>
      <c r="AK115" s="59">
        <f>SUM(AK112:AK114)</f>
        <v>124.3967097</v>
      </c>
      <c r="AL115" s="70"/>
      <c r="AM115" s="57">
        <f>SUM(AM112:AM114)</f>
        <v>0</v>
      </c>
      <c r="AN115" s="124"/>
      <c r="AO115" s="125">
        <f>AN114</f>
        <v>2554.3000000000002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24" t="s">
        <v>56</v>
      </c>
      <c r="D116" s="12">
        <v>5298</v>
      </c>
      <c r="E116" s="73">
        <v>1</v>
      </c>
      <c r="F116" s="12">
        <v>9773</v>
      </c>
      <c r="G116" s="74">
        <v>0.8</v>
      </c>
      <c r="H116" s="74">
        <v>4.8</v>
      </c>
      <c r="I116" s="12">
        <v>10458</v>
      </c>
      <c r="J116" s="12">
        <v>15184</v>
      </c>
      <c r="K116" s="14">
        <v>0.09</v>
      </c>
      <c r="L116" s="25">
        <f t="shared" ref="L116:L126" si="204">J116*(1-K116)</f>
        <v>13817.44</v>
      </c>
      <c r="M116" s="15">
        <v>0.83</v>
      </c>
      <c r="N116" s="26">
        <f>L116*M116</f>
        <v>11468.475200000001</v>
      </c>
      <c r="O116" s="14">
        <v>0.10199999999999999</v>
      </c>
      <c r="P116" s="26">
        <f>L116*O116</f>
        <v>1409.37888</v>
      </c>
      <c r="Q116" s="16">
        <v>6.8000000000000005E-2</v>
      </c>
      <c r="R116" s="26">
        <f>L116*Q116</f>
        <v>939.5859200000001</v>
      </c>
      <c r="S116" s="16">
        <v>0.17899999999999999</v>
      </c>
      <c r="T116" s="26">
        <f>L116*S116</f>
        <v>2473.3217599999998</v>
      </c>
      <c r="U116" s="16">
        <v>0.54100000000000004</v>
      </c>
      <c r="V116" s="26">
        <f>L116*U116</f>
        <v>7475.2350400000005</v>
      </c>
      <c r="W116" s="16">
        <v>0.39</v>
      </c>
      <c r="X116" s="26">
        <f>W116*L116</f>
        <v>5388.8016000000007</v>
      </c>
      <c r="Y116" s="17">
        <v>3.2599999999999999E-3</v>
      </c>
      <c r="Z116" s="61">
        <f>L116*Y116</f>
        <v>45.044854399999998</v>
      </c>
      <c r="AA116" s="28">
        <f>IF(J116&gt;0,(AC116+AK116)/J116,0)</f>
        <v>3.0283616833508961E-3</v>
      </c>
      <c r="AB116" s="17">
        <v>2.7E-4</v>
      </c>
      <c r="AC116" s="25">
        <f>AB116*L116</f>
        <v>3.7307088000000004</v>
      </c>
      <c r="AD116" s="141">
        <v>0.219</v>
      </c>
      <c r="AE116" s="31">
        <f>AH116*(1-AI116)*AD116</f>
        <v>41.034030000000001</v>
      </c>
      <c r="AF116" s="29">
        <f t="shared" ref="AF116:AF118" si="205">IF(AND(AD116&gt;0,AB116&gt;0,Y116&gt;0),((Y116-AB116)*AD116)/((AD116-AB116)*Y116),0)</f>
        <v>0.91831007721933</v>
      </c>
      <c r="AG116" s="62">
        <f>IF(AND(AA116&gt;0,AJ116&gt;0,AB116&gt;0),((AJ116*(AA116-AB116))/(AA116*(AJ116-AB116))),0)</f>
        <v>0.91193477728196459</v>
      </c>
      <c r="AH116" s="12">
        <v>205</v>
      </c>
      <c r="AI116" s="14">
        <v>8.5999999999999993E-2</v>
      </c>
      <c r="AJ116" s="15">
        <v>0.22550000000000001</v>
      </c>
      <c r="AK116" s="31">
        <f t="shared" ref="AK116:AK126" si="206">AH116*(1-AI116)*AJ116</f>
        <v>42.251935000000003</v>
      </c>
      <c r="AL116" s="75">
        <v>1.55</v>
      </c>
      <c r="AM116" s="75">
        <v>1001.28</v>
      </c>
      <c r="AN116" s="119">
        <f>AN114+AH116-AM116</f>
        <v>1758.0200000000002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53</v>
      </c>
      <c r="D117" s="73">
        <v>23306</v>
      </c>
      <c r="E117" s="44">
        <v>2</v>
      </c>
      <c r="F117" s="35">
        <v>15146</v>
      </c>
      <c r="G117" s="36">
        <v>1</v>
      </c>
      <c r="H117" s="38">
        <v>4.4000000000000004</v>
      </c>
      <c r="I117" s="35">
        <v>15364</v>
      </c>
      <c r="J117" s="35">
        <v>15250</v>
      </c>
      <c r="K117" s="66">
        <v>8.8999999999999996E-2</v>
      </c>
      <c r="L117" s="38">
        <f t="shared" si="204"/>
        <v>13892.75</v>
      </c>
      <c r="M117" s="39">
        <v>0.749</v>
      </c>
      <c r="N117" s="26">
        <f t="shared" ref="N117:N118" si="207">L117*M117</f>
        <v>10405.669749999999</v>
      </c>
      <c r="O117" s="37">
        <v>0.14899999999999999</v>
      </c>
      <c r="P117" s="26">
        <f t="shared" ref="P117:P118" si="208">L117*O117</f>
        <v>2070.0197499999999</v>
      </c>
      <c r="Q117" s="40">
        <v>0.10199999999999999</v>
      </c>
      <c r="R117" s="26">
        <f t="shared" ref="R117:R118" si="209">L117*Q117</f>
        <v>1417.0604999999998</v>
      </c>
      <c r="S117" s="40">
        <v>0.192</v>
      </c>
      <c r="T117" s="26">
        <f>L117*S117</f>
        <v>2667.4079999999999</v>
      </c>
      <c r="U117" s="40">
        <v>0.48099999999999998</v>
      </c>
      <c r="V117" s="26">
        <f>L117*U117</f>
        <v>6682.4127499999995</v>
      </c>
      <c r="W117" s="40">
        <v>0.4</v>
      </c>
      <c r="X117" s="26">
        <f>W117*L117</f>
        <v>5557.1</v>
      </c>
      <c r="Y117" s="41">
        <v>3.31E-3</v>
      </c>
      <c r="Z117" s="18">
        <f>L117*Y117</f>
        <v>45.9850025</v>
      </c>
      <c r="AA117" s="28">
        <f>IF(J117&gt;0,(AC117+AK117)/J117,0)</f>
        <v>3.0981168524590167E-3</v>
      </c>
      <c r="AB117" s="41">
        <v>2.5999999999999998E-4</v>
      </c>
      <c r="AC117" s="38">
        <f>AB117*L117</f>
        <v>3.6121149999999997</v>
      </c>
      <c r="AD117" s="29">
        <v>0.22220000000000001</v>
      </c>
      <c r="AE117" s="42">
        <f>AH117*(1-AI117)*AD117</f>
        <v>42.711506200000002</v>
      </c>
      <c r="AF117" s="29">
        <f t="shared" si="205"/>
        <v>0.92252961865799188</v>
      </c>
      <c r="AG117" s="30">
        <f t="shared" ref="AG117:AG118" si="210">IF(AND(AA117&gt;0,AJ117&gt;0,AB117&gt;0),((AJ117*(AA117-AB117))/(AA117*(AJ117-AB117))),0)</f>
        <v>0.91712850800848977</v>
      </c>
      <c r="AH117" s="35">
        <v>211</v>
      </c>
      <c r="AI117" s="66">
        <v>8.8999999999999996E-2</v>
      </c>
      <c r="AJ117" s="67">
        <v>0.22700000000000001</v>
      </c>
      <c r="AK117" s="42">
        <f t="shared" si="206"/>
        <v>43.634167000000005</v>
      </c>
      <c r="AL117" s="18">
        <v>1.55</v>
      </c>
      <c r="AM117" s="18"/>
      <c r="AN117" s="122">
        <f>AN116+AH117-AM117</f>
        <v>1969.0200000000002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47" t="s">
        <v>50</v>
      </c>
      <c r="D118" s="73">
        <v>18800</v>
      </c>
      <c r="E118" s="44">
        <v>2</v>
      </c>
      <c r="F118" s="44">
        <v>18023</v>
      </c>
      <c r="G118" s="38">
        <v>1.7</v>
      </c>
      <c r="H118" s="38">
        <v>5</v>
      </c>
      <c r="I118" s="44">
        <v>18620</v>
      </c>
      <c r="J118" s="44">
        <v>15239</v>
      </c>
      <c r="K118" s="66">
        <v>8.5999999999999993E-2</v>
      </c>
      <c r="L118" s="38">
        <f t="shared" si="204"/>
        <v>13928.446</v>
      </c>
      <c r="M118" s="29">
        <v>0.70299999999999996</v>
      </c>
      <c r="N118" s="26">
        <f t="shared" si="207"/>
        <v>9791.6975379999985</v>
      </c>
      <c r="O118" s="40">
        <v>0.17</v>
      </c>
      <c r="P118" s="26">
        <f t="shared" si="208"/>
        <v>2367.8358200000002</v>
      </c>
      <c r="Q118" s="40">
        <v>0.127</v>
      </c>
      <c r="R118" s="26">
        <f t="shared" si="209"/>
        <v>1768.912642</v>
      </c>
      <c r="S118" s="40">
        <v>0.193</v>
      </c>
      <c r="T118" s="26">
        <f>L118*S118</f>
        <v>2688.1900780000001</v>
      </c>
      <c r="U118" s="40">
        <v>0.52</v>
      </c>
      <c r="V118" s="26">
        <f>L118*U118</f>
        <v>7242.7919200000006</v>
      </c>
      <c r="W118" s="40">
        <v>0.4</v>
      </c>
      <c r="X118" s="26">
        <f>W118*L118</f>
        <v>5571.3784000000005</v>
      </c>
      <c r="Y118" s="48">
        <v>3.3300000000000001E-3</v>
      </c>
      <c r="Z118" s="18">
        <f>L118*Y118</f>
        <v>46.381725180000004</v>
      </c>
      <c r="AA118" s="28">
        <f>IF(J118&gt;0,(AC118+AK118)/J118,0)</f>
        <v>3.0923361939759826E-3</v>
      </c>
      <c r="AB118" s="48">
        <v>2.5999999999999998E-4</v>
      </c>
      <c r="AC118" s="38">
        <f>AB118*L118</f>
        <v>3.6213959599999996</v>
      </c>
      <c r="AD118" s="29">
        <v>0.22170000000000001</v>
      </c>
      <c r="AE118" s="42">
        <f>AH118*(1-AI118)*AD118</f>
        <v>43.113777300000002</v>
      </c>
      <c r="AF118" s="29">
        <f t="shared" si="205"/>
        <v>0.92300438082591263</v>
      </c>
      <c r="AG118" s="30">
        <f t="shared" si="210"/>
        <v>0.91698696021910731</v>
      </c>
      <c r="AH118" s="44">
        <v>213</v>
      </c>
      <c r="AI118" s="66">
        <v>8.6999999999999994E-2</v>
      </c>
      <c r="AJ118" s="67">
        <v>0.22370000000000001</v>
      </c>
      <c r="AK118" s="42">
        <f t="shared" si="206"/>
        <v>43.502715299999998</v>
      </c>
      <c r="AL118" s="18">
        <v>1.6</v>
      </c>
      <c r="AM118" s="18"/>
      <c r="AN118" s="122">
        <f>AN117+AH118-AM118</f>
        <v>2182.0200000000004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47404</v>
      </c>
      <c r="E119" s="68"/>
      <c r="F119" s="52">
        <f>SUM(F116:F118)</f>
        <v>42942</v>
      </c>
      <c r="G119" s="53"/>
      <c r="H119" s="69"/>
      <c r="I119" s="52">
        <f>SUM(I116:I118)</f>
        <v>44442</v>
      </c>
      <c r="J119" s="52">
        <f>SUM(J116:J118)</f>
        <v>45673</v>
      </c>
      <c r="K119" s="21">
        <f>IF(J119&gt;0,(J116*K116+J117*K117+J118*K118)/J119,0)</f>
        <v>8.8331486874083154E-2</v>
      </c>
      <c r="L119" s="53">
        <f t="shared" ref="L119" si="212">L116+L117+L118</f>
        <v>41638.635999999999</v>
      </c>
      <c r="M119" s="54">
        <f>IF(L119&gt;0,N119/L119,0)</f>
        <v>0.76049182994370912</v>
      </c>
      <c r="N119" s="55">
        <f>N116+N117+N118</f>
        <v>31665.842488000002</v>
      </c>
      <c r="O119" s="21">
        <f>IF(L119&gt;0,P119/L119,0)</f>
        <v>0.14042809783682636</v>
      </c>
      <c r="P119" s="55">
        <f>P116+P117+P118</f>
        <v>5847.2344499999999</v>
      </c>
      <c r="Q119" s="21">
        <f>IF(L119&gt;0,R119/L119,0)</f>
        <v>9.9080072219464646E-2</v>
      </c>
      <c r="R119" s="55">
        <f>R116+R117+R118</f>
        <v>4125.5590620000003</v>
      </c>
      <c r="S119" s="21">
        <f>IF(L119&gt;0,T119/L119,0)</f>
        <v>0.18802056431435457</v>
      </c>
      <c r="T119" s="55">
        <f>T116+T117+T118</f>
        <v>7828.9198379999998</v>
      </c>
      <c r="U119" s="21">
        <f>IF(L119&gt;0,V119/L119,0)</f>
        <v>0.51395630995213193</v>
      </c>
      <c r="V119" s="55">
        <f>V116+V117+V118</f>
        <v>21400.439709999999</v>
      </c>
      <c r="W119" s="21">
        <f>IF(L119&gt;0,X119/L119,0)</f>
        <v>0.39668158198073544</v>
      </c>
      <c r="X119" s="55">
        <f>X116+X117+X118</f>
        <v>16517.280000000002</v>
      </c>
      <c r="Y119" s="56">
        <f>IF(L119&gt;0,Z119/L119,0)</f>
        <v>3.3000980646916487E-3</v>
      </c>
      <c r="Z119" s="57">
        <f>SUM(Z116:Z118)</f>
        <v>137.41158208000002</v>
      </c>
      <c r="AA119" s="63">
        <f>IF(L119&gt;0,(AA116*L116+AA117*L117+AA118*L118)/L119,0)</f>
        <v>3.0730354964470983E-3</v>
      </c>
      <c r="AB119" s="56">
        <f>IF(J119&gt;0,(J116*AB116+J117*AB117+J118*AB118)/J119,0)</f>
        <v>2.6332450244126725E-4</v>
      </c>
      <c r="AC119" s="53">
        <f>SUM(AC116:AC118)</f>
        <v>10.964219759999999</v>
      </c>
      <c r="AD119" s="54">
        <f>IF(J119&gt;0,(J116*AD116+J117*AD117+J118*AD118)/J119,0)</f>
        <v>0.22096933199045388</v>
      </c>
      <c r="AE119" s="59">
        <f>SUM(AE116:AE118)</f>
        <v>126.85931350000001</v>
      </c>
      <c r="AF119" s="54">
        <f>IF(AND(Z119&gt;0),((Z116*AF116+Z117*AF117+Z118*AF118)/Z119),0)</f>
        <v>0.92130666249376469</v>
      </c>
      <c r="AG119" s="58">
        <f>IF(AND(AA119&gt;0,AJ119&gt;0,AB119&gt;0),((AJ119*(AA119-AB119))/(AA119*(AJ119-AB119))),0)</f>
        <v>0.91538066818996722</v>
      </c>
      <c r="AH119" s="52">
        <f>SUM(AH116:AH118)</f>
        <v>629</v>
      </c>
      <c r="AI119" s="21">
        <f>IF(AH119&gt;0,(AI116*AH116+AI117*AH117+AI118*AH118)/AH119,0)</f>
        <v>8.7344992050874398E-2</v>
      </c>
      <c r="AJ119" s="54">
        <f>IF(J119&gt;0,(AJ116*J116+AJ117*J117+AJ118*J118)/J119,0)</f>
        <v>0.22540026492676199</v>
      </c>
      <c r="AK119" s="59">
        <f>SUM(AK116:AK118)</f>
        <v>129.3888173</v>
      </c>
      <c r="AL119" s="70"/>
      <c r="AM119" s="57">
        <f>SUM(AM116:AM118)</f>
        <v>1001.28</v>
      </c>
      <c r="AN119" s="124"/>
      <c r="AO119" s="125">
        <f>AN118</f>
        <v>2182.0200000000004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24" t="s">
        <v>56</v>
      </c>
      <c r="D120" s="12">
        <v>6865</v>
      </c>
      <c r="E120" s="12">
        <v>0</v>
      </c>
      <c r="F120" s="12">
        <v>12267</v>
      </c>
      <c r="G120" s="13">
        <v>1.4</v>
      </c>
      <c r="H120" s="13">
        <v>3.2</v>
      </c>
      <c r="I120" s="12">
        <v>12450</v>
      </c>
      <c r="J120" s="12">
        <v>15193</v>
      </c>
      <c r="K120" s="14">
        <v>8.5000000000000006E-2</v>
      </c>
      <c r="L120" s="25">
        <f t="shared" ref="L120" si="213">J120*(1-K120)</f>
        <v>13901.595000000001</v>
      </c>
      <c r="M120" s="15">
        <v>0.79</v>
      </c>
      <c r="N120" s="26">
        <f>L120*M120</f>
        <v>10982.260050000001</v>
      </c>
      <c r="O120" s="14">
        <v>7.9000000000000001E-2</v>
      </c>
      <c r="P120" s="26">
        <f>L120*O120</f>
        <v>1098.2260050000002</v>
      </c>
      <c r="Q120" s="16">
        <v>0.13100000000000001</v>
      </c>
      <c r="R120" s="26">
        <f>L120*Q120</f>
        <v>1821.1089450000002</v>
      </c>
      <c r="S120" s="16">
        <v>0.18</v>
      </c>
      <c r="T120" s="26">
        <f>L120*S120</f>
        <v>2502.2871</v>
      </c>
      <c r="U120" s="16">
        <v>0.52900000000000003</v>
      </c>
      <c r="V120" s="26">
        <f>L120*U120</f>
        <v>7353.9437550000011</v>
      </c>
      <c r="W120" s="16">
        <v>0.4</v>
      </c>
      <c r="X120" s="26">
        <f>W120*L120</f>
        <v>5560.6380000000008</v>
      </c>
      <c r="Y120" s="17">
        <v>3.32E-3</v>
      </c>
      <c r="Z120" s="61">
        <f>L120*Y120</f>
        <v>46.153295400000005</v>
      </c>
      <c r="AA120" s="28">
        <f>IF(J120&gt;0,(AC120+AK120)/J120,0)</f>
        <v>2.8052254788389392E-3</v>
      </c>
      <c r="AB120" s="17">
        <v>2.5999999999999998E-4</v>
      </c>
      <c r="AC120" s="25">
        <f>AB120*L120</f>
        <v>3.6144147000000002</v>
      </c>
      <c r="AD120" s="141">
        <v>0.216</v>
      </c>
      <c r="AE120" s="31">
        <f>AH120*(1-AI120)*AD120</f>
        <v>37.780991999999998</v>
      </c>
      <c r="AF120" s="29">
        <f t="shared" ref="AF120:AF122" si="214">IF(AND(AD120&gt;0,AB120&gt;0,Y120&gt;0),((Y120-AB120)*AD120)/((AD120-AB120)*Y120),0)</f>
        <v>0.92279752178269037</v>
      </c>
      <c r="AG120" s="62">
        <f>IF(AND(AA120&gt;0,AJ120&gt;0,AB120&gt;0),((AJ120*(AA120-AB120))/(AA120*(AJ120-AB120))),0)</f>
        <v>0.90837492011298038</v>
      </c>
      <c r="AH120" s="12">
        <v>192</v>
      </c>
      <c r="AI120" s="14">
        <v>8.8999999999999996E-2</v>
      </c>
      <c r="AJ120" s="15">
        <v>0.223</v>
      </c>
      <c r="AK120" s="31">
        <f t="shared" si="206"/>
        <v>39.005376000000005</v>
      </c>
      <c r="AL120" s="19">
        <v>1.65</v>
      </c>
      <c r="AM120" s="19">
        <v>753.78</v>
      </c>
      <c r="AN120" s="119">
        <f>AN118+AH120-AM120</f>
        <v>1620.2400000000005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55</v>
      </c>
      <c r="D121" s="73">
        <v>21502</v>
      </c>
      <c r="E121" s="44">
        <v>4</v>
      </c>
      <c r="F121" s="35">
        <v>17059</v>
      </c>
      <c r="G121" s="36">
        <v>2.2999999999999998</v>
      </c>
      <c r="H121" s="38">
        <v>4.3</v>
      </c>
      <c r="I121" s="35">
        <v>17729</v>
      </c>
      <c r="J121" s="35">
        <v>15230</v>
      </c>
      <c r="K121" s="66">
        <v>7.5999999999999998E-2</v>
      </c>
      <c r="L121" s="38">
        <f t="shared" si="204"/>
        <v>14072.52</v>
      </c>
      <c r="M121" s="39">
        <v>0.61399999999999999</v>
      </c>
      <c r="N121" s="26">
        <f t="shared" ref="N121:N122" si="215">L121*M121</f>
        <v>8640.5272800000002</v>
      </c>
      <c r="O121" s="37">
        <v>0.28899999999999998</v>
      </c>
      <c r="P121" s="26">
        <f t="shared" ref="P121:P122" si="216">L121*O121</f>
        <v>4066.9582799999998</v>
      </c>
      <c r="Q121" s="40">
        <v>9.7000000000000003E-2</v>
      </c>
      <c r="R121" s="26">
        <f t="shared" ref="R121:R122" si="217">L121*Q121</f>
        <v>1365.0344400000001</v>
      </c>
      <c r="S121" s="40">
        <v>0.16300000000000001</v>
      </c>
      <c r="T121" s="26">
        <f>L121*S121</f>
        <v>2293.8207600000001</v>
      </c>
      <c r="U121" s="40">
        <v>0.46800000000000003</v>
      </c>
      <c r="V121" s="26">
        <f>L121*U121</f>
        <v>6585.9393600000003</v>
      </c>
      <c r="W121" s="40">
        <v>0.39</v>
      </c>
      <c r="X121" s="26">
        <f>W121*L121</f>
        <v>5488.2828</v>
      </c>
      <c r="Y121" s="41">
        <v>3.29E-3</v>
      </c>
      <c r="Z121" s="18">
        <f>L121*Y121</f>
        <v>46.298590799999999</v>
      </c>
      <c r="AA121" s="28">
        <f>IF(J121&gt;0,(AC121+AK121)/J121,0)</f>
        <v>3.1605192120814181E-3</v>
      </c>
      <c r="AB121" s="41">
        <v>2.5000000000000001E-4</v>
      </c>
      <c r="AC121" s="38">
        <f>AB121*L121</f>
        <v>3.5181300000000002</v>
      </c>
      <c r="AD121" s="29">
        <v>0.22009999999999999</v>
      </c>
      <c r="AE121" s="42">
        <f>AH121*(1-AI121)*AD121</f>
        <v>43.567474400000002</v>
      </c>
      <c r="AF121" s="29">
        <f t="shared" si="214"/>
        <v>0.92506288827765271</v>
      </c>
      <c r="AG121" s="30">
        <f t="shared" ref="AG121:AG122" si="218">IF(AND(AA121&gt;0,AJ121&gt;0,AB121&gt;0),((AJ121*(AA121-AB121))/(AA121*(AJ121-AB121))),0)</f>
        <v>0.92192161233354386</v>
      </c>
      <c r="AH121" s="35">
        <v>218</v>
      </c>
      <c r="AI121" s="66">
        <v>9.1999999999999998E-2</v>
      </c>
      <c r="AJ121" s="67">
        <v>0.22539999999999999</v>
      </c>
      <c r="AK121" s="42">
        <f t="shared" si="206"/>
        <v>44.616577599999999</v>
      </c>
      <c r="AL121" s="18">
        <v>1.55</v>
      </c>
      <c r="AM121" s="18"/>
      <c r="AN121" s="122">
        <f>AN120+AH121-AM121</f>
        <v>1838.2400000000005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47" t="s">
        <v>50</v>
      </c>
      <c r="D122" s="73">
        <v>22400</v>
      </c>
      <c r="E122" s="44">
        <v>0</v>
      </c>
      <c r="F122" s="44">
        <v>18125</v>
      </c>
      <c r="G122" s="38">
        <v>3.5</v>
      </c>
      <c r="H122" s="38">
        <v>6.4</v>
      </c>
      <c r="I122" s="44">
        <v>18458</v>
      </c>
      <c r="J122" s="44">
        <v>15069</v>
      </c>
      <c r="K122" s="66">
        <v>8.1000000000000003E-2</v>
      </c>
      <c r="L122" s="38">
        <f t="shared" si="204"/>
        <v>13848.411</v>
      </c>
      <c r="M122" s="29">
        <v>0.80600000000000005</v>
      </c>
      <c r="N122" s="26">
        <f t="shared" si="215"/>
        <v>11161.819266</v>
      </c>
      <c r="O122" s="40">
        <v>7.3999999999999996E-2</v>
      </c>
      <c r="P122" s="26">
        <f t="shared" si="216"/>
        <v>1024.782414</v>
      </c>
      <c r="Q122" s="40">
        <v>0.12</v>
      </c>
      <c r="R122" s="26">
        <f t="shared" si="217"/>
        <v>1661.8093199999998</v>
      </c>
      <c r="S122" s="40">
        <v>0.185</v>
      </c>
      <c r="T122" s="26">
        <f>L122*S122</f>
        <v>2561.9560350000002</v>
      </c>
      <c r="U122" s="40">
        <v>0.52800000000000002</v>
      </c>
      <c r="V122" s="26">
        <f>L122*U122</f>
        <v>7311.9610080000002</v>
      </c>
      <c r="W122" s="40">
        <v>0.4</v>
      </c>
      <c r="X122" s="26">
        <f>W122*L122</f>
        <v>5539.3644000000004</v>
      </c>
      <c r="Y122" s="48">
        <v>3.3500000000000001E-3</v>
      </c>
      <c r="Z122" s="18">
        <f>L122*Y122</f>
        <v>46.392176849999998</v>
      </c>
      <c r="AA122" s="28">
        <f>IF(J122&gt;0,(AC122+AK122)/J122,0)</f>
        <v>3.227653570907161E-3</v>
      </c>
      <c r="AB122" s="48">
        <v>2.5999999999999998E-4</v>
      </c>
      <c r="AC122" s="38">
        <f>AB122*L122</f>
        <v>3.6005868599999995</v>
      </c>
      <c r="AD122" s="29">
        <v>0.21479999999999999</v>
      </c>
      <c r="AE122" s="42">
        <f>AH122*(1-AI122)*AD122</f>
        <v>43.8329472</v>
      </c>
      <c r="AF122" s="29">
        <f t="shared" si="214"/>
        <v>0.92350589737988531</v>
      </c>
      <c r="AG122" s="30">
        <f t="shared" si="218"/>
        <v>0.92053057496084956</v>
      </c>
      <c r="AH122" s="44">
        <v>224</v>
      </c>
      <c r="AI122" s="66">
        <v>8.8999999999999996E-2</v>
      </c>
      <c r="AJ122" s="67">
        <v>0.22070000000000001</v>
      </c>
      <c r="AK122" s="42">
        <f t="shared" si="206"/>
        <v>45.036924800000008</v>
      </c>
      <c r="AL122" s="18">
        <v>1.6</v>
      </c>
      <c r="AM122" s="18"/>
      <c r="AN122" s="122">
        <f>AN121+AH122-AM122</f>
        <v>2062.2400000000007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50767</v>
      </c>
      <c r="E123" s="68"/>
      <c r="F123" s="52">
        <f>SUM(F120:F122)</f>
        <v>47451</v>
      </c>
      <c r="G123" s="53"/>
      <c r="H123" s="69"/>
      <c r="I123" s="52">
        <f>SUM(I120:I122)</f>
        <v>48637</v>
      </c>
      <c r="J123" s="52">
        <f>SUM(J120:J122)</f>
        <v>45492</v>
      </c>
      <c r="K123" s="21">
        <f>IF(J123&gt;0,(J120*K120+J121*K121+J122*K122)/J123,0)</f>
        <v>8.0661962542864687E-2</v>
      </c>
      <c r="L123" s="53">
        <f t="shared" ref="L123" si="219">L120+L121+L122</f>
        <v>41822.525999999998</v>
      </c>
      <c r="M123" s="54">
        <f>IF(L123&gt;0,N123/L123,0)</f>
        <v>0.73607717037464448</v>
      </c>
      <c r="N123" s="55">
        <f>N120+N121+N122</f>
        <v>30784.606595999998</v>
      </c>
      <c r="O123" s="21">
        <f>IF(L123&gt;0,P123/L123,0)</f>
        <v>0.14800556759771041</v>
      </c>
      <c r="P123" s="55">
        <f>P120+P121+P122</f>
        <v>6189.9666990000005</v>
      </c>
      <c r="Q123" s="21">
        <f>IF(L123&gt;0,R123/L123,0)</f>
        <v>0.1159172620276451</v>
      </c>
      <c r="R123" s="55">
        <f>R120+R121+R122</f>
        <v>4847.9527049999997</v>
      </c>
      <c r="S123" s="21">
        <f>IF(L123&gt;0,T123/L123,0)</f>
        <v>0.17593542520602415</v>
      </c>
      <c r="T123" s="55">
        <f>T120+T121+T122</f>
        <v>7358.0638950000002</v>
      </c>
      <c r="U123" s="21">
        <f>IF(L123&gt;0,V123/L123,0)</f>
        <v>0.50814348523568387</v>
      </c>
      <c r="V123" s="55">
        <f>V120+V121+V122</f>
        <v>21251.844123000003</v>
      </c>
      <c r="W123" s="21">
        <f>IF(L123&gt;0,X123/L123,0)</f>
        <v>0.39663518172001372</v>
      </c>
      <c r="X123" s="55">
        <f>X120+X121+X122</f>
        <v>16588.285199999998</v>
      </c>
      <c r="Y123" s="56">
        <f>IF(L123&gt;0,Z123/L123,0)</f>
        <v>3.3198392428520455E-3</v>
      </c>
      <c r="Z123" s="57">
        <f>SUM(Z120:Z122)</f>
        <v>138.84406304999999</v>
      </c>
      <c r="AA123" s="63">
        <f>IF(L123&gt;0,(AA120*L120+AA121*L121+AA122*L122)/L123,0)</f>
        <v>3.0646511291173568E-3</v>
      </c>
      <c r="AB123" s="56">
        <f>IF(J123&gt;0,(J120*AB120+J121*AB121+J122*AB122)/J123,0)</f>
        <v>2.5665215862129601E-4</v>
      </c>
      <c r="AC123" s="53">
        <f>SUM(AC120:AC122)</f>
        <v>10.73313156</v>
      </c>
      <c r="AD123" s="54">
        <f>IF(J123&gt;0,(J120*AD120+J121*AD121+J122*AD122)/J123,0)</f>
        <v>0.2169751209003781</v>
      </c>
      <c r="AE123" s="59">
        <f>SUM(AE120:AE122)</f>
        <v>125.18141360000001</v>
      </c>
      <c r="AF123" s="54">
        <f>IF(AND(Z123&gt;0),((Z120*AF120+Z121*AF121+Z122*AF122)/Z123),0)</f>
        <v>0.92378961578597507</v>
      </c>
      <c r="AG123" s="58">
        <f>IF(AND(AA123&gt;0,AJ123&gt;0,AB123&gt;0),((AJ123*(AA123-AB123))/(AA123*(AJ123-AB123))),0)</f>
        <v>0.91730957807048619</v>
      </c>
      <c r="AH123" s="52">
        <f>SUM(AH120:AH122)</f>
        <v>634</v>
      </c>
      <c r="AI123" s="21">
        <f>IF(AH123&gt;0,(AI120*AH120+AI121*AH121+AI122*AH122)/AH123,0)</f>
        <v>9.0031545741324936E-2</v>
      </c>
      <c r="AJ123" s="54">
        <f>IF(J123&gt;0,(AJ120*J120+AJ121*J121+AJ122*J122)/J123,0)</f>
        <v>0.22304161830651542</v>
      </c>
      <c r="AK123" s="59">
        <f>SUM(AK120:AK122)</f>
        <v>128.65887840000002</v>
      </c>
      <c r="AL123" s="70"/>
      <c r="AM123" s="57">
        <f>SUM(AM120:AM122)</f>
        <v>753.78</v>
      </c>
      <c r="AN123" s="124"/>
      <c r="AO123" s="125">
        <f>AN122</f>
        <v>2062.2400000000007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24" t="s">
        <v>56</v>
      </c>
      <c r="D124" s="12">
        <v>5336</v>
      </c>
      <c r="E124" s="12">
        <v>1</v>
      </c>
      <c r="F124" s="12">
        <v>9470</v>
      </c>
      <c r="G124" s="147">
        <v>3.3</v>
      </c>
      <c r="H124" s="13">
        <v>7.4</v>
      </c>
      <c r="I124" s="12">
        <v>9997</v>
      </c>
      <c r="J124" s="12">
        <v>14589</v>
      </c>
      <c r="K124" s="14">
        <v>6.8000000000000005E-2</v>
      </c>
      <c r="L124" s="25">
        <f t="shared" ref="L124" si="220">J124*(1-K124)</f>
        <v>13596.947999999999</v>
      </c>
      <c r="M124" s="15">
        <v>0.79</v>
      </c>
      <c r="N124" s="26">
        <f>L124*M124</f>
        <v>10741.58892</v>
      </c>
      <c r="O124" s="14">
        <v>0.16</v>
      </c>
      <c r="P124" s="26">
        <f>L124*O124</f>
        <v>2175.5116799999996</v>
      </c>
      <c r="Q124" s="16">
        <v>0.05</v>
      </c>
      <c r="R124" s="26">
        <f>L124*Q124</f>
        <v>679.84739999999999</v>
      </c>
      <c r="S124" s="16">
        <v>0.17699999999999999</v>
      </c>
      <c r="T124" s="26">
        <f>L124*S124</f>
        <v>2406.6597959999995</v>
      </c>
      <c r="U124" s="16">
        <v>0.54</v>
      </c>
      <c r="V124" s="26">
        <f>L124*U124</f>
        <v>7342.3519200000001</v>
      </c>
      <c r="W124" s="16">
        <v>0.4</v>
      </c>
      <c r="X124" s="26">
        <f>W124*L124</f>
        <v>5438.7791999999999</v>
      </c>
      <c r="Y124" s="17">
        <v>3.3700000000000002E-3</v>
      </c>
      <c r="Z124" s="61">
        <f>L124*Y124</f>
        <v>45.821714759999999</v>
      </c>
      <c r="AA124" s="28">
        <f>IF(J124&gt;0,(AC124+AK124)/J124,0)</f>
        <v>2.9667863787785319E-3</v>
      </c>
      <c r="AB124" s="17">
        <v>2.5999999999999998E-4</v>
      </c>
      <c r="AC124" s="25">
        <f>AB124*L124</f>
        <v>3.5352064799999994</v>
      </c>
      <c r="AD124" s="141">
        <v>0.21299999999999999</v>
      </c>
      <c r="AE124" s="31">
        <f>AH124*(1-AI124)*AD124</f>
        <v>37.879919999999998</v>
      </c>
      <c r="AF124" s="29">
        <f t="shared" ref="AF124:AF126" si="221">IF(AND(AD124&gt;0,AB124&gt;0,Y124&gt;0),((Y124-AB124)*AD124)/((AD124-AB124)*Y124),0)</f>
        <v>0.92397652335543412</v>
      </c>
      <c r="AG124" s="62">
        <f>IF(AND(AA124&gt;0,AJ124&gt;0,AB124&gt;0),((AJ124*(AA124-AB124))/(AA124*(AJ124-AB124))),0)</f>
        <v>0.91342568503367227</v>
      </c>
      <c r="AH124" s="12">
        <v>195</v>
      </c>
      <c r="AI124" s="14">
        <v>8.7999999999999995E-2</v>
      </c>
      <c r="AJ124" s="15">
        <v>0.2235</v>
      </c>
      <c r="AK124" s="31">
        <f t="shared" si="206"/>
        <v>39.747240000000005</v>
      </c>
      <c r="AL124" s="19">
        <v>1.5</v>
      </c>
      <c r="AM124" s="19">
        <v>519.48</v>
      </c>
      <c r="AN124" s="119">
        <f>AN122+AH124-AM124-AM130-AO124</f>
        <v>1666.7600000000007</v>
      </c>
      <c r="AO124" s="120">
        <v>71</v>
      </c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 t="s">
        <v>55</v>
      </c>
      <c r="D125" s="73">
        <v>25696</v>
      </c>
      <c r="E125" s="44">
        <v>1</v>
      </c>
      <c r="F125" s="35">
        <v>16972</v>
      </c>
      <c r="G125" s="148">
        <v>2.2000000000000002</v>
      </c>
      <c r="H125" s="38">
        <v>4.8</v>
      </c>
      <c r="I125" s="35">
        <v>16864</v>
      </c>
      <c r="J125" s="35">
        <v>15127</v>
      </c>
      <c r="K125" s="66">
        <v>7.8E-2</v>
      </c>
      <c r="L125" s="38">
        <f t="shared" si="204"/>
        <v>13947.094000000001</v>
      </c>
      <c r="M125" s="39">
        <v>0.81200000000000006</v>
      </c>
      <c r="N125" s="26">
        <f t="shared" ref="N125:N126" si="222">L125*M125</f>
        <v>11325.040328000001</v>
      </c>
      <c r="O125" s="37">
        <v>9.8000000000000004E-2</v>
      </c>
      <c r="P125" s="26">
        <f t="shared" ref="P125:P126" si="223">L125*O125</f>
        <v>1366.8152120000002</v>
      </c>
      <c r="Q125" s="40">
        <v>0.09</v>
      </c>
      <c r="R125" s="26">
        <f t="shared" ref="R125:R126" si="224">L125*Q125</f>
        <v>1255.23846</v>
      </c>
      <c r="S125" s="40">
        <v>0.17199999999999999</v>
      </c>
      <c r="T125" s="26">
        <f>L125*S125</f>
        <v>2398.9001680000001</v>
      </c>
      <c r="U125" s="40">
        <v>0.51500000000000001</v>
      </c>
      <c r="V125" s="26">
        <f>L125*U125</f>
        <v>7182.7534100000003</v>
      </c>
      <c r="W125" s="40">
        <v>0.39</v>
      </c>
      <c r="X125" s="26">
        <f>W125*L125</f>
        <v>5439.3666600000006</v>
      </c>
      <c r="Y125" s="41">
        <v>3.3700000000000002E-3</v>
      </c>
      <c r="Z125" s="18">
        <f>L125*Y125</f>
        <v>47.001706780000006</v>
      </c>
      <c r="AA125" s="28">
        <f>IF(J125&gt;0,(AC125+AK125)/J125,0)</f>
        <v>3.0916464189859197E-3</v>
      </c>
      <c r="AB125" s="41">
        <v>2.7E-4</v>
      </c>
      <c r="AC125" s="38">
        <f>AB125*L125</f>
        <v>3.7657153800000005</v>
      </c>
      <c r="AD125" s="29">
        <v>0.21629999999999999</v>
      </c>
      <c r="AE125" s="42">
        <f>AH125*(1-AI125)*AD125</f>
        <v>40.616813999999998</v>
      </c>
      <c r="AF125" s="29">
        <f t="shared" si="221"/>
        <v>0.9210309975905917</v>
      </c>
      <c r="AG125" s="30">
        <f t="shared" ref="AG125:AG126" si="225">IF(AND(AA125&gt;0,AJ125&gt;0,AB125&gt;0),((AJ125*(AA125-AB125))/(AA125*(AJ125-AB125))),0)</f>
        <v>0.91374523320516698</v>
      </c>
      <c r="AH125" s="35">
        <v>205</v>
      </c>
      <c r="AI125" s="66">
        <v>8.4000000000000005E-2</v>
      </c>
      <c r="AJ125" s="67">
        <v>0.22900000000000001</v>
      </c>
      <c r="AK125" s="42">
        <f t="shared" si="206"/>
        <v>43.001620000000003</v>
      </c>
      <c r="AL125" s="18">
        <v>1.52</v>
      </c>
      <c r="AM125" s="18"/>
      <c r="AN125" s="122">
        <f>AN124+AH125-AM125</f>
        <v>1871.7600000000007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 t="s">
        <v>52</v>
      </c>
      <c r="D126" s="73">
        <v>18200</v>
      </c>
      <c r="E126" s="44">
        <v>2</v>
      </c>
      <c r="F126" s="44">
        <v>18289</v>
      </c>
      <c r="G126" s="149">
        <v>1</v>
      </c>
      <c r="H126" s="38">
        <v>4.8</v>
      </c>
      <c r="I126" s="44">
        <v>18182</v>
      </c>
      <c r="J126" s="44">
        <v>15277</v>
      </c>
      <c r="K126" s="66">
        <v>8.3000000000000004E-2</v>
      </c>
      <c r="L126" s="38">
        <f t="shared" si="204"/>
        <v>14009.009</v>
      </c>
      <c r="M126" s="29">
        <v>0.81200000000000006</v>
      </c>
      <c r="N126" s="26">
        <f t="shared" si="222"/>
        <v>11375.315308000001</v>
      </c>
      <c r="O126" s="40">
        <v>0.126</v>
      </c>
      <c r="P126" s="26">
        <f t="shared" si="223"/>
        <v>1765.1351340000001</v>
      </c>
      <c r="Q126" s="40">
        <v>6.2E-2</v>
      </c>
      <c r="R126" s="26">
        <f t="shared" si="224"/>
        <v>868.55855799999995</v>
      </c>
      <c r="S126" s="40">
        <v>0.17599999999999999</v>
      </c>
      <c r="T126" s="26">
        <f>L126*S126</f>
        <v>2465.5855839999999</v>
      </c>
      <c r="U126" s="40">
        <v>0.54100000000000004</v>
      </c>
      <c r="V126" s="26">
        <f>L126*U126</f>
        <v>7578.8738690000009</v>
      </c>
      <c r="W126" s="40">
        <v>0.4</v>
      </c>
      <c r="X126" s="26">
        <f>W126*L126</f>
        <v>5603.6036000000004</v>
      </c>
      <c r="Y126" s="48">
        <v>3.4199999999999999E-3</v>
      </c>
      <c r="Z126" s="18">
        <f>L126*Y126</f>
        <v>47.910810779999998</v>
      </c>
      <c r="AA126" s="28">
        <f>IF(J126&gt;0,(AC126+AK126)/J126,0)</f>
        <v>3.1177993997512604E-3</v>
      </c>
      <c r="AB126" s="48">
        <v>2.7E-4</v>
      </c>
      <c r="AC126" s="38">
        <f>AB126*L126</f>
        <v>3.7824324300000001</v>
      </c>
      <c r="AD126" s="29">
        <v>0.22270000000000001</v>
      </c>
      <c r="AE126" s="42">
        <f>AH126*(1-AI126)*AD126</f>
        <v>42.885339000000009</v>
      </c>
      <c r="AF126" s="29">
        <f t="shared" si="221"/>
        <v>0.92217066516491297</v>
      </c>
      <c r="AG126" s="30">
        <f t="shared" si="225"/>
        <v>0.9144848273818077</v>
      </c>
      <c r="AH126" s="44">
        <v>210</v>
      </c>
      <c r="AI126" s="66">
        <v>8.3000000000000004E-2</v>
      </c>
      <c r="AJ126" s="67">
        <v>0.22770000000000001</v>
      </c>
      <c r="AK126" s="42">
        <f t="shared" si="206"/>
        <v>43.848189000000005</v>
      </c>
      <c r="AL126" s="18">
        <v>1.55</v>
      </c>
      <c r="AM126" s="18"/>
      <c r="AN126" s="122">
        <f>AN125+AH126-AM126</f>
        <v>2081.7600000000007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49232</v>
      </c>
      <c r="E127" s="68"/>
      <c r="F127" s="52">
        <f>SUM(F124:F126)</f>
        <v>44731</v>
      </c>
      <c r="G127" s="69"/>
      <c r="H127" s="69"/>
      <c r="I127" s="52">
        <f>SUM(I124:I126)</f>
        <v>45043</v>
      </c>
      <c r="J127" s="52">
        <f>SUM(J124:J126)</f>
        <v>44993</v>
      </c>
      <c r="K127" s="21">
        <f>IF(J127&gt;0,(J124*K124+J125*K125+J126*K126)/J127,0)</f>
        <v>7.6455204142866676E-2</v>
      </c>
      <c r="L127" s="53">
        <f t="shared" ref="L127" si="227">L124+L125+L126</f>
        <v>41553.050999999999</v>
      </c>
      <c r="M127" s="54">
        <f>IF(L127&gt;0,N127/L127,0)</f>
        <v>0.80480118189155359</v>
      </c>
      <c r="N127" s="55">
        <f>N124+N125+N126</f>
        <v>33441.944556000002</v>
      </c>
      <c r="O127" s="21">
        <f>IF(L127&gt;0,P127/L127,0)</f>
        <v>0.12772737255803432</v>
      </c>
      <c r="P127" s="55">
        <f>P124+P125+P126</f>
        <v>5307.4620260000002</v>
      </c>
      <c r="Q127" s="21">
        <f>IF(L127&gt;0,R127/L127,0)</f>
        <v>6.7471445550412165E-2</v>
      </c>
      <c r="R127" s="55">
        <f>R124+R125+R126</f>
        <v>2803.6444179999999</v>
      </c>
      <c r="S127" s="21">
        <f>IF(L127&gt;0,T127/L127,0)</f>
        <v>0.17498463706070586</v>
      </c>
      <c r="T127" s="55">
        <f>T124+T125+T126</f>
        <v>7271.1455480000004</v>
      </c>
      <c r="U127" s="21">
        <f>IF(L127&gt;0,V127/L127,0)</f>
        <v>0.53194599835761758</v>
      </c>
      <c r="V127" s="55">
        <f>V124+V125+V126</f>
        <v>22103.979199000001</v>
      </c>
      <c r="W127" s="21">
        <f>IF(L127&gt;0,X127/L127,0)</f>
        <v>0.39664354513944111</v>
      </c>
      <c r="X127" s="55">
        <f>X124+X125+X126</f>
        <v>16481.749459999999</v>
      </c>
      <c r="Y127" s="56">
        <f>IF(L127&gt;0,Z127/L127,0)</f>
        <v>3.3868567754507363E-3</v>
      </c>
      <c r="Z127" s="57">
        <f>SUM(Z124:Z126)</f>
        <v>140.73423231999999</v>
      </c>
      <c r="AA127" s="63">
        <f>IF(L127&gt;0,(AA124*L124+AA125*L125+AA126*L126)/L127,0)</f>
        <v>3.0596069393563907E-3</v>
      </c>
      <c r="AB127" s="56">
        <f>IF(J127&gt;0,(J124*AB124+J125*AB125+J126*AB126)/J127,0)</f>
        <v>2.667574956104283E-4</v>
      </c>
      <c r="AC127" s="53">
        <f>SUM(AC124:AC126)</f>
        <v>11.083354289999999</v>
      </c>
      <c r="AD127" s="54">
        <f>IF(J127&gt;0,(J124*AD124+J125*AD125+J126*AD126)/J127,0)</f>
        <v>0.21740304047296247</v>
      </c>
      <c r="AE127" s="59">
        <f>SUM(AE124:AE126)</f>
        <v>121.38207300000002</v>
      </c>
      <c r="AF127" s="54">
        <f>IF(AND(Z127&gt;0),((Z124*AF124+Z125*AF125+Z126*AF126)/Z127),0)</f>
        <v>0.92237801484286364</v>
      </c>
      <c r="AG127" s="58">
        <f>IF(AND(AA127&gt;0,AJ127&gt;0,AB127&gt;0),((AJ127*(AA127-AB127))/(AA127*(AJ127-AB127))),0)</f>
        <v>0.9138881625094496</v>
      </c>
      <c r="AH127" s="52">
        <f>SUM(AH124:AH126)</f>
        <v>610</v>
      </c>
      <c r="AI127" s="21">
        <f>IF(AH127&gt;0,(AI124*AH124+AI125*AH125+AI126*AH126)/AH127,0)</f>
        <v>8.4934426229508198E-2</v>
      </c>
      <c r="AJ127" s="54">
        <f>IF(J127&gt;0,(AJ124*J124+AJ125*J125+AJ126*J126)/J127,0)</f>
        <v>0.22677521836730158</v>
      </c>
      <c r="AK127" s="59">
        <f>SUM(AK124:AK126)</f>
        <v>126.59704900000001</v>
      </c>
      <c r="AL127" s="70"/>
      <c r="AM127" s="57">
        <f>SUM(AM124:AM126)</f>
        <v>519.48</v>
      </c>
      <c r="AN127" s="124"/>
      <c r="AO127" s="125">
        <f>AN126</f>
        <v>2081.7600000000007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1456978</v>
      </c>
      <c r="E128" s="86"/>
      <c r="F128" s="86">
        <f t="shared" ref="F128" si="228">SUM(F127,F123,F119,F115,F111,F107,F103,F99,F95,F91,F87,F83,F79,F75,F71,F67,F63,F59,F55,F51,F47,F43,F39,F35,F31,F27,F23,F19,F15,F11,F7)</f>
        <v>1325489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1365422</v>
      </c>
      <c r="J128" s="86">
        <f t="shared" si="229"/>
        <v>1385837</v>
      </c>
      <c r="K128" s="87">
        <f>1-L128/J128</f>
        <v>8.1831493169831515E-2</v>
      </c>
      <c r="L128" s="86">
        <f>SUM(L127,L123,L119,L115,L111,L107,L103,L99,L95,L91,L87,L83,L79,L75,L71,L67,L63,L59,L55,L51,L47,L43,L39,L35,L31,L27,L23,L19,L15,L11,L7)</f>
        <v>1272431.8890000002</v>
      </c>
      <c r="M128" s="88">
        <f>IF(AND(L128&gt;0),(N128/L128),0)</f>
        <v>0.69321520511892798</v>
      </c>
      <c r="N128" s="86">
        <f>SUM(N127,N123,N119,N115,N111,N107,N103,N99,N95,N91,N87,N83,N79,N75,N71,N67,N63,N59,N55,N51,N47,N43,N39,N35,N31,N27,N23,N19,N15,N11,N7)</f>
        <v>882069.1329330001</v>
      </c>
      <c r="O128" s="88">
        <f>P128/L128</f>
        <v>0.19984855837183438</v>
      </c>
      <c r="P128" s="86">
        <f>SUM(P127,P123,P119,P115,P111,P107,P103,P99,P95,P91,P87,P83,P79,P75,P71,P67,P63,P59,P55,P51,P47,P43,P39,P35,P31,P27,P23,P19,P15,P11,P7)</f>
        <v>254293.67864300002</v>
      </c>
      <c r="Q128" s="88">
        <f>R128/L128</f>
        <v>0.10687995855470107</v>
      </c>
      <c r="R128" s="86">
        <f>SUM(R127,R123,R119,R115,R111,R107,R103,R99,R95,R91,R87,R83,R79,R75,R71,R67,R63,R59,R55,R51,R47,R43,R39,R35,R31,R27,R23,R19,R15,R11,R7)</f>
        <v>135997.46756000002</v>
      </c>
      <c r="S128" s="88">
        <f>T128/L128</f>
        <v>0.18411708184641387</v>
      </c>
      <c r="T128" s="86">
        <f>SUM(T127,T123,T119,T115,T111,T107,T103,T99,T95,T91,T87,T83,T79,T75,T71,T67,T63,T59,T55,T51,T47,T43,T39,T35,T31,T27,T23,T19,T15,T11,T7)</f>
        <v>234276.44625100004</v>
      </c>
      <c r="U128" s="88">
        <f>V128/L128</f>
        <v>0.51960412298029102</v>
      </c>
      <c r="V128" s="86">
        <f>SUM(V127,V123,V119,V115,V111,V107,V103,V99,V95,V91,V87,V83,V79,V75,V71,V67,V63,V59,V55,V51,V47,V43,V39,V35,V31,V27,V23,V19,V15,V11,V7)</f>
        <v>661160.85573600011</v>
      </c>
      <c r="W128" s="88">
        <f>IF(AND(L128&gt;0),(X128/L128),0)</f>
        <v>0.39675813564116053</v>
      </c>
      <c r="X128" s="86">
        <f>SUM(X127,X123,X119,X115,X111,X107,X103,X99,X95,X91,X87,X83,X79,X75,X71,X67,X63,X59,X55,X51,X47,X43,X39,X35,X31,X27,X23,X19,X15,X11,X7)</f>
        <v>504847.70401000022</v>
      </c>
      <c r="Y128" s="89">
        <f>IF(AND(L128&gt;0),(Z128/L128),0)</f>
        <v>3.3999697465378442E-3</v>
      </c>
      <c r="Z128" s="86">
        <f>SUM(Z127,Z123,Z119,Z115,Z111,Z107,Z103,Z99,Z95,Z91,Z87,Z83,Z79,Z75,Z71,Z67,Z63,Z59,Z55,Z51,Z47,Z43,Z39,Z35,Z31,Z27,Z23,Z19,Z15,Z11,Z7)</f>
        <v>4326.2299271300008</v>
      </c>
      <c r="AA128" s="90">
        <f>(AC128+AK128)/J128</f>
        <v>3.1955856115979003E-3</v>
      </c>
      <c r="AB128" s="91">
        <f>AC128/(L128-AH128)</f>
        <v>3.3538211103373939E-4</v>
      </c>
      <c r="AC128" s="92">
        <f>SUM(AC127,AC123,AC119,AC115,AC111,AC107,AC103,AC99,AC95,AC91,AC87,AC83,AC79,AC75,AC71,AC67,AC63,AC59,AC55,AC51,AC47,AC43,AC39,AC35,AC31,AC27,AC23,AC19,AC15,AC11,AC7)</f>
        <v>420.1133457200001</v>
      </c>
      <c r="AD128" s="88">
        <f>AE128/AH128</f>
        <v>0.2001578246778839</v>
      </c>
      <c r="AE128" s="86">
        <f>SUM(AE127,AE123,AE119,AE115,AE111,AE107,AE103,AE99,AE95,AE91,AE87,AE83,AE79,AE75,AE71,AE67,AE63,AE59,AE55,AE51,AE47,AE43,AE39,AE35,AE31,AE27,AE23,AE19,AE15,AE11,AE7)</f>
        <v>3961.3235082000001</v>
      </c>
      <c r="AF128" s="93">
        <f>((Y128-AB128)*AJ128)/((AJ128-AB128)*Y128)</f>
        <v>0.90285234893490574</v>
      </c>
      <c r="AG128" s="94">
        <f>((AA128-AB128)*AJ128)/((AJ128-AB128)*AA128)</f>
        <v>0.8965328694918635</v>
      </c>
      <c r="AH128" s="86">
        <f t="shared" ref="AH128" si="230">SUM(AH127,AH123,AH119,AH115,AH111,AH107,AH103,AH99,AH95,AH91,AH87,AH83,AH79,AH75,AH71,AH67,AH63,AH59,AH55,AH51,AH47,AH43,AH39,AH35,AH31,AH27,AH23,AH19,AH15,AH11,AH7)</f>
        <v>19791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8.8271761596346116E-2</v>
      </c>
      <c r="AJ128" s="88">
        <f>AK128/AH128</f>
        <v>0.20253890311252584</v>
      </c>
      <c r="AK128" s="86">
        <f>SUM(AK127,AK123,AK119,AK115,AK111,AK107,AK103,AK99,AK95,AK91,AK87,AK83,AK79,AK75,AK71,AK67,AK63,AK59,AK55,AK51,AK47,AK43,AK39,AK35,AK31,AK27,AK23,AK19,AK15,AK11,AK7)</f>
        <v>4008.4474314999989</v>
      </c>
      <c r="AL128" s="86"/>
      <c r="AM128" s="128">
        <f>SUM(AM127,AM123,AM119,AM115,AM111,AM107,AM103,AM99,AM95,AM91,AM87,AM83,AM79,AM75,AM71,AM67,AM63,AM59,AM55,AM51,AM47,AM43,AM39,AM35,AM31,AM27,AM23,AM19,AM15,AM11,AM7)</f>
        <v>19296.899999999998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R1:R1048576 AC1:AC1048576 AG1:AG1048576 Z1:AA1048576 L1:L1048576" name="Range1_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 AF24" name="Range1_4_1"/>
    <protectedRange sqref="AF25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R1:AS1"/>
    <mergeCell ref="AT1:AU1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72:A75"/>
    <mergeCell ref="A76:A79"/>
    <mergeCell ref="A80:A83"/>
    <mergeCell ref="C1:C2"/>
    <mergeCell ref="A20:A23"/>
    <mergeCell ref="A4:A7"/>
    <mergeCell ref="A8:A11"/>
    <mergeCell ref="A12:A15"/>
    <mergeCell ref="A16:A19"/>
    <mergeCell ref="A1:A2"/>
    <mergeCell ref="B1:B2"/>
    <mergeCell ref="A24:A27"/>
    <mergeCell ref="A28:A31"/>
    <mergeCell ref="A32:A35"/>
    <mergeCell ref="A124:A127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42" activePane="bottomLeft" state="frozen"/>
      <selection pane="bottomLeft" activeCell="AL130" sqref="AL130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11.5703125" style="132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f>Юли!AO127</f>
        <v>2081.7600000000007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53</v>
      </c>
      <c r="D4" s="12">
        <v>3588</v>
      </c>
      <c r="E4" s="12">
        <v>0</v>
      </c>
      <c r="F4" s="12">
        <v>8045</v>
      </c>
      <c r="G4" s="13">
        <v>2</v>
      </c>
      <c r="H4" s="13">
        <v>3.8</v>
      </c>
      <c r="I4" s="12">
        <v>9359</v>
      </c>
      <c r="J4" s="12">
        <v>15181</v>
      </c>
      <c r="K4" s="14">
        <v>7.9000000000000001E-2</v>
      </c>
      <c r="L4" s="25">
        <f>J4*(1-K4)</f>
        <v>13981.701000000001</v>
      </c>
      <c r="M4" s="15">
        <v>0.79700000000000004</v>
      </c>
      <c r="N4" s="26">
        <f>L4*M4</f>
        <v>11143.415697000002</v>
      </c>
      <c r="O4" s="14">
        <v>0.13500000000000001</v>
      </c>
      <c r="P4" s="26">
        <f>L4*O4</f>
        <v>1887.5296350000003</v>
      </c>
      <c r="Q4" s="16">
        <v>6.8000000000000005E-2</v>
      </c>
      <c r="R4" s="26">
        <f>L4*Q4</f>
        <v>950.75566800000013</v>
      </c>
      <c r="S4" s="27">
        <v>0.17100000000000001</v>
      </c>
      <c r="T4" s="26">
        <f>L4*S4</f>
        <v>2390.8708710000005</v>
      </c>
      <c r="U4" s="16">
        <v>0.54700000000000004</v>
      </c>
      <c r="V4" s="26">
        <f>L4*U4</f>
        <v>7647.990447000001</v>
      </c>
      <c r="W4" s="16">
        <v>0.4</v>
      </c>
      <c r="X4" s="26">
        <f>W4*L4</f>
        <v>5592.6804000000011</v>
      </c>
      <c r="Y4" s="17">
        <v>3.4299999999999999E-3</v>
      </c>
      <c r="Z4" s="18">
        <f>L4*Y4</f>
        <v>47.95723443</v>
      </c>
      <c r="AA4" s="28">
        <f>IF(J4&gt;0,(AC4+AK4)/J4,0)</f>
        <v>3.0935840702193528E-3</v>
      </c>
      <c r="AB4" s="17">
        <v>2.7E-4</v>
      </c>
      <c r="AC4" s="25">
        <f>AB4*L4</f>
        <v>3.7750592700000003</v>
      </c>
      <c r="AD4" s="141">
        <v>0.2213</v>
      </c>
      <c r="AE4" s="31">
        <f>AH4*(1-AI4)*AD4</f>
        <v>42.725284500000001</v>
      </c>
      <c r="AF4" s="29">
        <f t="shared" ref="AF4:AF6" si="0">IF(AND(AD4&gt;0,AB4&gt;0,Y4&gt;0),((Y4-AB4)*AD4)/((AD4-AB4)*Y4),0)</f>
        <v>0.92240819518583095</v>
      </c>
      <c r="AG4" s="62">
        <f>IF(AND(AA4&gt;0,AJ4&gt;0,AB4&gt;0),((AJ4*(AA4-AB4))/(AA4*(AJ4-AB4))),0)</f>
        <v>0.91382555504538199</v>
      </c>
      <c r="AH4" s="12">
        <v>211</v>
      </c>
      <c r="AI4" s="14">
        <v>8.5000000000000006E-2</v>
      </c>
      <c r="AJ4" s="15">
        <v>0.22370000000000001</v>
      </c>
      <c r="AK4" s="31">
        <f t="shared" ref="AK4:AK6" si="1">AH4*(1-AI4)*AJ4</f>
        <v>43.188640499999998</v>
      </c>
      <c r="AL4" s="19">
        <v>1.6</v>
      </c>
      <c r="AM4" s="19">
        <v>1193.06</v>
      </c>
      <c r="AN4" s="119">
        <f>AN3+AH4-AM4</f>
        <v>1099.7000000000007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55</v>
      </c>
      <c r="D5" s="35">
        <v>21020</v>
      </c>
      <c r="E5" s="35">
        <v>2</v>
      </c>
      <c r="F5" s="35">
        <v>15083</v>
      </c>
      <c r="G5" s="36">
        <v>2.2999999999999998</v>
      </c>
      <c r="H5" s="36">
        <v>4.5999999999999996</v>
      </c>
      <c r="I5" s="35">
        <v>15074</v>
      </c>
      <c r="J5" s="35">
        <v>15052</v>
      </c>
      <c r="K5" s="37">
        <v>7.6999999999999999E-2</v>
      </c>
      <c r="L5" s="38">
        <f t="shared" ref="L5:L6" si="2">J5*(1-K5)</f>
        <v>13892.996000000001</v>
      </c>
      <c r="M5" s="39">
        <v>0.76700000000000002</v>
      </c>
      <c r="N5" s="26">
        <f t="shared" ref="N5:N6" si="3">L5*M5</f>
        <v>10655.927932000001</v>
      </c>
      <c r="O5" s="37">
        <v>0.16200000000000001</v>
      </c>
      <c r="P5" s="26">
        <f t="shared" ref="P5:P6" si="4">L5*O5</f>
        <v>2250.6653520000004</v>
      </c>
      <c r="Q5" s="40">
        <v>7.0999999999999994E-2</v>
      </c>
      <c r="R5" s="26">
        <f t="shared" ref="R5:R6" si="5">L5*Q5</f>
        <v>986.40271599999994</v>
      </c>
      <c r="S5" s="29">
        <v>0.17299999999999999</v>
      </c>
      <c r="T5" s="26">
        <f>L5*S5</f>
        <v>2403.488308</v>
      </c>
      <c r="U5" s="40">
        <v>0.53600000000000003</v>
      </c>
      <c r="V5" s="26">
        <f>L5*U5</f>
        <v>7446.645856000001</v>
      </c>
      <c r="W5" s="40">
        <v>0.39</v>
      </c>
      <c r="X5" s="26">
        <f>W5*L5</f>
        <v>5418.2684400000007</v>
      </c>
      <c r="Y5" s="41">
        <v>3.3899999999999998E-3</v>
      </c>
      <c r="Z5" s="18">
        <f>L5*Y5</f>
        <v>47.097256440000002</v>
      </c>
      <c r="AA5" s="28">
        <f>IF(J5&gt;0,(AC5+AK5)/J5,0)</f>
        <v>3.0236487483390915E-3</v>
      </c>
      <c r="AB5" s="41">
        <v>2.5999999999999998E-4</v>
      </c>
      <c r="AC5" s="38">
        <f>AB5*L5</f>
        <v>3.61217896</v>
      </c>
      <c r="AD5" s="29">
        <v>0.21490000000000001</v>
      </c>
      <c r="AE5" s="42">
        <f>AH5*(1-AI5)*AD5</f>
        <v>40.108076400000002</v>
      </c>
      <c r="AF5" s="29">
        <f t="shared" si="0"/>
        <v>0.92442226099652913</v>
      </c>
      <c r="AG5" s="30">
        <f t="shared" ref="AG5:AG6" si="6">IF(AND(AA5&gt;0,AJ5&gt;0,AB5&gt;0),((AJ5*(AA5-AB5))/(AA5*(AJ5-AB5))),0)</f>
        <v>0.91507094638049458</v>
      </c>
      <c r="AH5" s="35">
        <v>206</v>
      </c>
      <c r="AI5" s="37">
        <v>9.4E-2</v>
      </c>
      <c r="AJ5" s="39">
        <v>0.22450000000000001</v>
      </c>
      <c r="AK5" s="42">
        <f t="shared" si="1"/>
        <v>41.899782000000002</v>
      </c>
      <c r="AL5" s="43">
        <v>1.5</v>
      </c>
      <c r="AM5" s="43"/>
      <c r="AN5" s="134">
        <f>AN4+AH5-AM5</f>
        <v>1305.7000000000007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52</v>
      </c>
      <c r="D6" s="44">
        <v>21000</v>
      </c>
      <c r="E6" s="44">
        <v>2</v>
      </c>
      <c r="F6" s="44">
        <v>17907</v>
      </c>
      <c r="G6" s="38">
        <v>2.6</v>
      </c>
      <c r="H6" s="38">
        <v>4.3</v>
      </c>
      <c r="I6" s="44">
        <v>17975</v>
      </c>
      <c r="J6" s="44">
        <v>15223</v>
      </c>
      <c r="K6" s="40">
        <v>8.3000000000000004E-2</v>
      </c>
      <c r="L6" s="38">
        <f t="shared" si="2"/>
        <v>13959.491</v>
      </c>
      <c r="M6" s="29">
        <v>0.73699999999999999</v>
      </c>
      <c r="N6" s="26">
        <f t="shared" si="3"/>
        <v>10288.144866999999</v>
      </c>
      <c r="O6" s="40">
        <v>0.20499999999999999</v>
      </c>
      <c r="P6" s="26">
        <f t="shared" si="4"/>
        <v>2861.695655</v>
      </c>
      <c r="Q6" s="40">
        <v>5.8000000000000003E-2</v>
      </c>
      <c r="R6" s="26">
        <f t="shared" si="5"/>
        <v>809.65047800000002</v>
      </c>
      <c r="S6" s="29">
        <v>0.16800000000000001</v>
      </c>
      <c r="T6" s="26">
        <f>L6*S6</f>
        <v>2345.1944880000001</v>
      </c>
      <c r="U6" s="40">
        <v>0.54500000000000004</v>
      </c>
      <c r="V6" s="26">
        <f>L6*U6</f>
        <v>7607.9225950000009</v>
      </c>
      <c r="W6" s="40">
        <v>0.39</v>
      </c>
      <c r="X6" s="26">
        <f>W6*L6</f>
        <v>5444.2014900000004</v>
      </c>
      <c r="Y6" s="48">
        <v>3.3500000000000001E-3</v>
      </c>
      <c r="Z6" s="18">
        <f>L6*Y6</f>
        <v>46.764294849999999</v>
      </c>
      <c r="AA6" s="28">
        <f>IF(J6&gt;0,(AC6+AK6)/J6,0)</f>
        <v>3.0543061196873153E-3</v>
      </c>
      <c r="AB6" s="48">
        <v>2.5999999999999998E-4</v>
      </c>
      <c r="AC6" s="38">
        <f>AB6*L6</f>
        <v>3.6294676599999995</v>
      </c>
      <c r="AD6" s="29">
        <v>0.22140000000000001</v>
      </c>
      <c r="AE6" s="42">
        <f>AH6*(1-AI6)*AD6</f>
        <v>42.293156400000008</v>
      </c>
      <c r="AF6" s="29">
        <f t="shared" si="0"/>
        <v>0.92347253512666394</v>
      </c>
      <c r="AG6" s="30">
        <f t="shared" si="6"/>
        <v>0.91593552683981061</v>
      </c>
      <c r="AH6" s="44">
        <v>209</v>
      </c>
      <c r="AI6" s="40">
        <v>8.5999999999999993E-2</v>
      </c>
      <c r="AJ6" s="29">
        <v>0.22439999999999999</v>
      </c>
      <c r="AK6" s="42">
        <f t="shared" si="1"/>
        <v>42.866234400000003</v>
      </c>
      <c r="AL6" s="18">
        <v>1.6</v>
      </c>
      <c r="AM6" s="18"/>
      <c r="AN6" s="134">
        <f>AN5+AH6-AM6</f>
        <v>1514.7000000000007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45608</v>
      </c>
      <c r="E7" s="52"/>
      <c r="F7" s="52">
        <f>SUM(F4:F6)</f>
        <v>41035</v>
      </c>
      <c r="G7" s="53"/>
      <c r="H7" s="53"/>
      <c r="I7" s="52">
        <f>SUM(I4:I6)</f>
        <v>42408</v>
      </c>
      <c r="J7" s="52">
        <f>SUM(J4:J6)</f>
        <v>45456</v>
      </c>
      <c r="K7" s="21">
        <f>IF(J7&gt;0,(J4*K4+J5*K5+J6*K6)/J7,0)</f>
        <v>7.9677314325941564E-2</v>
      </c>
      <c r="L7" s="53">
        <f>L4+L5+L6</f>
        <v>41834.188000000002</v>
      </c>
      <c r="M7" s="54">
        <f>IF(L7&gt;0,N7/L7,0)</f>
        <v>0.7670159271646434</v>
      </c>
      <c r="N7" s="55">
        <f>N4+N5+N6</f>
        <v>32087.488496000002</v>
      </c>
      <c r="O7" s="21">
        <f>IF(L7&gt;0,P7/L7,0)</f>
        <v>0.16732464466622371</v>
      </c>
      <c r="P7" s="55">
        <f>P4+P5+P6</f>
        <v>6999.8906420000003</v>
      </c>
      <c r="Q7" s="21">
        <f>IF(L7&gt;0,R7/L7,0)</f>
        <v>6.5659428169132852E-2</v>
      </c>
      <c r="R7" s="55">
        <f>R4+R5+R6</f>
        <v>2746.8088619999999</v>
      </c>
      <c r="S7" s="21">
        <f>IF(L7&gt;0,T7/L7,0)</f>
        <v>0.17066313482647258</v>
      </c>
      <c r="T7" s="55">
        <f>T4+T5+T6</f>
        <v>7139.553667000001</v>
      </c>
      <c r="U7" s="21">
        <f>IF(L7&gt;0,V7/L7,0)</f>
        <v>0.54267956385337279</v>
      </c>
      <c r="V7" s="55">
        <f>V4+V5+V6</f>
        <v>22702.558898000003</v>
      </c>
      <c r="W7" s="21">
        <f>IF(L7&gt;0,X7/L7,0)</f>
        <v>0.39334217100138286</v>
      </c>
      <c r="X7" s="55">
        <f>X4+X5+X6</f>
        <v>16455.15033</v>
      </c>
      <c r="Y7" s="56">
        <f>IF(L7&gt;0,Z7/L7,0)</f>
        <v>3.3900212362195244E-3</v>
      </c>
      <c r="Z7" s="57">
        <f>SUM(Z4:Z6)</f>
        <v>141.81878571999999</v>
      </c>
      <c r="AA7" s="56">
        <f>IF(L7&gt;0,(AA4*L4+AA5*L5+AA6*L6)/L7,0)</f>
        <v>3.0572522703983165E-3</v>
      </c>
      <c r="AB7" s="56">
        <f>IF(J7&gt;0,(J4*AB4+J5*AB5+J6*AB6)/J7,0)</f>
        <v>2.6333971312917986E-4</v>
      </c>
      <c r="AC7" s="53">
        <f>SUM(AC4:AC6)</f>
        <v>11.016705890000001</v>
      </c>
      <c r="AD7" s="54">
        <f>IF(J7&gt;0,(J4*AD4+J5*AD5+J6*AD6)/J7,0)</f>
        <v>0.2192142357444562</v>
      </c>
      <c r="AE7" s="59">
        <f>SUM(AE4:AE6)</f>
        <v>125.12651730000002</v>
      </c>
      <c r="AF7" s="54">
        <f>IF(AND(Z7&gt;0),((Z4*AF4+Z5*AF5+Z6*AF6)/Z7),0)</f>
        <v>0.92342801833586674</v>
      </c>
      <c r="AG7" s="58">
        <f>IF(AND(AA7&gt;0,AJ7&gt;0,AB7&gt;0),((AJ7*(AA7-AB7))/(AA7*(AJ7-AB7))),0)</f>
        <v>0.9149385914403193</v>
      </c>
      <c r="AH7" s="52">
        <f>SUM(AH4:AH6)</f>
        <v>626</v>
      </c>
      <c r="AI7" s="21">
        <f>IF(AH7&gt;0,(AI4*AH4+AI5*AH5+AI6*AH6)/AH7,0)</f>
        <v>8.8295527156549536E-2</v>
      </c>
      <c r="AJ7" s="54">
        <f>IF(J7&gt;0,(AJ4*J4+AJ5*J5+AJ6*J6)/J7,0)</f>
        <v>0.22419933342133053</v>
      </c>
      <c r="AK7" s="59">
        <f>SUM(AK4:AK6)</f>
        <v>127.9546569</v>
      </c>
      <c r="AL7" s="57"/>
      <c r="AM7" s="57">
        <f>SUM(AM4:AM6)</f>
        <v>1193.06</v>
      </c>
      <c r="AN7" s="124"/>
      <c r="AO7" s="125">
        <f>AN6</f>
        <v>1514.7000000000007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53</v>
      </c>
      <c r="D8" s="12">
        <v>4023</v>
      </c>
      <c r="E8" s="12">
        <v>0</v>
      </c>
      <c r="F8" s="12">
        <v>8429</v>
      </c>
      <c r="G8" s="13">
        <v>2.7</v>
      </c>
      <c r="H8" s="13">
        <v>4.4000000000000004</v>
      </c>
      <c r="I8" s="12">
        <v>9501</v>
      </c>
      <c r="J8" s="12">
        <v>15070</v>
      </c>
      <c r="K8" s="14">
        <v>6.4000000000000001E-2</v>
      </c>
      <c r="L8" s="25">
        <f>J8*(1-K8)</f>
        <v>14105.519999999999</v>
      </c>
      <c r="M8" s="15">
        <v>0.68899999999999995</v>
      </c>
      <c r="N8" s="26">
        <f>L8*M8</f>
        <v>9718.7032799999979</v>
      </c>
      <c r="O8" s="14">
        <v>0.2</v>
      </c>
      <c r="P8" s="26">
        <f>L8*O8</f>
        <v>2821.1039999999998</v>
      </c>
      <c r="Q8" s="16">
        <v>0.111</v>
      </c>
      <c r="R8" s="26">
        <f>L8*Q8</f>
        <v>1565.7127199999998</v>
      </c>
      <c r="S8" s="16">
        <v>0.185</v>
      </c>
      <c r="T8" s="26">
        <f>L8*S8</f>
        <v>2609.5211999999997</v>
      </c>
      <c r="U8" s="16">
        <v>0.51600000000000001</v>
      </c>
      <c r="V8" s="26">
        <f>L8*U8</f>
        <v>7278.4483199999995</v>
      </c>
      <c r="W8" s="16">
        <v>0.4</v>
      </c>
      <c r="X8" s="26">
        <f>W8*L8</f>
        <v>5642.2079999999996</v>
      </c>
      <c r="Y8" s="17">
        <v>3.4399999999999999E-3</v>
      </c>
      <c r="Z8" s="61">
        <f>L8*Y8</f>
        <v>48.522988799999993</v>
      </c>
      <c r="AA8" s="28">
        <f>IF(J8&gt;0,(AC8+AK8)/J8,0)</f>
        <v>3.1117827206370266E-3</v>
      </c>
      <c r="AB8" s="17">
        <v>2.7E-4</v>
      </c>
      <c r="AC8" s="25">
        <f>AB8*L8</f>
        <v>3.8084903999999997</v>
      </c>
      <c r="AD8" s="141">
        <v>0.21640000000000001</v>
      </c>
      <c r="AE8" s="31">
        <f>AH8*(1-AI8)*AD8</f>
        <v>42.419593599999999</v>
      </c>
      <c r="AF8" s="29">
        <f t="shared" ref="AF8:AF10" si="7">IF(AND(AD8&gt;0,AB8&gt;0,Y8&gt;0),((Y8-AB8)*AD8)/((AD8-AB8)*Y8),0)</f>
        <v>0.92266282459200377</v>
      </c>
      <c r="AG8" s="62">
        <f>IF(AND(AA8&gt;0,AJ8&gt;0,AB8&gt;0),((AJ8*(AA8-AB8))/(AA8*(AJ8-AB8))),0)</f>
        <v>0.91435620200010181</v>
      </c>
      <c r="AH8" s="12">
        <v>214</v>
      </c>
      <c r="AI8" s="14">
        <v>8.4000000000000005E-2</v>
      </c>
      <c r="AJ8" s="15">
        <v>0.2198</v>
      </c>
      <c r="AK8" s="31">
        <f t="shared" ref="AK8:AK70" si="8">AH8*(1-AI8)*AJ8</f>
        <v>43.086075199999996</v>
      </c>
      <c r="AL8" s="19">
        <v>1.6</v>
      </c>
      <c r="AM8" s="19">
        <v>1001.72</v>
      </c>
      <c r="AN8" s="119">
        <f>AN6+AH8-AM8</f>
        <v>726.9800000000007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47" t="s">
        <v>50</v>
      </c>
      <c r="D9" s="35">
        <v>20907</v>
      </c>
      <c r="E9" s="44">
        <v>2</v>
      </c>
      <c r="F9" s="35">
        <v>15357</v>
      </c>
      <c r="G9" s="36">
        <v>3.6</v>
      </c>
      <c r="H9" s="38">
        <v>6.6</v>
      </c>
      <c r="I9" s="35">
        <v>15395</v>
      </c>
      <c r="J9" s="35">
        <v>15052</v>
      </c>
      <c r="K9" s="40">
        <v>7.0999999999999994E-2</v>
      </c>
      <c r="L9" s="38">
        <f t="shared" ref="L9:L10" si="9">J9*(1-K9)</f>
        <v>13983.308000000001</v>
      </c>
      <c r="M9" s="39">
        <v>0.80300000000000005</v>
      </c>
      <c r="N9" s="26">
        <f t="shared" ref="N9:N10" si="10">L9*M9</f>
        <v>11228.596324000002</v>
      </c>
      <c r="O9" s="37">
        <v>0.154</v>
      </c>
      <c r="P9" s="26">
        <f t="shared" ref="P9:P10" si="11">L9*O9</f>
        <v>2153.4294319999999</v>
      </c>
      <c r="Q9" s="40">
        <v>4.2999999999999997E-2</v>
      </c>
      <c r="R9" s="26">
        <f t="shared" ref="R9:R10" si="12">L9*Q9</f>
        <v>601.28224399999999</v>
      </c>
      <c r="S9" s="40">
        <v>0.193</v>
      </c>
      <c r="T9" s="26">
        <f>L9*S9</f>
        <v>2698.778444</v>
      </c>
      <c r="U9" s="40">
        <v>0.504</v>
      </c>
      <c r="V9" s="26">
        <f>L9*U9</f>
        <v>7047.5872320000008</v>
      </c>
      <c r="W9" s="40">
        <v>0.4</v>
      </c>
      <c r="X9" s="26">
        <f>W9*L9</f>
        <v>5593.3232000000007</v>
      </c>
      <c r="Y9" s="41">
        <v>3.48E-3</v>
      </c>
      <c r="Z9" s="18">
        <f>L9*Y9</f>
        <v>48.661911840000002</v>
      </c>
      <c r="AA9" s="28">
        <f>IF(J9&gt;0,(AC9+AK9)/J9,0)</f>
        <v>3.2058367499335641E-3</v>
      </c>
      <c r="AB9" s="41">
        <v>2.7E-4</v>
      </c>
      <c r="AC9" s="38">
        <f>AB9*L9</f>
        <v>3.7754931600000003</v>
      </c>
      <c r="AD9" s="29">
        <v>0.21329999999999999</v>
      </c>
      <c r="AE9" s="42">
        <f>AH9*(1-AI9)*AD9</f>
        <v>45.3288096</v>
      </c>
      <c r="AF9" s="29">
        <f t="shared" si="7"/>
        <v>0.92358288536340194</v>
      </c>
      <c r="AG9" s="30">
        <f t="shared" ref="AG9:AG10" si="13">IF(AND(AA9&gt;0,AJ9&gt;0,AB9&gt;0),((AJ9*(AA9-AB9))/(AA9*(AJ9-AB9))),0)</f>
        <v>0.91696151197589093</v>
      </c>
      <c r="AH9" s="35">
        <v>232</v>
      </c>
      <c r="AI9" s="40">
        <v>8.4000000000000005E-2</v>
      </c>
      <c r="AJ9" s="39">
        <v>0.20930000000000001</v>
      </c>
      <c r="AK9" s="42">
        <f t="shared" si="8"/>
        <v>44.478761600000006</v>
      </c>
      <c r="AL9" s="18">
        <v>1.6</v>
      </c>
      <c r="AM9" s="18"/>
      <c r="AN9" s="134">
        <f>AN8+AH9-AM9</f>
        <v>958.9800000000007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52</v>
      </c>
      <c r="D10" s="44">
        <v>16415</v>
      </c>
      <c r="E10" s="44">
        <v>2</v>
      </c>
      <c r="F10" s="44">
        <v>14109</v>
      </c>
      <c r="G10" s="38">
        <v>1.4</v>
      </c>
      <c r="H10" s="38">
        <v>5.3</v>
      </c>
      <c r="I10" s="44">
        <v>14987</v>
      </c>
      <c r="J10" s="44">
        <v>15125</v>
      </c>
      <c r="K10" s="40">
        <v>8.3000000000000004E-2</v>
      </c>
      <c r="L10" s="38">
        <f t="shared" si="9"/>
        <v>13869.625</v>
      </c>
      <c r="M10" s="29">
        <v>0.69</v>
      </c>
      <c r="N10" s="26">
        <f t="shared" si="10"/>
        <v>9570.0412499999984</v>
      </c>
      <c r="O10" s="40">
        <v>0.186</v>
      </c>
      <c r="P10" s="26">
        <f t="shared" si="11"/>
        <v>2579.7502500000001</v>
      </c>
      <c r="Q10" s="40">
        <v>0.124</v>
      </c>
      <c r="R10" s="26">
        <f t="shared" si="12"/>
        <v>1719.8335</v>
      </c>
      <c r="S10" s="40">
        <v>0.19900000000000001</v>
      </c>
      <c r="T10" s="26">
        <f>L10*S10</f>
        <v>2760.0553750000004</v>
      </c>
      <c r="U10" s="40">
        <v>0.502</v>
      </c>
      <c r="V10" s="26">
        <f>L10*U10</f>
        <v>6962.5517499999996</v>
      </c>
      <c r="W10" s="40">
        <v>0.4</v>
      </c>
      <c r="X10" s="26">
        <f>W10*L10</f>
        <v>5547.85</v>
      </c>
      <c r="Y10" s="48">
        <v>3.5400000000000002E-3</v>
      </c>
      <c r="Z10" s="18">
        <f>L10*Y10</f>
        <v>49.0984725</v>
      </c>
      <c r="AA10" s="28">
        <f>IF(J10&gt;0,(AC10+AK10)/J10,0)</f>
        <v>3.6820968297520663E-3</v>
      </c>
      <c r="AB10" s="48">
        <v>2.7E-4</v>
      </c>
      <c r="AC10" s="38">
        <f>AB10*L10</f>
        <v>3.7447987500000002</v>
      </c>
      <c r="AD10" s="29">
        <v>0.2185</v>
      </c>
      <c r="AE10" s="42">
        <f>AH10*(1-AI10)*AD10</f>
        <v>49.328123000000005</v>
      </c>
      <c r="AF10" s="29">
        <f t="shared" si="7"/>
        <v>0.92487167558407135</v>
      </c>
      <c r="AG10" s="30">
        <f t="shared" si="13"/>
        <v>0.92776085351798332</v>
      </c>
      <c r="AH10" s="44">
        <v>247</v>
      </c>
      <c r="AI10" s="40">
        <v>8.5999999999999993E-2</v>
      </c>
      <c r="AJ10" s="29">
        <v>0.2301</v>
      </c>
      <c r="AK10" s="42">
        <f t="shared" si="8"/>
        <v>51.946915799999999</v>
      </c>
      <c r="AL10" s="18">
        <v>1.6</v>
      </c>
      <c r="AM10" s="18"/>
      <c r="AN10" s="134">
        <f>AN9+AH10-AM10</f>
        <v>1205.9800000000007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41345</v>
      </c>
      <c r="E11" s="52"/>
      <c r="F11" s="52">
        <f t="shared" ref="F11:J11" si="14">SUM(F8:F10)</f>
        <v>37895</v>
      </c>
      <c r="G11" s="53"/>
      <c r="H11" s="53"/>
      <c r="I11" s="52">
        <f t="shared" si="14"/>
        <v>39883</v>
      </c>
      <c r="J11" s="52">
        <f t="shared" si="14"/>
        <v>45247</v>
      </c>
      <c r="K11" s="21">
        <f>IF(J11&gt;0,(J8*K8+J9*K9+J10*K10)/J11,0)</f>
        <v>7.2679890379472673E-2</v>
      </c>
      <c r="L11" s="53">
        <f>L8+L9+L10</f>
        <v>41958.453000000001</v>
      </c>
      <c r="M11" s="54">
        <f>IF(L11&gt;0,N11/L11,0)</f>
        <v>0.72732283180221147</v>
      </c>
      <c r="N11" s="55">
        <f>N8+N9+N10</f>
        <v>30517.340853999998</v>
      </c>
      <c r="O11" s="21">
        <f>IF(L11&gt;0,P11/L11,0)</f>
        <v>0.18004199730624004</v>
      </c>
      <c r="P11" s="55">
        <f>P8+P9+P10</f>
        <v>7554.2836820000002</v>
      </c>
      <c r="Q11" s="21">
        <f>IF(L11&gt;0,R11/L11,0)</f>
        <v>9.2635170891548338E-2</v>
      </c>
      <c r="R11" s="55">
        <f>R8+R9+R10</f>
        <v>3886.8284639999993</v>
      </c>
      <c r="S11" s="21">
        <f>IF(L11&gt;0,T11/L11,0)</f>
        <v>0.19229391081220273</v>
      </c>
      <c r="T11" s="55">
        <f>T8+T9+T10</f>
        <v>8068.3550190000005</v>
      </c>
      <c r="U11" s="21">
        <f>IF(L11&gt;0,V11/L11,0)</f>
        <v>0.50737302688447539</v>
      </c>
      <c r="V11" s="55">
        <f>V8+V9+V10</f>
        <v>21288.587302</v>
      </c>
      <c r="W11" s="21">
        <f>IF(L11&gt;0,X11/L11,0)</f>
        <v>0.40000000000000008</v>
      </c>
      <c r="X11" s="55">
        <f>X8+X9+X10</f>
        <v>16783.381200000003</v>
      </c>
      <c r="Y11" s="56">
        <f>IF(L11&gt;0,Z11/L11,0)</f>
        <v>3.4863862387872111E-3</v>
      </c>
      <c r="Z11" s="57">
        <f>SUM(Z8:Z10)</f>
        <v>146.28337313999998</v>
      </c>
      <c r="AA11" s="63">
        <f>IF(L11&gt;0,(AA8*L8+AA9*L9+AA10*L10)/L11,0)</f>
        <v>3.3316485313695907E-3</v>
      </c>
      <c r="AB11" s="56">
        <f>IF(J11&gt;0,(J8*AB8+J9*AB9+J10*AB10)/J11,0)</f>
        <v>2.7000000000000006E-4</v>
      </c>
      <c r="AC11" s="53">
        <f>SUM(AC8:AC10)</f>
        <v>11.328782310000001</v>
      </c>
      <c r="AD11" s="54">
        <f>IF(J11&gt;0,(J8*AD8+J9*AD9+J10*AD10)/J11,0)</f>
        <v>0.21607072513094794</v>
      </c>
      <c r="AE11" s="59">
        <f>SUM(AE8:AE10)</f>
        <v>137.07652619999999</v>
      </c>
      <c r="AF11" s="54">
        <f>IF(AND(Z11&gt;0),((Z8*AF8+Z9*AF9+Z10*AF10)/Z11),0)</f>
        <v>0.92371026506693199</v>
      </c>
      <c r="AG11" s="58">
        <f>IF(AND(AA11&gt;0,AJ11&gt;0,AB11&gt;0),((AJ11*(AA11-AB11))/(AA11*(AJ11-AB11))),0)</f>
        <v>0.92008952359247964</v>
      </c>
      <c r="AH11" s="52">
        <f t="shared" ref="AH11" si="15">SUM(AH8:AH10)</f>
        <v>693</v>
      </c>
      <c r="AI11" s="21">
        <f>IF(AH11&gt;0,(AI8*AH8+AI9*AH9+AI10*AH10)/AH11,0)</f>
        <v>8.4712842712842712E-2</v>
      </c>
      <c r="AJ11" s="54">
        <f>IF(J11&gt;0,(AJ8*J8+AJ9*J9+AJ10*J10)/J11,0)</f>
        <v>0.21975008508851415</v>
      </c>
      <c r="AK11" s="59">
        <f>SUM(AK8:AK10)</f>
        <v>139.51175259999999</v>
      </c>
      <c r="AL11" s="57"/>
      <c r="AM11" s="57">
        <f>SUM(AM8:AM10)</f>
        <v>1001.72</v>
      </c>
      <c r="AN11" s="124"/>
      <c r="AO11" s="125">
        <f>AN10</f>
        <v>1205.9800000000007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53</v>
      </c>
      <c r="D12" s="12">
        <v>13031</v>
      </c>
      <c r="E12" s="12">
        <v>1</v>
      </c>
      <c r="F12" s="12">
        <v>16271</v>
      </c>
      <c r="G12" s="13">
        <v>1.8</v>
      </c>
      <c r="H12" s="13">
        <v>4.7</v>
      </c>
      <c r="I12" s="12">
        <v>16248</v>
      </c>
      <c r="J12" s="12">
        <v>15126</v>
      </c>
      <c r="K12" s="14">
        <v>8.4000000000000005E-2</v>
      </c>
      <c r="L12" s="25">
        <f>J12*(1-K12)</f>
        <v>13855.416000000001</v>
      </c>
      <c r="M12" s="15">
        <v>0.72799999999999998</v>
      </c>
      <c r="N12" s="26">
        <f>L12*M12</f>
        <v>10086.742848</v>
      </c>
      <c r="O12" s="14">
        <v>0.17199999999999999</v>
      </c>
      <c r="P12" s="26">
        <f>L12*O12</f>
        <v>2383.1315519999998</v>
      </c>
      <c r="Q12" s="16">
        <v>0.1</v>
      </c>
      <c r="R12" s="26">
        <f>L12*Q12</f>
        <v>1385.5416000000002</v>
      </c>
      <c r="S12" s="16">
        <v>0.19500000000000001</v>
      </c>
      <c r="T12" s="26">
        <f>L12*S12</f>
        <v>2701.8061200000002</v>
      </c>
      <c r="U12" s="16">
        <v>0.497</v>
      </c>
      <c r="V12" s="26">
        <f>L12*U12</f>
        <v>6886.1417520000005</v>
      </c>
      <c r="W12" s="16">
        <v>0.39</v>
      </c>
      <c r="X12" s="26">
        <f>W12*L12</f>
        <v>5403.6122400000004</v>
      </c>
      <c r="Y12" s="17">
        <v>3.6099999999999999E-3</v>
      </c>
      <c r="Z12" s="61">
        <f>L12*Y12</f>
        <v>50.018051760000006</v>
      </c>
      <c r="AA12" s="28">
        <f>IF(J12&gt;0,(AC12+AK12)/J12,0)</f>
        <v>2.4814673753801404E-3</v>
      </c>
      <c r="AB12" s="17">
        <v>2.7E-4</v>
      </c>
      <c r="AC12" s="25">
        <f>AB12*L12</f>
        <v>3.7409623200000004</v>
      </c>
      <c r="AD12" s="141">
        <v>0.2122</v>
      </c>
      <c r="AE12" s="31">
        <f>AH12*(1-AI12)*AD12</f>
        <v>32.849408799999999</v>
      </c>
      <c r="AF12" s="29">
        <f t="shared" ref="AF12:AF14" si="16">IF(AND(AD12&gt;0,AB12&gt;0,Y12&gt;0),((Y12-AB12)*AD12)/((AD12-AB12)*Y12),0)</f>
        <v>0.92638647606556968</v>
      </c>
      <c r="AG12" s="62">
        <f>IF(AND(AA12&gt;0,AJ12&gt;0,AB12&gt;0),((AJ12*(AA12-AB12))/(AA12*(AJ12-AB12))),0)</f>
        <v>0.89229703111639547</v>
      </c>
      <c r="AH12" s="12">
        <v>169</v>
      </c>
      <c r="AI12" s="14">
        <v>8.4000000000000005E-2</v>
      </c>
      <c r="AJ12" s="15">
        <v>0.21829999999999999</v>
      </c>
      <c r="AK12" s="31">
        <f t="shared" si="8"/>
        <v>33.793713199999999</v>
      </c>
      <c r="AL12" s="19">
        <v>1.65</v>
      </c>
      <c r="AM12" s="19"/>
      <c r="AN12" s="119">
        <f>AN10+AH12-AM12</f>
        <v>1374.9800000000007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47" t="s">
        <v>50</v>
      </c>
      <c r="D13" s="35">
        <v>20700</v>
      </c>
      <c r="E13" s="44">
        <v>2</v>
      </c>
      <c r="F13" s="35">
        <v>13834</v>
      </c>
      <c r="G13" s="36">
        <v>1</v>
      </c>
      <c r="H13" s="38">
        <v>3.8</v>
      </c>
      <c r="I13" s="35">
        <v>14394</v>
      </c>
      <c r="J13" s="35">
        <v>14918</v>
      </c>
      <c r="K13" s="40">
        <v>6.9000000000000006E-2</v>
      </c>
      <c r="L13" s="38">
        <f t="shared" ref="L13:L14" si="17">J13*(1-K13)</f>
        <v>13888.658000000001</v>
      </c>
      <c r="M13" s="39">
        <v>0.72799999999999998</v>
      </c>
      <c r="N13" s="26">
        <f t="shared" ref="N13:N14" si="18">L13*M13</f>
        <v>10110.943024</v>
      </c>
      <c r="O13" s="37">
        <v>0.151</v>
      </c>
      <c r="P13" s="26">
        <f t="shared" ref="P13:P14" si="19">L13*O13</f>
        <v>2097.1873580000001</v>
      </c>
      <c r="Q13" s="40">
        <v>0.121</v>
      </c>
      <c r="R13" s="26">
        <f t="shared" ref="R13:R14" si="20">L13*Q13</f>
        <v>1680.5276180000001</v>
      </c>
      <c r="S13" s="40">
        <v>0.19400000000000001</v>
      </c>
      <c r="T13" s="26">
        <f>L13*S13</f>
        <v>2694.3996520000005</v>
      </c>
      <c r="U13" s="40">
        <v>0.51400000000000001</v>
      </c>
      <c r="V13" s="26">
        <f>L13*U13</f>
        <v>7138.7702120000013</v>
      </c>
      <c r="W13" s="40">
        <v>0.4</v>
      </c>
      <c r="X13" s="26">
        <f>W13*L13</f>
        <v>5555.4632000000011</v>
      </c>
      <c r="Y13" s="41">
        <v>3.47E-3</v>
      </c>
      <c r="Z13" s="18">
        <f>L13*Y13</f>
        <v>48.193643260000002</v>
      </c>
      <c r="AA13" s="28">
        <f>IF(J13&gt;0,(AC13+AK13)/J13,0)</f>
        <v>4.2581109451669125E-3</v>
      </c>
      <c r="AB13" s="41">
        <v>2.5999999999999998E-4</v>
      </c>
      <c r="AC13" s="38">
        <f>AB13*L13</f>
        <v>3.6110510800000002</v>
      </c>
      <c r="AD13" s="29">
        <v>0.21010000000000001</v>
      </c>
      <c r="AE13" s="42">
        <f>AH13*(1-AI13)*AD13</f>
        <v>55.993751000000003</v>
      </c>
      <c r="AF13" s="29">
        <f t="shared" si="16"/>
        <v>0.92621824670038166</v>
      </c>
      <c r="AG13" s="30">
        <f t="shared" ref="AG13:AG14" si="21">IF(AND(AA13&gt;0,AJ13&gt;0,AB13&gt;0),((AJ13*(AA13-AB13))/(AA13*(AJ13-AB13))),0)</f>
        <v>0.94002727988768242</v>
      </c>
      <c r="AH13" s="35">
        <v>290</v>
      </c>
      <c r="AI13" s="40">
        <v>8.1000000000000003E-2</v>
      </c>
      <c r="AJ13" s="39">
        <v>0.2248</v>
      </c>
      <c r="AK13" s="42">
        <f t="shared" si="8"/>
        <v>59.911448</v>
      </c>
      <c r="AL13" s="18">
        <v>2</v>
      </c>
      <c r="AM13" s="18"/>
      <c r="AN13" s="134">
        <f>AN12+AH13-AM13</f>
        <v>1664.9800000000007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47" t="s">
        <v>56</v>
      </c>
      <c r="D14" s="44">
        <v>16194</v>
      </c>
      <c r="E14" s="44">
        <v>3</v>
      </c>
      <c r="F14" s="44">
        <v>14430</v>
      </c>
      <c r="G14" s="38">
        <v>1.5</v>
      </c>
      <c r="H14" s="38">
        <v>4.5999999999999996</v>
      </c>
      <c r="I14" s="44">
        <v>14856</v>
      </c>
      <c r="J14" s="44">
        <v>15145</v>
      </c>
      <c r="K14" s="40">
        <v>7.1999999999999995E-2</v>
      </c>
      <c r="L14" s="38">
        <f t="shared" si="17"/>
        <v>14054.560000000001</v>
      </c>
      <c r="M14" s="29">
        <v>0.70199999999999996</v>
      </c>
      <c r="N14" s="26">
        <f t="shared" si="18"/>
        <v>9866.3011200000001</v>
      </c>
      <c r="O14" s="40">
        <v>0.193</v>
      </c>
      <c r="P14" s="26">
        <f t="shared" si="19"/>
        <v>2712.5300800000005</v>
      </c>
      <c r="Q14" s="40">
        <v>0.105</v>
      </c>
      <c r="R14" s="26">
        <f t="shared" si="20"/>
        <v>1475.7288000000001</v>
      </c>
      <c r="S14" s="40">
        <v>0.186</v>
      </c>
      <c r="T14" s="26">
        <f>L14*S14</f>
        <v>2614.1481600000002</v>
      </c>
      <c r="U14" s="40">
        <v>0.52</v>
      </c>
      <c r="V14" s="26">
        <f>L14*U14</f>
        <v>7308.3712000000005</v>
      </c>
      <c r="W14" s="40">
        <v>0.4</v>
      </c>
      <c r="X14" s="26">
        <f>W14*L14</f>
        <v>5621.8240000000005</v>
      </c>
      <c r="Y14" s="48">
        <v>3.46E-3</v>
      </c>
      <c r="Z14" s="18">
        <f>L14*Y14</f>
        <v>48.628777600000006</v>
      </c>
      <c r="AA14" s="28">
        <f>IF(J14&gt;0,(AC14+AK14)/J14,0)</f>
        <v>3.2554522416639157E-3</v>
      </c>
      <c r="AB14" s="48">
        <v>2.5999999999999998E-4</v>
      </c>
      <c r="AC14" s="38">
        <f>AB14*L14</f>
        <v>3.6541855999999999</v>
      </c>
      <c r="AD14" s="29">
        <v>0.21609999999999999</v>
      </c>
      <c r="AE14" s="42">
        <f>AH14*(1-AI14)*AD14</f>
        <v>45.2310266</v>
      </c>
      <c r="AF14" s="29">
        <f t="shared" si="16"/>
        <v>0.92596956855217094</v>
      </c>
      <c r="AG14" s="30">
        <f t="shared" si="21"/>
        <v>0.92123219778430909</v>
      </c>
      <c r="AH14" s="44">
        <v>229</v>
      </c>
      <c r="AI14" s="40">
        <v>8.5999999999999993E-2</v>
      </c>
      <c r="AJ14" s="29">
        <v>0.21809999999999999</v>
      </c>
      <c r="AK14" s="42">
        <f t="shared" si="8"/>
        <v>45.649638600000003</v>
      </c>
      <c r="AL14" s="18">
        <v>1.58</v>
      </c>
      <c r="AM14" s="18"/>
      <c r="AN14" s="134">
        <f>AN13+AH14-AM14</f>
        <v>1893.9800000000007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49925</v>
      </c>
      <c r="E15" s="52"/>
      <c r="F15" s="52">
        <f t="shared" ref="F15:J15" si="22">SUM(F12:F14)</f>
        <v>44535</v>
      </c>
      <c r="G15" s="53"/>
      <c r="H15" s="53"/>
      <c r="I15" s="52">
        <f t="shared" si="22"/>
        <v>45498</v>
      </c>
      <c r="J15" s="52">
        <f t="shared" si="22"/>
        <v>45189</v>
      </c>
      <c r="K15" s="21">
        <f>IF(J15&gt;0,(J12*K12+J13*K13+J14*K14)/J15,0)</f>
        <v>7.5026355971586009E-2</v>
      </c>
      <c r="L15" s="53">
        <f>L12+L13+L14</f>
        <v>41798.634000000005</v>
      </c>
      <c r="M15" s="54">
        <f>IF(L15&gt;0,N15/L15,0)</f>
        <v>0.71925764349141164</v>
      </c>
      <c r="N15" s="55">
        <f>N12+N13+N14</f>
        <v>30063.986992000002</v>
      </c>
      <c r="O15" s="21">
        <f>IF(L15&gt;0,P15/L15,0)</f>
        <v>0.17208335061858718</v>
      </c>
      <c r="P15" s="55">
        <f>P12+P13+P14</f>
        <v>7192.8489900000004</v>
      </c>
      <c r="Q15" s="21">
        <f>IF(L15&gt;0,R15/L15,0)</f>
        <v>0.10865900589000109</v>
      </c>
      <c r="R15" s="55">
        <f>R12+R13+R14</f>
        <v>4541.7980180000004</v>
      </c>
      <c r="S15" s="21">
        <f>IF(L15&gt;0,T15/L15,0)</f>
        <v>0.19164152426608011</v>
      </c>
      <c r="T15" s="55">
        <f>T12+T13+T14</f>
        <v>8010.3539320000018</v>
      </c>
      <c r="U15" s="21">
        <f>IF(L15&gt;0,V15/L15,0)</f>
        <v>0.51038230493369718</v>
      </c>
      <c r="V15" s="55">
        <f>V12+V13+V14</f>
        <v>21333.283164000004</v>
      </c>
      <c r="W15" s="21">
        <f>IF(L15&gt;0,X15/L15,0)</f>
        <v>0.39668519885123515</v>
      </c>
      <c r="X15" s="55">
        <f>X12+X13+X14</f>
        <v>16580.899440000001</v>
      </c>
      <c r="Y15" s="56">
        <f>IF(L15&gt;0,Z15/L15,0)</f>
        <v>3.5130447712717118E-3</v>
      </c>
      <c r="Z15" s="57">
        <f>SUM(Z12:Z14)</f>
        <v>146.84047262000001</v>
      </c>
      <c r="AA15" s="63">
        <f>IF(L15&gt;0,(AA12*L12+AA13*L13+AA14*L14)/L15,0)</f>
        <v>3.3320504750801185E-3</v>
      </c>
      <c r="AB15" s="56">
        <f>IF(J15&gt;0,(J12*AB12+J13*AB13+J14*AB14)/J15,0)</f>
        <v>2.6334727477926042E-4</v>
      </c>
      <c r="AC15" s="53">
        <f>SUM(AC12:AC14)</f>
        <v>11.006199000000001</v>
      </c>
      <c r="AD15" s="54">
        <f>IF(J15&gt;0,(J12*AD12+J13*AD13+J14*AD14)/J15,0)</f>
        <v>0.21281381530903537</v>
      </c>
      <c r="AE15" s="59">
        <f>SUM(AE12:AE14)</f>
        <v>134.0741864</v>
      </c>
      <c r="AF15" s="54">
        <f>IF(AND(Z15&gt;0),((Z12*AF12+Z13*AF13+Z14*AF14)/Z15),0)</f>
        <v>0.92619319632290631</v>
      </c>
      <c r="AG15" s="58">
        <f>IF(AND(AA15&gt;0,AJ15&gt;0,AB15&gt;0),((AJ15*(AA15-AB15))/(AA15*(AJ15-AB15))),0)</f>
        <v>0.92206724841350252</v>
      </c>
      <c r="AH15" s="52">
        <f t="shared" ref="AH15" si="23">SUM(AH12:AH14)</f>
        <v>688</v>
      </c>
      <c r="AI15" s="21">
        <f>IF(AH15&gt;0,(AI12*AH12+AI13*AH13+AI14*AH14)/AH15,0)</f>
        <v>8.3401162790697689E-2</v>
      </c>
      <c r="AJ15" s="54">
        <f>IF(J15&gt;0,(AJ12*J12+AJ13*J13+AJ14*J14)/J15,0)</f>
        <v>0.2203787802341278</v>
      </c>
      <c r="AK15" s="59">
        <f>SUM(AK12:AK14)</f>
        <v>139.3547998</v>
      </c>
      <c r="AL15" s="57"/>
      <c r="AM15" s="57">
        <f>SUM(AM12:AM14)</f>
        <v>0</v>
      </c>
      <c r="AN15" s="124"/>
      <c r="AO15" s="125">
        <f>AN14</f>
        <v>1893.9800000000007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55</v>
      </c>
      <c r="D16" s="12">
        <v>10757</v>
      </c>
      <c r="E16" s="12">
        <v>0</v>
      </c>
      <c r="F16" s="12">
        <v>12671</v>
      </c>
      <c r="G16" s="13">
        <v>0.9</v>
      </c>
      <c r="H16" s="13">
        <v>3.7</v>
      </c>
      <c r="I16" s="12">
        <v>13356</v>
      </c>
      <c r="J16" s="12">
        <v>15140</v>
      </c>
      <c r="K16" s="14">
        <v>8.3000000000000004E-2</v>
      </c>
      <c r="L16" s="25">
        <f>J16*(1-K16)</f>
        <v>13883.380000000001</v>
      </c>
      <c r="M16" s="15">
        <v>0.84499999999999997</v>
      </c>
      <c r="N16" s="26">
        <f>L16*M16</f>
        <v>11731.456100000001</v>
      </c>
      <c r="O16" s="14">
        <v>8.5999999999999993E-2</v>
      </c>
      <c r="P16" s="26">
        <f>L16*O16</f>
        <v>1193.9706799999999</v>
      </c>
      <c r="Q16" s="16">
        <v>6.9000000000000006E-2</v>
      </c>
      <c r="R16" s="26">
        <f>L16*Q16</f>
        <v>957.9532200000001</v>
      </c>
      <c r="S16" s="16">
        <v>0.184</v>
      </c>
      <c r="T16" s="26">
        <f>L16*S16</f>
        <v>2554.5419200000001</v>
      </c>
      <c r="U16" s="16">
        <v>0.51600000000000001</v>
      </c>
      <c r="V16" s="26">
        <f>L16*U16</f>
        <v>7163.8240800000003</v>
      </c>
      <c r="W16" s="16">
        <v>0.4</v>
      </c>
      <c r="X16" s="26">
        <f>W16*L16</f>
        <v>5553.3520000000008</v>
      </c>
      <c r="Y16" s="17">
        <v>3.5000000000000001E-3</v>
      </c>
      <c r="Z16" s="61">
        <f>L16*Y16</f>
        <v>48.591830000000002</v>
      </c>
      <c r="AA16" s="28">
        <f>IF(J16&gt;0,(AC16+AK16)/J16,0)</f>
        <v>3.1109528929986791E-3</v>
      </c>
      <c r="AB16" s="17">
        <v>2.5999999999999998E-4</v>
      </c>
      <c r="AC16" s="25">
        <f>AB16*L16</f>
        <v>3.6096787999999997</v>
      </c>
      <c r="AD16" s="141">
        <v>0.20979999999999999</v>
      </c>
      <c r="AE16" s="31">
        <f>AH16*(1-AI16)*AD16</f>
        <v>42.656536000000003</v>
      </c>
      <c r="AF16" s="29">
        <f t="shared" ref="AF16:AF18" si="24">IF(AND(AD16&gt;0,AB16&gt;0,Y16&gt;0),((Y16-AB16)*AD16)/((AD16-AB16)*Y16),0)</f>
        <v>0.92686292422858252</v>
      </c>
      <c r="AG16" s="62">
        <f>IF(AND(AA16&gt;0,AJ16&gt;0,AB16&gt;0),((AJ16*(AA16-AB16))/(AA16*(AJ16-AB16))),0)</f>
        <v>0.91753961003228535</v>
      </c>
      <c r="AH16" s="12">
        <v>221</v>
      </c>
      <c r="AI16" s="14">
        <v>0.08</v>
      </c>
      <c r="AJ16" s="135">
        <v>0.21390000000000001</v>
      </c>
      <c r="AK16" s="31">
        <f t="shared" si="8"/>
        <v>43.490148000000005</v>
      </c>
      <c r="AL16" s="19">
        <v>1.56</v>
      </c>
      <c r="AM16" s="19"/>
      <c r="AN16" s="119">
        <f>AN14+AH16-AM16</f>
        <v>2114.9800000000005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47" t="s">
        <v>50</v>
      </c>
      <c r="D17" s="35">
        <v>20600</v>
      </c>
      <c r="E17" s="44">
        <v>3</v>
      </c>
      <c r="F17" s="35">
        <v>14509</v>
      </c>
      <c r="G17" s="36">
        <v>1.3</v>
      </c>
      <c r="H17" s="38">
        <v>4.5</v>
      </c>
      <c r="I17" s="35">
        <v>14907</v>
      </c>
      <c r="J17" s="35">
        <v>15205</v>
      </c>
      <c r="K17" s="40">
        <v>8.7999999999999995E-2</v>
      </c>
      <c r="L17" s="38">
        <f t="shared" ref="L17:L18" si="25">J17*(1-K17)</f>
        <v>13866.960000000001</v>
      </c>
      <c r="M17" s="39">
        <v>0.77400000000000002</v>
      </c>
      <c r="N17" s="26">
        <f t="shared" ref="N17:N18" si="26">L17*M17</f>
        <v>10733.027040000001</v>
      </c>
      <c r="O17" s="37">
        <v>0.13300000000000001</v>
      </c>
      <c r="P17" s="26">
        <f t="shared" ref="P17:P18" si="27">L17*O17</f>
        <v>1844.3056800000002</v>
      </c>
      <c r="Q17" s="40">
        <v>9.2999999999999999E-2</v>
      </c>
      <c r="R17" s="26">
        <f t="shared" ref="R17:R18" si="28">L17*Q17</f>
        <v>1289.6272800000002</v>
      </c>
      <c r="S17" s="40">
        <v>0.19400000000000001</v>
      </c>
      <c r="T17" s="26">
        <f>L17*S17</f>
        <v>2690.1902400000004</v>
      </c>
      <c r="U17" s="40">
        <v>0.51</v>
      </c>
      <c r="V17" s="26">
        <f>L17*U17</f>
        <v>7072.1496000000006</v>
      </c>
      <c r="W17" s="40">
        <v>0.4</v>
      </c>
      <c r="X17" s="26">
        <f>W17*L17</f>
        <v>5546.7840000000006</v>
      </c>
      <c r="Y17" s="41">
        <v>3.3999999999999998E-3</v>
      </c>
      <c r="Z17" s="18">
        <f>L17*Y17</f>
        <v>47.147663999999999</v>
      </c>
      <c r="AA17" s="28">
        <f>IF(J17&gt;0,(AC17+AK17)/J17,0)</f>
        <v>3.2483167379151598E-3</v>
      </c>
      <c r="AB17" s="41">
        <v>2.5000000000000001E-4</v>
      </c>
      <c r="AC17" s="38">
        <f>AB17*L17</f>
        <v>3.4667400000000002</v>
      </c>
      <c r="AD17" s="29">
        <v>0.2112</v>
      </c>
      <c r="AE17" s="42">
        <f>AH17*(1-AI17)*AD17</f>
        <v>44.107008</v>
      </c>
      <c r="AF17" s="29">
        <f t="shared" si="24"/>
        <v>0.92756856238584562</v>
      </c>
      <c r="AG17" s="30">
        <f t="shared" ref="AG17:AG18" si="29">IF(AND(AA17&gt;0,AJ17&gt;0,AB17&gt;0),((AJ17*(AA17-AB17))/(AA17*(AJ17-AB17))),0)</f>
        <v>0.92408763903390601</v>
      </c>
      <c r="AH17" s="35">
        <v>227</v>
      </c>
      <c r="AI17" s="40">
        <v>0.08</v>
      </c>
      <c r="AJ17" s="136">
        <v>0.21990000000000001</v>
      </c>
      <c r="AK17" s="42">
        <f t="shared" si="8"/>
        <v>45.923916000000006</v>
      </c>
      <c r="AL17" s="18">
        <v>1.65</v>
      </c>
      <c r="AM17" s="18"/>
      <c r="AN17" s="134">
        <f>AN16+AH17-AM17</f>
        <v>2341.9800000000005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47" t="s">
        <v>56</v>
      </c>
      <c r="D18" s="44">
        <v>15443</v>
      </c>
      <c r="E18" s="44">
        <v>1</v>
      </c>
      <c r="F18" s="44">
        <v>15909</v>
      </c>
      <c r="G18" s="38">
        <v>1.1000000000000001</v>
      </c>
      <c r="H18" s="38">
        <v>4</v>
      </c>
      <c r="I18" s="44">
        <v>15241</v>
      </c>
      <c r="J18" s="44">
        <v>15106</v>
      </c>
      <c r="K18" s="40">
        <v>8.5000000000000006E-2</v>
      </c>
      <c r="L18" s="38">
        <f t="shared" si="25"/>
        <v>13821.99</v>
      </c>
      <c r="M18" s="29">
        <v>0.745</v>
      </c>
      <c r="N18" s="26">
        <f t="shared" si="26"/>
        <v>10297.38255</v>
      </c>
      <c r="O18" s="40">
        <v>0.14799999999999999</v>
      </c>
      <c r="P18" s="26">
        <f t="shared" si="27"/>
        <v>2045.6545199999998</v>
      </c>
      <c r="Q18" s="40">
        <v>0.107</v>
      </c>
      <c r="R18" s="26">
        <f t="shared" si="28"/>
        <v>1478.9529299999999</v>
      </c>
      <c r="S18" s="40">
        <v>0.17100000000000001</v>
      </c>
      <c r="T18" s="26">
        <f>L18*S18</f>
        <v>2363.5602900000004</v>
      </c>
      <c r="U18" s="40">
        <v>0.51200000000000001</v>
      </c>
      <c r="V18" s="26">
        <f>L18*U18</f>
        <v>7076.8588799999998</v>
      </c>
      <c r="W18" s="40">
        <v>0.4</v>
      </c>
      <c r="X18" s="26">
        <f>W18*L18</f>
        <v>5528.7960000000003</v>
      </c>
      <c r="Y18" s="48">
        <v>3.3400000000000001E-3</v>
      </c>
      <c r="Z18" s="18">
        <f>L18*Y18</f>
        <v>46.165446600000003</v>
      </c>
      <c r="AA18" s="28">
        <f>IF(J18&gt;0,(AC18+AK18)/J18,0)</f>
        <v>2.933309036144578E-3</v>
      </c>
      <c r="AB18" s="48">
        <v>2.5000000000000001E-4</v>
      </c>
      <c r="AC18" s="38">
        <f>AB18*L18</f>
        <v>3.4554974999999999</v>
      </c>
      <c r="AD18" s="29">
        <v>0.21510000000000001</v>
      </c>
      <c r="AE18" s="42">
        <f>AH18*(1-AI18)*AD18</f>
        <v>40.893091200000001</v>
      </c>
      <c r="AF18" s="29">
        <f t="shared" si="24"/>
        <v>0.92622620711567327</v>
      </c>
      <c r="AG18" s="30">
        <f t="shared" si="29"/>
        <v>0.91583744412418522</v>
      </c>
      <c r="AH18" s="44">
        <v>208</v>
      </c>
      <c r="AI18" s="40">
        <v>8.5999999999999993E-2</v>
      </c>
      <c r="AJ18" s="137">
        <v>0.21490000000000001</v>
      </c>
      <c r="AK18" s="42">
        <f t="shared" si="8"/>
        <v>40.855068799999998</v>
      </c>
      <c r="AL18" s="18">
        <v>1.58</v>
      </c>
      <c r="AM18" s="18"/>
      <c r="AN18" s="134">
        <f>AN17+AH18-AM18</f>
        <v>2549.9800000000005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46800</v>
      </c>
      <c r="E19" s="52"/>
      <c r="F19" s="52">
        <f t="shared" ref="F19:J19" si="30">SUM(F16:F18)</f>
        <v>43089</v>
      </c>
      <c r="G19" s="53"/>
      <c r="H19" s="53"/>
      <c r="I19" s="52">
        <f t="shared" si="30"/>
        <v>43504</v>
      </c>
      <c r="J19" s="52">
        <f t="shared" si="30"/>
        <v>45451</v>
      </c>
      <c r="K19" s="21">
        <f>IF(J19&gt;0,(J16*K16+J17*K17+J18*K18)/J19,0)</f>
        <v>8.5337396316912714E-2</v>
      </c>
      <c r="L19" s="53">
        <f>L16+L17+L18</f>
        <v>41572.33</v>
      </c>
      <c r="M19" s="54">
        <f>IF(L19&gt;0,N19/L19,0)</f>
        <v>0.78806902788465316</v>
      </c>
      <c r="N19" s="55">
        <f>N16+N17+N18</f>
        <v>32761.865690000006</v>
      </c>
      <c r="O19" s="21">
        <f>IF(L19&gt;0,P19/L19,0)</f>
        <v>0.12229121822135058</v>
      </c>
      <c r="P19" s="55">
        <f>P16+P17+P18</f>
        <v>5083.9308799999999</v>
      </c>
      <c r="Q19" s="21">
        <f>IF(L19&gt;0,R19/L19,0)</f>
        <v>8.963975389399631E-2</v>
      </c>
      <c r="R19" s="55">
        <f>R16+R17+R18</f>
        <v>3726.53343</v>
      </c>
      <c r="S19" s="21">
        <f>IF(L19&gt;0,T19/L19,0)</f>
        <v>0.18301337572370854</v>
      </c>
      <c r="T19" s="55">
        <f>T16+T17+T18</f>
        <v>7608.2924500000008</v>
      </c>
      <c r="U19" s="21">
        <f>IF(L19&gt;0,V19/L19,0)</f>
        <v>0.51266870440025858</v>
      </c>
      <c r="V19" s="55">
        <f>V16+V17+V18</f>
        <v>21312.832560000003</v>
      </c>
      <c r="W19" s="21">
        <f>IF(L19&gt;0,X19/L19,0)</f>
        <v>0.4</v>
      </c>
      <c r="X19" s="55">
        <f>X16+X17+X18</f>
        <v>16628.932000000001</v>
      </c>
      <c r="Y19" s="56">
        <f>IF(L19&gt;0,Z19/L19,0)</f>
        <v>3.4134468912375131E-3</v>
      </c>
      <c r="Z19" s="57">
        <f>SUM(Z16:Z18)</f>
        <v>141.9049406</v>
      </c>
      <c r="AA19" s="63">
        <f>IF(L19&gt;0,(AA16*L16+AA17*L17+AA18*L18)/L19,0)</f>
        <v>3.0977091640545531E-3</v>
      </c>
      <c r="AB19" s="56">
        <f>IF(J19&gt;0,(J16*AB16+J17*AB17+J18*AB18)/J19,0)</f>
        <v>2.5333105982266617E-4</v>
      </c>
      <c r="AC19" s="53">
        <f>SUM(AC16:AC18)</f>
        <v>10.531916299999999</v>
      </c>
      <c r="AD19" s="54">
        <f>IF(J19&gt;0,(J16*AD16+J17*AD17+J18*AD18)/J19,0)</f>
        <v>0.21202984752810719</v>
      </c>
      <c r="AE19" s="59">
        <f>SUM(AE16:AE18)</f>
        <v>127.6566352</v>
      </c>
      <c r="AF19" s="54">
        <f>IF(AND(Z19&gt;0),((Z16*AF16+Z17*AF17+Z18*AF18)/Z19),0)</f>
        <v>0.92689023026072281</v>
      </c>
      <c r="AG19" s="58">
        <f>IF(AND(AA19&gt;0,AJ19&gt;0,AB19&gt;0),((AJ19*(AA19-AB19))/(AA19*(AJ19-AB19))),0)</f>
        <v>0.91929685292060737</v>
      </c>
      <c r="AH19" s="52">
        <f t="shared" ref="AH19" si="31">SUM(AH16:AH18)</f>
        <v>656</v>
      </c>
      <c r="AI19" s="21">
        <f>IF(AH19&gt;0,(AI16*AH16+AI17*AH17+AI18*AH18)/AH19,0)</f>
        <v>8.1902439024390247E-2</v>
      </c>
      <c r="AJ19" s="54">
        <f>IF(J19&gt;0,(AJ16*J16+AJ17*J17+AJ18*J18)/J19,0)</f>
        <v>0.21623957448680994</v>
      </c>
      <c r="AK19" s="59">
        <f>SUM(AK16:AK18)</f>
        <v>130.26913280000002</v>
      </c>
      <c r="AL19" s="57"/>
      <c r="AM19" s="57">
        <f>SUM(AM16:AM18)</f>
        <v>0</v>
      </c>
      <c r="AN19" s="124"/>
      <c r="AO19" s="125">
        <f>AN18</f>
        <v>2549.9800000000005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55</v>
      </c>
      <c r="D20" s="12">
        <v>3626</v>
      </c>
      <c r="E20" s="12">
        <v>0</v>
      </c>
      <c r="F20" s="12">
        <v>11186</v>
      </c>
      <c r="G20" s="13">
        <v>2.7</v>
      </c>
      <c r="H20" s="13">
        <v>5.0999999999999996</v>
      </c>
      <c r="I20" s="12">
        <v>11610</v>
      </c>
      <c r="J20" s="12">
        <v>15143</v>
      </c>
      <c r="K20" s="14">
        <v>8.4000000000000005E-2</v>
      </c>
      <c r="L20" s="25">
        <f>J20*(1-K20)</f>
        <v>13870.988000000001</v>
      </c>
      <c r="M20" s="15">
        <v>0.73699999999999999</v>
      </c>
      <c r="N20" s="26">
        <f>L20*M20</f>
        <v>10222.918156000002</v>
      </c>
      <c r="O20" s="14">
        <v>0.155</v>
      </c>
      <c r="P20" s="26">
        <f>L20*O20</f>
        <v>2150.0031400000003</v>
      </c>
      <c r="Q20" s="16">
        <v>0.108</v>
      </c>
      <c r="R20" s="26">
        <f>L20*Q20</f>
        <v>1498.0667040000001</v>
      </c>
      <c r="S20" s="16">
        <v>0.16900000000000001</v>
      </c>
      <c r="T20" s="26">
        <f>L20*S20</f>
        <v>2344.1969720000002</v>
      </c>
      <c r="U20" s="16">
        <v>0.53200000000000003</v>
      </c>
      <c r="V20" s="26">
        <f>L20*U20</f>
        <v>7379.365616000001</v>
      </c>
      <c r="W20" s="16">
        <v>0.39</v>
      </c>
      <c r="X20" s="26">
        <f>W20*L20</f>
        <v>5409.6853200000005</v>
      </c>
      <c r="Y20" s="17">
        <v>3.3800000000000002E-3</v>
      </c>
      <c r="Z20" s="61">
        <f>L20*Y20</f>
        <v>46.883939440000006</v>
      </c>
      <c r="AA20" s="28">
        <f>IF(J20&gt;0,(AC20+AK20)/J20,0)</f>
        <v>3.1455311153668368E-3</v>
      </c>
      <c r="AB20" s="17">
        <v>2.5999999999999998E-4</v>
      </c>
      <c r="AC20" s="25">
        <f>AB20*L20</f>
        <v>3.6064568800000001</v>
      </c>
      <c r="AD20" s="141">
        <v>0.21199999999999999</v>
      </c>
      <c r="AE20" s="31">
        <f>AH20*(1-AI20)*AD20</f>
        <v>42.195208000000001</v>
      </c>
      <c r="AF20" s="29">
        <f t="shared" ref="AF20:AF22" si="32">IF(AND(AD20&gt;0,AB20&gt;0,Y20&gt;0),((Y20-AB20)*AD20)/((AD20-AB20)*Y20),0)</f>
        <v>0.92421038864790639</v>
      </c>
      <c r="AG20" s="62">
        <f>IF(AND(AA20&gt;0,AJ20&gt;0,AB20&gt;0),((AJ20*(AA20-AB20))/(AA20*(AJ20-AB20))),0)</f>
        <v>0.91842257278654416</v>
      </c>
      <c r="AH20" s="12">
        <v>218</v>
      </c>
      <c r="AI20" s="14">
        <v>8.6999999999999994E-2</v>
      </c>
      <c r="AJ20" s="135">
        <v>0.22120000000000001</v>
      </c>
      <c r="AK20" s="31">
        <f t="shared" si="8"/>
        <v>44.026320800000008</v>
      </c>
      <c r="AL20" s="19">
        <v>1.58</v>
      </c>
      <c r="AM20" s="19">
        <v>1215.26</v>
      </c>
      <c r="AN20" s="119">
        <f>AN18+AH20-AM20</f>
        <v>1552.7200000000005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24" t="s">
        <v>52</v>
      </c>
      <c r="D21" s="35">
        <v>19900</v>
      </c>
      <c r="E21" s="44">
        <v>3</v>
      </c>
      <c r="F21" s="35">
        <v>13475</v>
      </c>
      <c r="G21" s="36">
        <v>3.9</v>
      </c>
      <c r="H21" s="38">
        <v>6.4</v>
      </c>
      <c r="I21" s="35">
        <v>14077</v>
      </c>
      <c r="J21" s="35">
        <v>15208</v>
      </c>
      <c r="K21" s="40">
        <v>6.7000000000000004E-2</v>
      </c>
      <c r="L21" s="38">
        <f t="shared" ref="L21:L22" si="33">J21*(1-K21)</f>
        <v>14189.064</v>
      </c>
      <c r="M21" s="39">
        <v>0.75</v>
      </c>
      <c r="N21" s="26">
        <f t="shared" ref="N21:N22" si="34">L21*M21</f>
        <v>10641.798000000001</v>
      </c>
      <c r="O21" s="37">
        <v>0.15</v>
      </c>
      <c r="P21" s="26">
        <f t="shared" ref="P21:P22" si="35">L21*O21</f>
        <v>2128.3595999999998</v>
      </c>
      <c r="Q21" s="40">
        <v>0.1</v>
      </c>
      <c r="R21" s="26">
        <f t="shared" ref="R21:R22" si="36">L21*Q21</f>
        <v>1418.9064000000001</v>
      </c>
      <c r="S21" s="40">
        <v>0.188</v>
      </c>
      <c r="T21" s="26">
        <f>L21*S21</f>
        <v>2667.5440320000002</v>
      </c>
      <c r="U21" s="40">
        <v>0.505</v>
      </c>
      <c r="V21" s="26">
        <f>L21*U21</f>
        <v>7165.47732</v>
      </c>
      <c r="W21" s="40">
        <v>0.39</v>
      </c>
      <c r="X21" s="26">
        <f>W21*L21</f>
        <v>5533.7349600000007</v>
      </c>
      <c r="Y21" s="41">
        <v>3.3999999999999998E-3</v>
      </c>
      <c r="Z21" s="18">
        <f>L21*Y21</f>
        <v>48.242817599999995</v>
      </c>
      <c r="AA21" s="28">
        <f>IF(J21&gt;0,(AC21+AK21)/J21,0)</f>
        <v>3.3122449132035776E-3</v>
      </c>
      <c r="AB21" s="41">
        <v>2.5999999999999998E-4</v>
      </c>
      <c r="AC21" s="38">
        <f>AB21*L21</f>
        <v>3.6891566399999998</v>
      </c>
      <c r="AD21" s="29">
        <v>0.21249999999999999</v>
      </c>
      <c r="AE21" s="42">
        <f>AH21*(1-AI21)*AD21</f>
        <v>43.894850000000005</v>
      </c>
      <c r="AF21" s="29">
        <f t="shared" si="32"/>
        <v>0.92466076140218634</v>
      </c>
      <c r="AG21" s="30">
        <f t="shared" ref="AG21:AG22" si="37">IF(AND(AA21&gt;0,AJ21&gt;0,AB21&gt;0),((AJ21*(AA21-AB21))/(AA21*(AJ21-AB21))),0)</f>
        <v>0.92256474682080769</v>
      </c>
      <c r="AH21" s="35">
        <v>226</v>
      </c>
      <c r="AI21" s="40">
        <v>8.5999999999999993E-2</v>
      </c>
      <c r="AJ21" s="39">
        <v>0.22600000000000001</v>
      </c>
      <c r="AK21" s="42">
        <f t="shared" si="8"/>
        <v>46.683464000000008</v>
      </c>
      <c r="AL21" s="18">
        <v>1.6</v>
      </c>
      <c r="AM21" s="18"/>
      <c r="AN21" s="122">
        <f>AN20+AH21-AM21</f>
        <v>1778.7200000000005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47" t="s">
        <v>56</v>
      </c>
      <c r="D22" s="44">
        <v>19730</v>
      </c>
      <c r="E22" s="44">
        <v>2</v>
      </c>
      <c r="F22" s="44">
        <v>15838</v>
      </c>
      <c r="G22" s="38">
        <v>1.8</v>
      </c>
      <c r="H22" s="38">
        <v>4.7</v>
      </c>
      <c r="I22" s="44">
        <v>15668</v>
      </c>
      <c r="J22" s="44">
        <v>14872</v>
      </c>
      <c r="K22" s="40">
        <v>0.08</v>
      </c>
      <c r="L22" s="38">
        <f t="shared" si="33"/>
        <v>13682.24</v>
      </c>
      <c r="M22" s="29">
        <v>0.68200000000000005</v>
      </c>
      <c r="N22" s="26">
        <f t="shared" si="34"/>
        <v>9331.2876800000013</v>
      </c>
      <c r="O22" s="40">
        <v>0.158</v>
      </c>
      <c r="P22" s="26">
        <f t="shared" si="35"/>
        <v>2161.7939200000001</v>
      </c>
      <c r="Q22" s="40">
        <v>0.16</v>
      </c>
      <c r="R22" s="26">
        <f t="shared" si="36"/>
        <v>2189.1583999999998</v>
      </c>
      <c r="S22" s="40">
        <v>0.17599999999999999</v>
      </c>
      <c r="T22" s="26">
        <f>L22*S22</f>
        <v>2408.0742399999999</v>
      </c>
      <c r="U22" s="40">
        <v>0.54300000000000004</v>
      </c>
      <c r="V22" s="26">
        <f>L22*U22</f>
        <v>7429.4563200000002</v>
      </c>
      <c r="W22" s="40">
        <v>0.41</v>
      </c>
      <c r="X22" s="26">
        <f>W22*L22</f>
        <v>5609.7183999999997</v>
      </c>
      <c r="Y22" s="48">
        <v>3.3899999999999998E-3</v>
      </c>
      <c r="Z22" s="18">
        <f>L22*Y22</f>
        <v>46.382793599999999</v>
      </c>
      <c r="AA22" s="28">
        <f>IF(J22&gt;0,(AC22+AK22)/J22,0)</f>
        <v>3.1586792899408289E-3</v>
      </c>
      <c r="AB22" s="48">
        <v>2.5999999999999998E-4</v>
      </c>
      <c r="AC22" s="38">
        <f>AB22*L22</f>
        <v>3.5573823999999998</v>
      </c>
      <c r="AD22" s="29">
        <v>0.21299999999999999</v>
      </c>
      <c r="AE22" s="42">
        <f>AH22*(1-AI22)*AD22</f>
        <v>42.736319999999999</v>
      </c>
      <c r="AF22" s="29">
        <f t="shared" si="32"/>
        <v>0.92443224976101956</v>
      </c>
      <c r="AG22" s="30">
        <f t="shared" si="37"/>
        <v>0.91879102451405181</v>
      </c>
      <c r="AH22" s="44">
        <v>220</v>
      </c>
      <c r="AI22" s="40">
        <v>8.7999999999999995E-2</v>
      </c>
      <c r="AJ22" s="29">
        <v>0.21640000000000001</v>
      </c>
      <c r="AK22" s="42">
        <f t="shared" si="8"/>
        <v>43.418496000000005</v>
      </c>
      <c r="AL22" s="18">
        <v>1.58</v>
      </c>
      <c r="AM22" s="18"/>
      <c r="AN22" s="122">
        <f>AN21+AH22-AM22</f>
        <v>1998.7200000000005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43256</v>
      </c>
      <c r="E23" s="52"/>
      <c r="F23" s="52">
        <f>SUM(F20:F22)</f>
        <v>40499</v>
      </c>
      <c r="G23" s="53"/>
      <c r="H23" s="53"/>
      <c r="I23" s="52">
        <f>SUM(I20:I22)</f>
        <v>41355</v>
      </c>
      <c r="J23" s="52">
        <f>SUM(J20:J22)</f>
        <v>45223</v>
      </c>
      <c r="K23" s="21">
        <f>IF(J23&gt;0,(J20*K20+J21*K21+J22*K22)/J23,0)</f>
        <v>7.6967649205050545E-2</v>
      </c>
      <c r="L23" s="53">
        <f>L20+L21+L22</f>
        <v>41742.292000000001</v>
      </c>
      <c r="M23" s="54">
        <f>IF(L23&gt;0,N23/L23,0)</f>
        <v>0.72339113137342825</v>
      </c>
      <c r="N23" s="55">
        <f>N20+N21+N22</f>
        <v>30196.003836000004</v>
      </c>
      <c r="O23" s="21">
        <f>IF(L23&gt;0,P23/L23,0)</f>
        <v>0.15428373362919315</v>
      </c>
      <c r="P23" s="55">
        <f>P20+P21+P22</f>
        <v>6440.1566600000006</v>
      </c>
      <c r="Q23" s="21">
        <f>IF(L23&gt;0,R23/L23,0)</f>
        <v>0.12232513499737867</v>
      </c>
      <c r="R23" s="55">
        <f>R20+R21+R22</f>
        <v>5106.1315039999999</v>
      </c>
      <c r="S23" s="21">
        <f>IF(L23&gt;0,T23/L23,0)</f>
        <v>0.17775294284271692</v>
      </c>
      <c r="T23" s="55">
        <f>T20+T21+T22</f>
        <v>7419.8152440000003</v>
      </c>
      <c r="U23" s="21">
        <f>IF(L23&gt;0,V23/L23,0)</f>
        <v>0.52642771163595903</v>
      </c>
      <c r="V23" s="55">
        <f>V20+V21+V22</f>
        <v>21974.299256000002</v>
      </c>
      <c r="W23" s="21">
        <f>IF(L23&gt;0,X23/L23,0)</f>
        <v>0.39655557677570757</v>
      </c>
      <c r="X23" s="55">
        <f>X20+X21+X22</f>
        <v>16553.138680000004</v>
      </c>
      <c r="Y23" s="56">
        <f>IF(L23&gt;0,Z23/L23,0)</f>
        <v>3.3900761999365054E-3</v>
      </c>
      <c r="Z23" s="57">
        <f>SUM(Z20:Z22)</f>
        <v>141.50955063999999</v>
      </c>
      <c r="AA23" s="63">
        <f>IF(L23&gt;0,(AA20*L20+AA21*L21+AA22*L22)/L23,0)</f>
        <v>3.2065102591874932E-3</v>
      </c>
      <c r="AB23" s="56">
        <f>IF(J23&gt;0,(J20*AB20+J21*AB21+J22*AB22)/J23,0)</f>
        <v>2.5999999999999998E-4</v>
      </c>
      <c r="AC23" s="53">
        <f>SUM(AC20:AC22)</f>
        <v>10.85299592</v>
      </c>
      <c r="AD23" s="54">
        <f>IF(J23&gt;0,(J20*AD20+J21*AD21+J22*AD22)/J23,0)</f>
        <v>0.21249700373703648</v>
      </c>
      <c r="AE23" s="59">
        <f>SUM(AE20:AE22)</f>
        <v>128.82637800000001</v>
      </c>
      <c r="AF23" s="54">
        <f>IF(AND(Z23&gt;0),((Z20*AF20+Z21*AF21+Z22*AF22)/Z23),0)</f>
        <v>0.92443664750258681</v>
      </c>
      <c r="AG23" s="58">
        <f>IF(AND(AA23&gt;0,AJ23&gt;0,AB23&gt;0),((AJ23*(AA23-AB23))/(AA23*(AJ23-AB23))),0)</f>
        <v>0.91999615942825341</v>
      </c>
      <c r="AH23" s="52">
        <f>SUM(AH20:AH22)</f>
        <v>664</v>
      </c>
      <c r="AI23" s="21">
        <f>IF(AH23&gt;0,(AI20*AH20+AI21*AH21+AI22*AH22)/AH23,0)</f>
        <v>8.6990963855421682E-2</v>
      </c>
      <c r="AJ23" s="54">
        <f>IF(J23&gt;0,(AJ20*J20+AJ21*J21+AJ22*J22)/J23,0)</f>
        <v>0.22123566326869071</v>
      </c>
      <c r="AK23" s="59">
        <f>SUM(AK20:AK22)</f>
        <v>134.12828080000003</v>
      </c>
      <c r="AL23" s="57"/>
      <c r="AM23" s="57">
        <f>SUM(AM20:AM22)</f>
        <v>1215.26</v>
      </c>
      <c r="AN23" s="124"/>
      <c r="AO23" s="125">
        <f>AN22</f>
        <v>1998.7200000000005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55</v>
      </c>
      <c r="D24" s="12">
        <v>6090</v>
      </c>
      <c r="E24" s="12">
        <v>0</v>
      </c>
      <c r="F24" s="12">
        <v>10495</v>
      </c>
      <c r="G24" s="13">
        <v>2.4</v>
      </c>
      <c r="H24" s="13">
        <v>4.8</v>
      </c>
      <c r="I24" s="12">
        <v>11073</v>
      </c>
      <c r="J24" s="12">
        <v>14864</v>
      </c>
      <c r="K24" s="14">
        <v>7.1999999999999995E-2</v>
      </c>
      <c r="L24" s="25">
        <f>J24*(1-K24)</f>
        <v>13793.792000000001</v>
      </c>
      <c r="M24" s="15">
        <v>0.73</v>
      </c>
      <c r="N24" s="26">
        <f>L24*M24</f>
        <v>10069.46816</v>
      </c>
      <c r="O24" s="14">
        <v>0.121</v>
      </c>
      <c r="P24" s="26">
        <f>L24*O24</f>
        <v>1669.0488320000002</v>
      </c>
      <c r="Q24" s="16">
        <v>0.14899999999999999</v>
      </c>
      <c r="R24" s="26">
        <f>L24*Q24</f>
        <v>2055.2750080000001</v>
      </c>
      <c r="S24" s="16">
        <v>0.17599999999999999</v>
      </c>
      <c r="T24" s="26">
        <f>L24*S24</f>
        <v>2427.7073920000003</v>
      </c>
      <c r="U24" s="16">
        <v>0.54400000000000004</v>
      </c>
      <c r="V24" s="26">
        <f>L24*U24</f>
        <v>7503.8228480000016</v>
      </c>
      <c r="W24" s="16">
        <v>0.39</v>
      </c>
      <c r="X24" s="26">
        <f>W24*L24</f>
        <v>5379.5788800000009</v>
      </c>
      <c r="Y24" s="17">
        <v>3.3700000000000002E-3</v>
      </c>
      <c r="Z24" s="61">
        <f>L24*Y24</f>
        <v>46.485079040000009</v>
      </c>
      <c r="AA24" s="28">
        <f>IF(J24&gt;0,(AC24+AK24)/J24,0)</f>
        <v>2.8121308288482239E-3</v>
      </c>
      <c r="AB24" s="17">
        <v>2.7E-4</v>
      </c>
      <c r="AC24" s="25">
        <f>AB24*L24</f>
        <v>3.7243238400000003</v>
      </c>
      <c r="AD24" s="141">
        <v>0.21840000000000001</v>
      </c>
      <c r="AE24" s="31">
        <f>AH24*(1-AI24)*AD24</f>
        <v>37.610227200000004</v>
      </c>
      <c r="AF24" s="29">
        <f t="shared" ref="AF24:AF26" si="38">IF(AND(AD24&gt;0,AB24&gt;0,Y24&gt;0),((Y24-AB24)*AD24)/((AD24-AB24)*Y24),0)</f>
        <v>0.92101992917679953</v>
      </c>
      <c r="AG24" s="62">
        <f>IF(AND(AA24&gt;0,AJ24&gt;0,AB24&gt;0),((AJ24*(AA24-AB24))/(AA24*(AJ24-AB24))),0)</f>
        <v>0.90509266650303632</v>
      </c>
      <c r="AH24" s="12">
        <v>188</v>
      </c>
      <c r="AI24" s="14">
        <v>8.4000000000000005E-2</v>
      </c>
      <c r="AJ24" s="15">
        <v>0.22109999999999999</v>
      </c>
      <c r="AK24" s="31">
        <f t="shared" si="8"/>
        <v>38.075188799999999</v>
      </c>
      <c r="AL24" s="19">
        <v>1.69</v>
      </c>
      <c r="AM24" s="19">
        <v>1001.4</v>
      </c>
      <c r="AN24" s="119">
        <f>AN22+AH24-AM24</f>
        <v>1185.3200000000002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24" t="s">
        <v>52</v>
      </c>
      <c r="D25" s="35">
        <v>21389</v>
      </c>
      <c r="E25" s="44">
        <v>2</v>
      </c>
      <c r="F25" s="35">
        <v>15631</v>
      </c>
      <c r="G25" s="36">
        <v>1.3</v>
      </c>
      <c r="H25" s="38">
        <v>5.7</v>
      </c>
      <c r="I25" s="35">
        <v>16080</v>
      </c>
      <c r="J25" s="35">
        <v>15151</v>
      </c>
      <c r="K25" s="40">
        <v>7.4999999999999997E-2</v>
      </c>
      <c r="L25" s="38">
        <f t="shared" ref="L25:L26" si="39">J25*(1-K25)</f>
        <v>14014.675000000001</v>
      </c>
      <c r="M25" s="39">
        <v>0.70199999999999996</v>
      </c>
      <c r="N25" s="26">
        <f t="shared" ref="N25:N26" si="40">L25*M25</f>
        <v>9838.3018499999998</v>
      </c>
      <c r="O25" s="37">
        <v>0.17</v>
      </c>
      <c r="P25" s="26">
        <f t="shared" ref="P25:P26" si="41">L25*O25</f>
        <v>2382.4947500000003</v>
      </c>
      <c r="Q25" s="40">
        <v>0.128</v>
      </c>
      <c r="R25" s="26">
        <f t="shared" ref="R25:R26" si="42">L25*Q25</f>
        <v>1793.8784000000003</v>
      </c>
      <c r="S25" s="40">
        <v>0.19</v>
      </c>
      <c r="T25" s="26">
        <f>L25*S25</f>
        <v>2662.7882500000001</v>
      </c>
      <c r="U25" s="40">
        <v>0.53</v>
      </c>
      <c r="V25" s="26">
        <f>L25*U25</f>
        <v>7427.7777500000011</v>
      </c>
      <c r="W25" s="40">
        <v>0.39</v>
      </c>
      <c r="X25" s="26">
        <f>W25*L25</f>
        <v>5465.7232500000009</v>
      </c>
      <c r="Y25" s="41">
        <v>3.2100000000000002E-3</v>
      </c>
      <c r="Z25" s="18">
        <f>L25*Y25</f>
        <v>44.987106750000009</v>
      </c>
      <c r="AA25" s="28">
        <f>IF(J25&gt;0,(AC25+AK25)/J25,0)</f>
        <v>3.5241463104745564E-3</v>
      </c>
      <c r="AB25" s="41">
        <v>2.5000000000000001E-4</v>
      </c>
      <c r="AC25" s="38">
        <f>AB25*L25</f>
        <v>3.5036687500000006</v>
      </c>
      <c r="AD25" s="29">
        <v>0.20880000000000001</v>
      </c>
      <c r="AE25" s="42">
        <f>AH25*(1-AI25)*AD25</f>
        <v>44.517830400000001</v>
      </c>
      <c r="AF25" s="29">
        <f t="shared" si="38"/>
        <v>0.92322377251023413</v>
      </c>
      <c r="AG25" s="30">
        <f t="shared" ref="AG25:AG26" si="43">IF(AND(AA25&gt;0,AJ25&gt;0,AB25&gt;0),((AJ25*(AA25-AB25))/(AA25*(AJ25-AB25))),0)</f>
        <v>0.93005448198688967</v>
      </c>
      <c r="AH25" s="35">
        <v>232</v>
      </c>
      <c r="AI25" s="40">
        <v>8.1000000000000003E-2</v>
      </c>
      <c r="AJ25" s="39">
        <v>0.23400000000000001</v>
      </c>
      <c r="AK25" s="42">
        <f t="shared" si="8"/>
        <v>49.890672000000002</v>
      </c>
      <c r="AL25" s="18">
        <v>1.7</v>
      </c>
      <c r="AM25" s="18"/>
      <c r="AN25" s="122">
        <f>AN24+AH25-AM25</f>
        <v>1417.3200000000002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53</v>
      </c>
      <c r="D26" s="44">
        <v>19185</v>
      </c>
      <c r="E26" s="44">
        <v>2</v>
      </c>
      <c r="F26" s="44">
        <v>18331</v>
      </c>
      <c r="G26" s="38">
        <v>1.6</v>
      </c>
      <c r="H26" s="38">
        <v>5.3</v>
      </c>
      <c r="I26" s="44">
        <v>18071</v>
      </c>
      <c r="J26" s="44">
        <v>14939</v>
      </c>
      <c r="K26" s="40">
        <v>7.5999999999999998E-2</v>
      </c>
      <c r="L26" s="38">
        <f t="shared" si="39"/>
        <v>13803.636</v>
      </c>
      <c r="M26" s="29">
        <v>0.71399999999999997</v>
      </c>
      <c r="N26" s="26">
        <f t="shared" si="40"/>
        <v>9855.7961039999991</v>
      </c>
      <c r="O26" s="40">
        <v>0.153</v>
      </c>
      <c r="P26" s="26">
        <f t="shared" si="41"/>
        <v>2111.9563079999998</v>
      </c>
      <c r="Q26" s="40">
        <v>0.13100000000000001</v>
      </c>
      <c r="R26" s="26">
        <f t="shared" si="42"/>
        <v>1808.2763160000002</v>
      </c>
      <c r="S26" s="40">
        <v>0.19</v>
      </c>
      <c r="T26" s="26">
        <f>L26*S26</f>
        <v>2622.6908400000002</v>
      </c>
      <c r="U26" s="40">
        <v>0.52600000000000002</v>
      </c>
      <c r="V26" s="26">
        <f>L26*U26</f>
        <v>7260.7125360000009</v>
      </c>
      <c r="W26" s="40">
        <v>0.41</v>
      </c>
      <c r="X26" s="26">
        <f>W26*L26</f>
        <v>5659.4907599999997</v>
      </c>
      <c r="Y26" s="48">
        <v>3.2200000000000002E-3</v>
      </c>
      <c r="Z26" s="18">
        <f>L26*Y26</f>
        <v>44.447707920000006</v>
      </c>
      <c r="AA26" s="28">
        <f>IF(J26&gt;0,(AC26+AK26)/J26,0)</f>
        <v>2.9445200722939954E-3</v>
      </c>
      <c r="AB26" s="48">
        <v>2.5999999999999998E-4</v>
      </c>
      <c r="AC26" s="38">
        <f>AB26*L26</f>
        <v>3.5889453599999999</v>
      </c>
      <c r="AD26" s="29">
        <v>0.21390000000000001</v>
      </c>
      <c r="AE26" s="42">
        <f>AH26*(1-AI26)*AD26</f>
        <v>39.314820000000005</v>
      </c>
      <c r="AF26" s="29">
        <f t="shared" si="38"/>
        <v>0.92037339182068645</v>
      </c>
      <c r="AG26" s="30">
        <f t="shared" si="43"/>
        <v>0.91278010286381506</v>
      </c>
      <c r="AH26" s="44">
        <v>200</v>
      </c>
      <c r="AI26" s="40">
        <v>8.1000000000000003E-2</v>
      </c>
      <c r="AJ26" s="29">
        <v>0.2198</v>
      </c>
      <c r="AK26" s="42">
        <f t="shared" si="8"/>
        <v>40.399239999999999</v>
      </c>
      <c r="AL26" s="18">
        <v>1.6</v>
      </c>
      <c r="AM26" s="18"/>
      <c r="AN26" s="122">
        <f>AN25+AH26-AM26</f>
        <v>1617.3200000000002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46664</v>
      </c>
      <c r="E27" s="52"/>
      <c r="F27" s="52">
        <f>SUM(F24:F26)</f>
        <v>44457</v>
      </c>
      <c r="G27" s="53"/>
      <c r="H27" s="53"/>
      <c r="I27" s="52">
        <f>SUM(I24:I26)</f>
        <v>45224</v>
      </c>
      <c r="J27" s="52">
        <f>SUM(J24:J26)</f>
        <v>44954</v>
      </c>
      <c r="K27" s="21">
        <f>IF(J27&gt;0,(J24*K24+J25*K25+J26*K26)/J27,0)</f>
        <v>7.434037015615963E-2</v>
      </c>
      <c r="L27" s="53">
        <f>L24+L25+L26</f>
        <v>41612.103000000003</v>
      </c>
      <c r="M27" s="54">
        <f>IF(L27&gt;0,N27/L27,0)</f>
        <v>0.71526224267011929</v>
      </c>
      <c r="N27" s="55">
        <f>N24+N25+N26</f>
        <v>29763.566114000001</v>
      </c>
      <c r="O27" s="21">
        <f>IF(L27&gt;0,P27/L27,0)</f>
        <v>0.14811796197851379</v>
      </c>
      <c r="P27" s="55">
        <f>P24+P25+P26</f>
        <v>6163.4998900000001</v>
      </c>
      <c r="Q27" s="21">
        <f>IF(L27&gt;0,R27/L27,0)</f>
        <v>0.13595635202575559</v>
      </c>
      <c r="R27" s="55">
        <f>R24+R25+R26</f>
        <v>5657.4297240000005</v>
      </c>
      <c r="S27" s="21">
        <f>IF(L27&gt;0,T27/L27,0)</f>
        <v>0.18535920864177424</v>
      </c>
      <c r="T27" s="55">
        <f>T24+T25+T26</f>
        <v>7713.1864820000001</v>
      </c>
      <c r="U27" s="21">
        <f>IF(L27&gt;0,V27/L27,0)</f>
        <v>0.53331390470700324</v>
      </c>
      <c r="V27" s="55">
        <f>V24+V25+V26</f>
        <v>22192.313134000004</v>
      </c>
      <c r="W27" s="21">
        <f>IF(L27&gt;0,X27/L27,0)</f>
        <v>0.39663443325611297</v>
      </c>
      <c r="X27" s="55">
        <f>X24+X25+X26</f>
        <v>16504.792890000001</v>
      </c>
      <c r="Y27" s="56">
        <f>IF(L27&gt;0,Z27/L27,0)</f>
        <v>3.266354832150637E-3</v>
      </c>
      <c r="Z27" s="57">
        <f>SUM(Z24:Z26)</f>
        <v>135.91989371000003</v>
      </c>
      <c r="AA27" s="63">
        <f>IF(L27&gt;0,(AA24*L24+AA25*L25+AA26*L26)/L27,0)</f>
        <v>3.0958492099356287E-3</v>
      </c>
      <c r="AB27" s="56">
        <f>IF(J27&gt;0,(J24*AB24+J25*AB25+J26*AB26)/J27,0)</f>
        <v>2.5993615696044844E-4</v>
      </c>
      <c r="AC27" s="53">
        <f>SUM(AC24:AC26)</f>
        <v>10.816937950000002</v>
      </c>
      <c r="AD27" s="54">
        <f>IF(J27&gt;0,(J24*AD24+J25*AD25+J26*AD26)/J27,0)</f>
        <v>0.21366905058504249</v>
      </c>
      <c r="AE27" s="59">
        <f>SUM(AE24:AE26)</f>
        <v>121.4428776</v>
      </c>
      <c r="AF27" s="54">
        <f>IF(AND(Z27&gt;0),((Z24*AF24+Z25*AF25+Z26*AF26)/Z27),0)</f>
        <v>0.92153793599549105</v>
      </c>
      <c r="AG27" s="58">
        <f>IF(AND(AA27&gt;0,AJ27&gt;0,AB27&gt;0),((AJ27*(AA27-AB27))/(AA27*(AJ27-AB27))),0)</f>
        <v>0.91709662544715065</v>
      </c>
      <c r="AH27" s="52">
        <f>SUM(AH24:AH26)</f>
        <v>620</v>
      </c>
      <c r="AI27" s="21">
        <f>IF(AH27&gt;0,(AI24*AH24+AI25*AH25+AI26*AH26)/AH27,0)</f>
        <v>8.1909677419354843E-2</v>
      </c>
      <c r="AJ27" s="54">
        <f>IF(J27&gt;0,(AJ24*J24+AJ25*J25+AJ26*J26)/J27,0)</f>
        <v>0.22501571828980735</v>
      </c>
      <c r="AK27" s="59">
        <f>SUM(AK24:AK26)</f>
        <v>128.36510079999999</v>
      </c>
      <c r="AL27" s="57"/>
      <c r="AM27" s="57">
        <f>SUM(AM24:AM26)</f>
        <v>1001.4</v>
      </c>
      <c r="AN27" s="124"/>
      <c r="AO27" s="125">
        <f>AN26</f>
        <v>1617.3200000000002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47" t="s">
        <v>50</v>
      </c>
      <c r="D28" s="12">
        <v>6758</v>
      </c>
      <c r="E28" s="12">
        <v>1</v>
      </c>
      <c r="F28" s="12">
        <v>15438</v>
      </c>
      <c r="G28" s="13">
        <v>2.2999999999999998</v>
      </c>
      <c r="H28" s="13">
        <v>5.0999999999999996</v>
      </c>
      <c r="I28" s="12">
        <v>16205</v>
      </c>
      <c r="J28" s="12">
        <v>15031</v>
      </c>
      <c r="K28" s="14">
        <v>0.08</v>
      </c>
      <c r="L28" s="25">
        <f>J28*(1-K28)</f>
        <v>13828.52</v>
      </c>
      <c r="M28" s="15">
        <v>0.57699999999999996</v>
      </c>
      <c r="N28" s="26">
        <f>L28*M28</f>
        <v>7979.0560399999995</v>
      </c>
      <c r="O28" s="14">
        <v>0.251</v>
      </c>
      <c r="P28" s="26">
        <f>L28*O28</f>
        <v>3470.9585200000001</v>
      </c>
      <c r="Q28" s="16">
        <v>0.17199999999999999</v>
      </c>
      <c r="R28" s="26">
        <f>L28*Q28</f>
        <v>2378.5054399999999</v>
      </c>
      <c r="S28" s="16">
        <v>0.17399999999999999</v>
      </c>
      <c r="T28" s="26">
        <f>L28*S28</f>
        <v>2406.16248</v>
      </c>
      <c r="U28" s="16">
        <v>0.54500000000000004</v>
      </c>
      <c r="V28" s="26">
        <f>L28*U28</f>
        <v>7536.5434000000005</v>
      </c>
      <c r="W28" s="16">
        <v>0.4</v>
      </c>
      <c r="X28" s="26">
        <f>W28*L28</f>
        <v>5531.4080000000004</v>
      </c>
      <c r="Y28" s="17">
        <v>3.2499999999999999E-3</v>
      </c>
      <c r="Z28" s="61">
        <f>L28*Y28</f>
        <v>44.942689999999999</v>
      </c>
      <c r="AA28" s="28">
        <f>IF(J28&gt;0,(AC28+AK28)/J28,0)</f>
        <v>3.3662145698888962E-3</v>
      </c>
      <c r="AB28" s="17">
        <v>2.5999999999999998E-4</v>
      </c>
      <c r="AC28" s="25">
        <f>AB28*L28</f>
        <v>3.5954151999999997</v>
      </c>
      <c r="AD28" s="141">
        <v>0.21379999999999999</v>
      </c>
      <c r="AE28" s="31">
        <f>AH28*(1-AI28)*AD28</f>
        <v>43.863208</v>
      </c>
      <c r="AF28" s="29">
        <f t="shared" ref="AF28:AF30" si="44">IF(AND(AD28&gt;0,AB28&gt;0,Y28&gt;0),((Y28-AB28)*AD28)/((AD28-AB28)*Y28),0)</f>
        <v>0.9211201648403109</v>
      </c>
      <c r="AG28" s="62">
        <f>IF(AND(AA28&gt;0,AJ28&gt;0,AB28&gt;0),((AJ28*(AA28-AB28))/(AA28*(AJ28-AB28))),0)</f>
        <v>0.92381031500536126</v>
      </c>
      <c r="AH28" s="12">
        <v>223</v>
      </c>
      <c r="AI28" s="14">
        <v>0.08</v>
      </c>
      <c r="AJ28" s="15">
        <v>0.2291</v>
      </c>
      <c r="AK28" s="31">
        <f t="shared" si="8"/>
        <v>47.002155999999999</v>
      </c>
      <c r="AL28" s="19">
        <v>1.6</v>
      </c>
      <c r="AM28" s="19">
        <v>505.46</v>
      </c>
      <c r="AN28" s="119">
        <f>AN26+AH28-AM28</f>
        <v>1334.8600000000001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24" t="s">
        <v>52</v>
      </c>
      <c r="D29" s="35">
        <v>24017</v>
      </c>
      <c r="E29" s="44">
        <v>1</v>
      </c>
      <c r="F29" s="35">
        <v>11768</v>
      </c>
      <c r="G29" s="38">
        <v>2.2999999999999998</v>
      </c>
      <c r="H29" s="38">
        <v>5.2</v>
      </c>
      <c r="I29" s="35">
        <v>11915</v>
      </c>
      <c r="J29" s="35">
        <v>15021</v>
      </c>
      <c r="K29" s="40">
        <v>7.8E-2</v>
      </c>
      <c r="L29" s="38">
        <f t="shared" ref="L29:L30" si="45">J29*(1-K29)</f>
        <v>13849.362000000001</v>
      </c>
      <c r="M29" s="39">
        <v>0.71199999999999997</v>
      </c>
      <c r="N29" s="26">
        <f t="shared" ref="N29:N30" si="46">L29*M29</f>
        <v>9860.7457439999998</v>
      </c>
      <c r="O29" s="37">
        <v>0.152</v>
      </c>
      <c r="P29" s="26">
        <f t="shared" ref="P29:P30" si="47">L29*O29</f>
        <v>2105.103024</v>
      </c>
      <c r="Q29" s="40">
        <v>0.13600000000000001</v>
      </c>
      <c r="R29" s="26">
        <f t="shared" ref="R29:R30" si="48">L29*Q29</f>
        <v>1883.5132320000002</v>
      </c>
      <c r="S29" s="40">
        <v>0.17</v>
      </c>
      <c r="T29" s="26">
        <f>L29*S29</f>
        <v>2354.3915400000005</v>
      </c>
      <c r="U29" s="40">
        <v>0.54200000000000004</v>
      </c>
      <c r="V29" s="26">
        <f>L29*U29</f>
        <v>7506.3542040000011</v>
      </c>
      <c r="W29" s="40">
        <v>0.4</v>
      </c>
      <c r="X29" s="26">
        <f>W29*L29</f>
        <v>5539.7448000000004</v>
      </c>
      <c r="Y29" s="41">
        <v>3.3500000000000001E-3</v>
      </c>
      <c r="Z29" s="18">
        <f>L29*Y29</f>
        <v>46.395362700000007</v>
      </c>
      <c r="AA29" s="28">
        <f>IF(J29&gt;0,(AC29+AK29)/J29,0)</f>
        <v>3.0749335290593169E-3</v>
      </c>
      <c r="AB29" s="41">
        <v>2.7E-4</v>
      </c>
      <c r="AC29" s="38">
        <f>AB29*L29</f>
        <v>3.7393277400000002</v>
      </c>
      <c r="AD29" s="29">
        <v>0.20830000000000001</v>
      </c>
      <c r="AE29" s="42">
        <f>AH29*(1-AI29)*AD29</f>
        <v>38.986677800000002</v>
      </c>
      <c r="AF29" s="29">
        <f t="shared" si="44"/>
        <v>0.92059626876433576</v>
      </c>
      <c r="AG29" s="30">
        <f t="shared" ref="AG29:AG30" si="49">IF(AND(AA29&gt;0,AJ29&gt;0,AB29&gt;0),((AJ29*(AA29-AB29))/(AA29*(AJ29-AB29))),0)</f>
        <v>0.91328046251609396</v>
      </c>
      <c r="AH29" s="35">
        <v>203</v>
      </c>
      <c r="AI29" s="40">
        <v>7.8E-2</v>
      </c>
      <c r="AJ29" s="39">
        <v>0.2268</v>
      </c>
      <c r="AK29" s="42">
        <f t="shared" si="8"/>
        <v>42.449248799999999</v>
      </c>
      <c r="AL29" s="18">
        <v>1.65</v>
      </c>
      <c r="AM29" s="18"/>
      <c r="AN29" s="122">
        <f>AN28+AH29-AM29</f>
        <v>1537.8600000000001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53</v>
      </c>
      <c r="D30" s="44">
        <v>18889</v>
      </c>
      <c r="E30" s="44">
        <v>1</v>
      </c>
      <c r="F30" s="44">
        <v>17747</v>
      </c>
      <c r="G30" s="38">
        <v>2.5</v>
      </c>
      <c r="H30" s="38">
        <v>6</v>
      </c>
      <c r="I30" s="44">
        <v>17789</v>
      </c>
      <c r="J30" s="44">
        <v>14971</v>
      </c>
      <c r="K30" s="40">
        <v>7.9000000000000001E-2</v>
      </c>
      <c r="L30" s="38">
        <f t="shared" si="45"/>
        <v>13788.291000000001</v>
      </c>
      <c r="M30" s="29">
        <v>0.60699999999999998</v>
      </c>
      <c r="N30" s="26">
        <f t="shared" si="46"/>
        <v>8369.4926370000012</v>
      </c>
      <c r="O30" s="40">
        <v>0.21</v>
      </c>
      <c r="P30" s="26">
        <f t="shared" si="47"/>
        <v>2895.5411100000001</v>
      </c>
      <c r="Q30" s="40">
        <v>0.183</v>
      </c>
      <c r="R30" s="26">
        <f t="shared" si="48"/>
        <v>2523.2572530000002</v>
      </c>
      <c r="S30" s="40">
        <v>0.184</v>
      </c>
      <c r="T30" s="26">
        <f>L30*S30</f>
        <v>2537.0455440000001</v>
      </c>
      <c r="U30" s="40">
        <v>0.53100000000000003</v>
      </c>
      <c r="V30" s="26">
        <f>L30*U30</f>
        <v>7321.5825210000012</v>
      </c>
      <c r="W30" s="40">
        <v>0.39</v>
      </c>
      <c r="X30" s="26">
        <f>W30*L30</f>
        <v>5377.4334900000003</v>
      </c>
      <c r="Y30" s="48">
        <v>3.3899999999999998E-3</v>
      </c>
      <c r="Z30" s="18">
        <f>L30*Y30</f>
        <v>46.742306489999997</v>
      </c>
      <c r="AA30" s="28">
        <f>IF(J30&gt;0,(AC30+AK30)/J30,0)</f>
        <v>3.2855241847571976E-3</v>
      </c>
      <c r="AB30" s="48">
        <v>2.7E-4</v>
      </c>
      <c r="AC30" s="38">
        <f>AB30*L30</f>
        <v>3.7228385700000004</v>
      </c>
      <c r="AD30" s="29">
        <v>0.2084</v>
      </c>
      <c r="AE30" s="42">
        <f>AH30*(1-AI30)*AD30</f>
        <v>43.905712000000001</v>
      </c>
      <c r="AF30" s="29">
        <f t="shared" si="44"/>
        <v>0.9215479263513402</v>
      </c>
      <c r="AG30" s="30">
        <f t="shared" si="49"/>
        <v>0.91897111085900784</v>
      </c>
      <c r="AH30" s="44">
        <v>229</v>
      </c>
      <c r="AI30" s="40">
        <v>0.08</v>
      </c>
      <c r="AJ30" s="29">
        <v>0.21579999999999999</v>
      </c>
      <c r="AK30" s="42">
        <f t="shared" si="8"/>
        <v>45.464744000000003</v>
      </c>
      <c r="AL30" s="18">
        <v>1.6</v>
      </c>
      <c r="AM30" s="18"/>
      <c r="AN30" s="122">
        <f>AN29+AH30-AM30</f>
        <v>1766.8600000000001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49664</v>
      </c>
      <c r="E31" s="52"/>
      <c r="F31" s="52">
        <f>SUM(F28:F30)</f>
        <v>44953</v>
      </c>
      <c r="G31" s="53"/>
      <c r="H31" s="53"/>
      <c r="I31" s="52">
        <f>SUM(I28:I30)</f>
        <v>45909</v>
      </c>
      <c r="J31" s="52">
        <f>SUM(J28:J30)</f>
        <v>45023</v>
      </c>
      <c r="K31" s="21">
        <f>IF(J31&gt;0,(J28*K28+J29*K29+J30*K30)/J31,0)</f>
        <v>7.9000222108700002E-2</v>
      </c>
      <c r="L31" s="53">
        <f>L28+L29+L30</f>
        <v>41466.173000000003</v>
      </c>
      <c r="M31" s="54">
        <f>IF(L31&gt;0,N31/L31,0)</f>
        <v>0.63206446423208618</v>
      </c>
      <c r="N31" s="55">
        <f>N28+N29+N30</f>
        <v>26209.294420999999</v>
      </c>
      <c r="O31" s="21">
        <f>IF(L31&gt;0,P31/L31,0)</f>
        <v>0.20430153161228551</v>
      </c>
      <c r="P31" s="55">
        <f>P28+P29+P30</f>
        <v>8471.6026540000003</v>
      </c>
      <c r="Q31" s="21">
        <f>IF(L31&gt;0,R31/L31,0)</f>
        <v>0.16363400415562823</v>
      </c>
      <c r="R31" s="55">
        <f>R28+R29+R30</f>
        <v>6785.2759249999999</v>
      </c>
      <c r="S31" s="21">
        <f>IF(L31&gt;0,T31/L31,0)</f>
        <v>0.17598922292635974</v>
      </c>
      <c r="T31" s="55">
        <f>T28+T29+T30</f>
        <v>7297.5995640000001</v>
      </c>
      <c r="U31" s="21">
        <f>IF(L31&gt;0,V31/L31,0)</f>
        <v>0.53934275837319257</v>
      </c>
      <c r="V31" s="55">
        <f>V28+V29+V30</f>
        <v>22364.480125000002</v>
      </c>
      <c r="W31" s="21">
        <f>IF(L31&gt;0,X31/L31,0)</f>
        <v>0.39667480985042913</v>
      </c>
      <c r="X31" s="55">
        <f>X28+X29+X30</f>
        <v>16448.586289999999</v>
      </c>
      <c r="Y31" s="56">
        <f>IF(L31&gt;0,Z31/L31,0)</f>
        <v>3.3299518426742683E-3</v>
      </c>
      <c r="Z31" s="57">
        <f>SUM(Z28:Z30)</f>
        <v>138.08035919</v>
      </c>
      <c r="AA31" s="63">
        <f>IF(L31&gt;0,(AA28*L28+AA29*L29+AA30*L30)/L31,0)</f>
        <v>3.2420980016856144E-3</v>
      </c>
      <c r="AB31" s="56">
        <f>IF(J31&gt;0,(J28*AB28+J29*AB29+J30*AB30)/J31,0)</f>
        <v>2.6666148413033338E-4</v>
      </c>
      <c r="AC31" s="53">
        <f>SUM(AC28:AC30)</f>
        <v>11.05758151</v>
      </c>
      <c r="AD31" s="54">
        <f>IF(J31&gt;0,(J28*AD28+J29*AD29+J30*AD30)/J31,0)</f>
        <v>0.21016943562179333</v>
      </c>
      <c r="AE31" s="59">
        <f>SUM(AE28:AE30)</f>
        <v>126.7555978</v>
      </c>
      <c r="AF31" s="54">
        <f>IF(AND(Z31&gt;0),((Z28*AF28+Z29*AF29+Z30*AF30)/Z31),0)</f>
        <v>0.92108893817756099</v>
      </c>
      <c r="AG31" s="58">
        <f>IF(AND(AA31&gt;0,AJ31&gt;0,AB31&gt;0),((AJ31*(AA31-AB31))/(AA31*(AJ31-AB31))),0)</f>
        <v>0.91884461234732706</v>
      </c>
      <c r="AH31" s="52">
        <f>SUM(AH28:AH30)</f>
        <v>655</v>
      </c>
      <c r="AI31" s="21">
        <f>IF(AH31&gt;0,(AI28*AH28+AI29*AH29+AI30*AH30)/AH31,0)</f>
        <v>7.938015267175573E-2</v>
      </c>
      <c r="AJ31" s="54">
        <f>IF(J31&gt;0,(AJ28*J28+AJ29*J29+AJ30*J30)/J31,0)</f>
        <v>0.22391015036758991</v>
      </c>
      <c r="AK31" s="59">
        <f>SUM(AK28:AK30)</f>
        <v>134.9161488</v>
      </c>
      <c r="AL31" s="57"/>
      <c r="AM31" s="57">
        <f>SUM(AM28:AM30)</f>
        <v>505.46</v>
      </c>
      <c r="AN31" s="124"/>
      <c r="AO31" s="125">
        <f>AN30</f>
        <v>1766.8600000000001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47" t="s">
        <v>50</v>
      </c>
      <c r="D32" s="12">
        <v>4500</v>
      </c>
      <c r="E32" s="12">
        <v>0</v>
      </c>
      <c r="F32" s="12">
        <v>15471</v>
      </c>
      <c r="G32" s="13">
        <v>4.4000000000000004</v>
      </c>
      <c r="H32" s="13">
        <v>8.3000000000000007</v>
      </c>
      <c r="I32" s="12">
        <v>16135</v>
      </c>
      <c r="J32" s="12">
        <v>14932</v>
      </c>
      <c r="K32" s="14">
        <v>8.1000000000000003E-2</v>
      </c>
      <c r="L32" s="25">
        <f>J32*(1-K32)</f>
        <v>13722.508</v>
      </c>
      <c r="M32" s="15">
        <v>0.67200000000000004</v>
      </c>
      <c r="N32" s="26">
        <f>L32*M32</f>
        <v>9221.5253759999996</v>
      </c>
      <c r="O32" s="14">
        <v>0.22800000000000001</v>
      </c>
      <c r="P32" s="26">
        <f>L32*O32</f>
        <v>3128.731824</v>
      </c>
      <c r="Q32" s="16">
        <v>0.1</v>
      </c>
      <c r="R32" s="26">
        <f>L32*Q32</f>
        <v>1372.2508</v>
      </c>
      <c r="S32" s="16">
        <v>0.189</v>
      </c>
      <c r="T32" s="26">
        <f>L32*S32</f>
        <v>2593.5540120000001</v>
      </c>
      <c r="U32" s="16">
        <v>0.52700000000000002</v>
      </c>
      <c r="V32" s="26">
        <f>L32*U32</f>
        <v>7231.761716</v>
      </c>
      <c r="W32" s="16">
        <v>0.4</v>
      </c>
      <c r="X32" s="26">
        <f>W32*L32</f>
        <v>5489.0032000000001</v>
      </c>
      <c r="Y32" s="17">
        <v>3.3400000000000001E-3</v>
      </c>
      <c r="Z32" s="61">
        <f>L32*Y32</f>
        <v>45.833176719999997</v>
      </c>
      <c r="AA32" s="28">
        <f>IF(J32&gt;0,(AC32+AK32)/J32,0)</f>
        <v>3.0827845312081433E-3</v>
      </c>
      <c r="AB32" s="17">
        <v>2.9E-4</v>
      </c>
      <c r="AC32" s="25">
        <f>AB32*L32</f>
        <v>3.9795273199999999</v>
      </c>
      <c r="AD32" s="141">
        <v>0.20019999999999999</v>
      </c>
      <c r="AE32" s="31">
        <f>AH32*(1-AI32)*AD32</f>
        <v>39.103264199999998</v>
      </c>
      <c r="AF32" s="29">
        <f t="shared" ref="AF32:AF34" si="50">IF(AND(AD32&gt;0,AB32&gt;0,Y32&gt;0),((Y32-AB32)*AD32)/((AD32-AB32)*Y32),0)</f>
        <v>0.91449835060507778</v>
      </c>
      <c r="AG32" s="62">
        <f>IF(AND(AA32&gt;0,AJ32&gt;0,AB32&gt;0),((AJ32*(AA32-AB32))/(AA32*(AJ32-AB32))),0)</f>
        <v>0.90715109648086079</v>
      </c>
      <c r="AH32" s="12">
        <v>213</v>
      </c>
      <c r="AI32" s="14">
        <v>8.3000000000000004E-2</v>
      </c>
      <c r="AJ32" s="15">
        <v>0.21529999999999999</v>
      </c>
      <c r="AK32" s="31">
        <f t="shared" si="8"/>
        <v>42.052611299999995</v>
      </c>
      <c r="AL32" s="19">
        <v>1.6</v>
      </c>
      <c r="AM32" s="19">
        <v>1004.06</v>
      </c>
      <c r="AN32" s="119">
        <f>AN30+AH32-AM32</f>
        <v>975.80000000000018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49</v>
      </c>
      <c r="D33" s="35">
        <v>20771</v>
      </c>
      <c r="E33" s="44">
        <v>4</v>
      </c>
      <c r="F33" s="35">
        <v>14342</v>
      </c>
      <c r="G33" s="36">
        <v>2.2999999999999998</v>
      </c>
      <c r="H33" s="38">
        <v>5.3</v>
      </c>
      <c r="I33" s="35">
        <v>15288</v>
      </c>
      <c r="J33" s="35">
        <v>14906</v>
      </c>
      <c r="K33" s="40">
        <v>8.5000000000000006E-2</v>
      </c>
      <c r="L33" s="38">
        <f t="shared" ref="L33:L34" si="51">J33*(1-K33)</f>
        <v>13638.99</v>
      </c>
      <c r="M33" s="39">
        <v>0.65100000000000002</v>
      </c>
      <c r="N33" s="26">
        <f t="shared" ref="N33:N34" si="52">L33*M33</f>
        <v>8878.9824900000003</v>
      </c>
      <c r="O33" s="37">
        <v>6.5000000000000002E-2</v>
      </c>
      <c r="P33" s="26">
        <f t="shared" ref="P33:P34" si="53">L33*O33</f>
        <v>886.53435000000002</v>
      </c>
      <c r="Q33" s="40">
        <v>0.28399999999999997</v>
      </c>
      <c r="R33" s="26">
        <f t="shared" ref="R33:R34" si="54">L33*Q33</f>
        <v>3873.4731599999996</v>
      </c>
      <c r="S33" s="40">
        <v>0.17899999999999999</v>
      </c>
      <c r="T33" s="26">
        <f>L33*S33</f>
        <v>2441.3792100000001</v>
      </c>
      <c r="U33" s="40">
        <v>0.54</v>
      </c>
      <c r="V33" s="26">
        <f>L33*U33</f>
        <v>7365.0546000000004</v>
      </c>
      <c r="W33" s="40">
        <v>0.4</v>
      </c>
      <c r="X33" s="26">
        <f>W33*L33</f>
        <v>5455.5960000000005</v>
      </c>
      <c r="Y33" s="41">
        <v>3.31E-3</v>
      </c>
      <c r="Z33" s="18">
        <f>L33*Y33</f>
        <v>45.1450569</v>
      </c>
      <c r="AA33" s="28">
        <f>IF(J33&gt;0,(AC33+AK33)/J33,0)</f>
        <v>2.9654544948342948E-3</v>
      </c>
      <c r="AB33" s="41">
        <v>2.9E-4</v>
      </c>
      <c r="AC33" s="38">
        <f>AB33*L33</f>
        <v>3.9553070999999997</v>
      </c>
      <c r="AD33" s="29">
        <v>0.2228</v>
      </c>
      <c r="AE33" s="42">
        <f>AH33*(1-AI33)*AD33</f>
        <v>41.021044800000006</v>
      </c>
      <c r="AF33" s="29">
        <f t="shared" si="50"/>
        <v>0.91357583168467538</v>
      </c>
      <c r="AG33" s="30">
        <f t="shared" ref="AG33:AG34" si="55">IF(AND(AA33&gt;0,AJ33&gt;0,AB33&gt;0),((AJ33*(AA33-AB33))/(AA33*(AJ33-AB33))),0)</f>
        <v>0.90340571282986815</v>
      </c>
      <c r="AH33" s="35">
        <v>201</v>
      </c>
      <c r="AI33" s="40">
        <v>8.4000000000000005E-2</v>
      </c>
      <c r="AJ33" s="39">
        <v>0.21859999999999999</v>
      </c>
      <c r="AK33" s="42">
        <f t="shared" si="8"/>
        <v>40.2477576</v>
      </c>
      <c r="AL33" s="18">
        <v>1.6</v>
      </c>
      <c r="AM33" s="18"/>
      <c r="AN33" s="122">
        <f>AN32+AH33-AM33</f>
        <v>1176.8000000000002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53</v>
      </c>
      <c r="D34" s="44">
        <v>27304</v>
      </c>
      <c r="E34" s="44">
        <v>1</v>
      </c>
      <c r="F34" s="44">
        <v>16926</v>
      </c>
      <c r="G34" s="38">
        <v>2.4</v>
      </c>
      <c r="H34" s="38">
        <v>5.4</v>
      </c>
      <c r="I34" s="44">
        <v>17067</v>
      </c>
      <c r="J34" s="44">
        <v>14348</v>
      </c>
      <c r="K34" s="40">
        <v>8.2000000000000003E-2</v>
      </c>
      <c r="L34" s="38">
        <f t="shared" si="51"/>
        <v>13171.464</v>
      </c>
      <c r="M34" s="29">
        <v>0.623</v>
      </c>
      <c r="N34" s="26">
        <f t="shared" si="52"/>
        <v>8205.8220720000008</v>
      </c>
      <c r="O34" s="40">
        <v>9.8000000000000004E-2</v>
      </c>
      <c r="P34" s="26">
        <f t="shared" si="53"/>
        <v>1290.8034720000001</v>
      </c>
      <c r="Q34" s="40">
        <v>0.27900000000000003</v>
      </c>
      <c r="R34" s="26">
        <f t="shared" si="54"/>
        <v>3674.8384560000004</v>
      </c>
      <c r="S34" s="40">
        <v>0.183</v>
      </c>
      <c r="T34" s="26">
        <f>L34*S34</f>
        <v>2410.3779119999999</v>
      </c>
      <c r="U34" s="40">
        <v>0.53800000000000003</v>
      </c>
      <c r="V34" s="26">
        <f>L34*U34</f>
        <v>7086.2476320000005</v>
      </c>
      <c r="W34" s="40">
        <v>0.4</v>
      </c>
      <c r="X34" s="26">
        <f>W34*L34</f>
        <v>5268.5856000000003</v>
      </c>
      <c r="Y34" s="48">
        <v>3.3500000000000001E-3</v>
      </c>
      <c r="Z34" s="18">
        <f>L34*Y34</f>
        <v>44.124404400000003</v>
      </c>
      <c r="AA34" s="28">
        <f>IF(J34&gt;0,(AC34+AK34)/J34,0)</f>
        <v>3.039486134652913E-3</v>
      </c>
      <c r="AB34" s="48">
        <v>2.9E-4</v>
      </c>
      <c r="AC34" s="38">
        <f>AB34*L34</f>
        <v>3.81972456</v>
      </c>
      <c r="AD34" s="29">
        <v>0.22020000000000001</v>
      </c>
      <c r="AE34" s="42">
        <f>AH34*(1-AI34)*AD34</f>
        <v>39.203307000000002</v>
      </c>
      <c r="AF34" s="29">
        <f t="shared" si="50"/>
        <v>0.91463739915311359</v>
      </c>
      <c r="AG34" s="30">
        <f t="shared" si="55"/>
        <v>0.90576440018526105</v>
      </c>
      <c r="AH34" s="44">
        <v>195</v>
      </c>
      <c r="AI34" s="40">
        <v>8.6999999999999994E-2</v>
      </c>
      <c r="AJ34" s="29">
        <v>0.2235</v>
      </c>
      <c r="AK34" s="42">
        <f t="shared" si="8"/>
        <v>39.790822499999997</v>
      </c>
      <c r="AL34" s="18">
        <v>1.6</v>
      </c>
      <c r="AM34" s="18"/>
      <c r="AN34" s="122">
        <f>AN33+AH34-AM34</f>
        <v>1371.8000000000002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52575</v>
      </c>
      <c r="E35" s="52"/>
      <c r="F35" s="52">
        <f t="shared" ref="F35:J35" si="56">SUM(F32:F34)</f>
        <v>46739</v>
      </c>
      <c r="G35" s="53"/>
      <c r="H35" s="53"/>
      <c r="I35" s="52">
        <f t="shared" si="56"/>
        <v>48490</v>
      </c>
      <c r="J35" s="52">
        <f t="shared" si="56"/>
        <v>44186</v>
      </c>
      <c r="K35" s="21">
        <f>IF(J35&gt;0,(J32*K32+J33*K33+J34*K34)/J35,0)</f>
        <v>8.2674104920110444E-2</v>
      </c>
      <c r="L35" s="53">
        <f>L32+L33+L34</f>
        <v>40532.962</v>
      </c>
      <c r="M35" s="54">
        <f>IF(L35&gt;0,N35/L35,0)</f>
        <v>0.64901079615153723</v>
      </c>
      <c r="N35" s="55">
        <f>N32+N33+N34</f>
        <v>26306.329938000003</v>
      </c>
      <c r="O35" s="21">
        <f>IF(L35&gt;0,P35/L35,0)</f>
        <v>0.13090752277122011</v>
      </c>
      <c r="P35" s="55">
        <f>P32+P33+P34</f>
        <v>5306.0696459999999</v>
      </c>
      <c r="Q35" s="21">
        <f>IF(L35&gt;0,R35/L35,0)</f>
        <v>0.22008168107724277</v>
      </c>
      <c r="R35" s="55">
        <f>R32+R33+R34</f>
        <v>8920.5624160000007</v>
      </c>
      <c r="S35" s="21">
        <f>IF(L35&gt;0,T35/L35,0)</f>
        <v>0.18368534562068273</v>
      </c>
      <c r="T35" s="55">
        <f>T32+T33+T34</f>
        <v>7445.3111339999996</v>
      </c>
      <c r="U35" s="21">
        <f>IF(L35&gt;0,V35/L35,0)</f>
        <v>0.53494891264053201</v>
      </c>
      <c r="V35" s="55">
        <f>V32+V33+V34</f>
        <v>21683.063948000003</v>
      </c>
      <c r="W35" s="21">
        <f>IF(L35&gt;0,X35/L35,0)</f>
        <v>0.4</v>
      </c>
      <c r="X35" s="55">
        <f>X32+X33+X34</f>
        <v>16213.184800000001</v>
      </c>
      <c r="Y35" s="56">
        <f>IF(L35&gt;0,Z35/L35,0)</f>
        <v>3.3331548289019688E-3</v>
      </c>
      <c r="Z35" s="57">
        <f>SUM(Z32:Z34)</f>
        <v>135.10263802</v>
      </c>
      <c r="AA35" s="63">
        <f>IF(L35&gt;0,(AA32*L32+AA33*L33+AA34*L34)/L35,0)</f>
        <v>3.0292338811399966E-3</v>
      </c>
      <c r="AB35" s="56">
        <f>IF(J35&gt;0,(J32*AB32+J33*AB33+J34*AB34)/J35,0)</f>
        <v>2.8999999999999995E-4</v>
      </c>
      <c r="AC35" s="53">
        <f>SUM(AC32:AC34)</f>
        <v>11.754558979999999</v>
      </c>
      <c r="AD35" s="54">
        <f>IF(J35&gt;0,(J32*AD32+J33*AD33+J34*AD34)/J35,0)</f>
        <v>0.21431839949305209</v>
      </c>
      <c r="AE35" s="59">
        <f>SUM(AE32:AE34)</f>
        <v>119.32761600000001</v>
      </c>
      <c r="AF35" s="54">
        <f>IF(AND(Z35&gt;0),((Z32*AF32+Z33*AF33+Z34*AF34)/Z35),0)</f>
        <v>0.91423550055782066</v>
      </c>
      <c r="AG35" s="58">
        <f>IF(AND(AA35&gt;0,AJ35&gt;0,AB35&gt;0),((AJ35*(AA35-AB35))/(AA35*(AJ35-AB35))),0)</f>
        <v>0.90546482504198023</v>
      </c>
      <c r="AH35" s="52">
        <f t="shared" ref="AH35" si="57">SUM(AH32:AH34)</f>
        <v>609</v>
      </c>
      <c r="AI35" s="21">
        <f>IF(AH35&gt;0,(AI32*AH32+AI33*AH33+AI34*AH34)/AH35,0)</f>
        <v>8.4610837438423653E-2</v>
      </c>
      <c r="AJ35" s="54">
        <f>IF(J35&gt;0,(AJ32*J32+AJ33*J33+AJ34*J34)/J35,0)</f>
        <v>0.21907593355361427</v>
      </c>
      <c r="AK35" s="59">
        <f>SUM(AK32:AK34)</f>
        <v>122.09119139999999</v>
      </c>
      <c r="AL35" s="57"/>
      <c r="AM35" s="57">
        <f>SUM(AM32:AM34)</f>
        <v>1004.06</v>
      </c>
      <c r="AN35" s="124"/>
      <c r="AO35" s="125">
        <f>AN34</f>
        <v>1371.8000000000002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47" t="s">
        <v>50</v>
      </c>
      <c r="D36" s="12">
        <v>3300</v>
      </c>
      <c r="E36" s="12">
        <v>1</v>
      </c>
      <c r="F36" s="12">
        <v>9537</v>
      </c>
      <c r="G36" s="13">
        <v>4.5</v>
      </c>
      <c r="H36" s="13">
        <v>7.3</v>
      </c>
      <c r="I36" s="12">
        <v>10231</v>
      </c>
      <c r="J36" s="12">
        <v>14701</v>
      </c>
      <c r="K36" s="14">
        <v>8.2000000000000003E-2</v>
      </c>
      <c r="L36" s="25">
        <f>J36*(1-K36)</f>
        <v>13495.518</v>
      </c>
      <c r="M36" s="15">
        <v>0.67200000000000004</v>
      </c>
      <c r="N36" s="26">
        <f>L36*M36</f>
        <v>9068.988096000001</v>
      </c>
      <c r="O36" s="14">
        <v>0.23</v>
      </c>
      <c r="P36" s="26">
        <f>L36*O36</f>
        <v>3103.9691400000002</v>
      </c>
      <c r="Q36" s="16">
        <v>9.8000000000000004E-2</v>
      </c>
      <c r="R36" s="26">
        <f>L36*Q36</f>
        <v>1322.5607640000001</v>
      </c>
      <c r="S36" s="16">
        <v>0.17399999999999999</v>
      </c>
      <c r="T36" s="26">
        <f>L36*S36</f>
        <v>2348.2201319999999</v>
      </c>
      <c r="U36" s="16">
        <v>0.55100000000000005</v>
      </c>
      <c r="V36" s="26">
        <f>L36*U36</f>
        <v>7436.0304180000003</v>
      </c>
      <c r="W36" s="16">
        <v>0.4</v>
      </c>
      <c r="X36" s="26">
        <f>W36*L36</f>
        <v>5398.2072000000007</v>
      </c>
      <c r="Y36" s="17">
        <v>3.3800000000000002E-3</v>
      </c>
      <c r="Z36" s="61">
        <f>L36*Y36</f>
        <v>45.614850840000003</v>
      </c>
      <c r="AA36" s="28">
        <f>IF(J36&gt;0,(AC36+AK36)/J36,0)</f>
        <v>3.2443424066390045E-3</v>
      </c>
      <c r="AB36" s="17">
        <v>2.9E-4</v>
      </c>
      <c r="AC36" s="25">
        <f>AB36*L36</f>
        <v>3.91370022</v>
      </c>
      <c r="AD36" s="141">
        <v>0.2165</v>
      </c>
      <c r="AE36" s="31">
        <f>AH36*(1-AI36)*AD36</f>
        <v>42.987157500000002</v>
      </c>
      <c r="AF36" s="29">
        <f t="shared" ref="AF36:AF38" si="58">IF(AND(AD36&gt;0,AB36&gt;0,Y36&gt;0),((Y36-AB36)*AD36)/((AD36-AB36)*Y36),0)</f>
        <v>0.91542739102269921</v>
      </c>
      <c r="AG36" s="62">
        <f>IF(AND(AA36&gt;0,AJ36&gt;0,AB36&gt;0),((AJ36*(AA36-AB36))/(AA36*(AJ36-AB36))),0)</f>
        <v>0.91181283678058123</v>
      </c>
      <c r="AH36" s="12">
        <v>217</v>
      </c>
      <c r="AI36" s="14">
        <v>8.5000000000000006E-2</v>
      </c>
      <c r="AJ36" s="15">
        <v>0.2205</v>
      </c>
      <c r="AK36" s="31">
        <f t="shared" si="8"/>
        <v>43.781377500000005</v>
      </c>
      <c r="AL36" s="19">
        <v>1.68</v>
      </c>
      <c r="AM36" s="19">
        <v>500.7</v>
      </c>
      <c r="AN36" s="119">
        <f>AN34+AH36-AM36</f>
        <v>1088.1000000000001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49</v>
      </c>
      <c r="D37" s="35">
        <v>20354</v>
      </c>
      <c r="E37" s="44">
        <v>3</v>
      </c>
      <c r="F37" s="35">
        <v>17116</v>
      </c>
      <c r="G37" s="36">
        <v>4.3</v>
      </c>
      <c r="H37" s="38">
        <v>7.3</v>
      </c>
      <c r="I37" s="35">
        <v>17963</v>
      </c>
      <c r="J37" s="35">
        <v>14739</v>
      </c>
      <c r="K37" s="40">
        <v>8.8999999999999996E-2</v>
      </c>
      <c r="L37" s="38">
        <f t="shared" ref="L37:L38" si="59">J37*(1-K37)</f>
        <v>13427.229000000001</v>
      </c>
      <c r="M37" s="39">
        <v>0.628</v>
      </c>
      <c r="N37" s="26">
        <f t="shared" ref="N37:N38" si="60">L37*M37</f>
        <v>8432.2998120000011</v>
      </c>
      <c r="O37" s="37">
        <v>0.16500000000000001</v>
      </c>
      <c r="P37" s="26">
        <f t="shared" ref="P37:P38" si="61">L37*O37</f>
        <v>2215.4927850000004</v>
      </c>
      <c r="Q37" s="40">
        <v>0.20699999999999999</v>
      </c>
      <c r="R37" s="26">
        <f t="shared" ref="R37:R38" si="62">L37*Q37</f>
        <v>2779.4364030000002</v>
      </c>
      <c r="S37" s="40">
        <v>0.17100000000000001</v>
      </c>
      <c r="T37" s="26">
        <f>L37*S37</f>
        <v>2296.0561590000002</v>
      </c>
      <c r="U37" s="40">
        <v>0.54600000000000004</v>
      </c>
      <c r="V37" s="26">
        <f>L37*U37</f>
        <v>7331.2670340000013</v>
      </c>
      <c r="W37" s="40">
        <v>0.4</v>
      </c>
      <c r="X37" s="26">
        <f>W37*L37</f>
        <v>5370.8916000000008</v>
      </c>
      <c r="Y37" s="41">
        <v>3.3500000000000001E-3</v>
      </c>
      <c r="Z37" s="18">
        <f>L37*Y37</f>
        <v>44.981217150000006</v>
      </c>
      <c r="AA37" s="28">
        <f>IF(J37&gt;0,(AC37+AK37)/J37,0)</f>
        <v>2.8593374394463669E-3</v>
      </c>
      <c r="AB37" s="41">
        <v>2.7999999999999998E-4</v>
      </c>
      <c r="AC37" s="38">
        <f>AB37*L37</f>
        <v>3.7596241199999998</v>
      </c>
      <c r="AD37" s="29">
        <v>0.2253</v>
      </c>
      <c r="AE37" s="42">
        <f>AH37*(1-AI37)*AD37</f>
        <v>38.469524400000005</v>
      </c>
      <c r="AF37" s="29">
        <f t="shared" si="58"/>
        <v>0.91755824026255706</v>
      </c>
      <c r="AG37" s="30">
        <f t="shared" ref="AG37:AG38" si="63">IF(AND(AA37&gt;0,AJ37&gt;0,AB37&gt;0),((AJ37*(AA37-AB37))/(AA37*(AJ37-AB37))),0)</f>
        <v>0.90320019885309555</v>
      </c>
      <c r="AH37" s="35">
        <v>186</v>
      </c>
      <c r="AI37" s="40">
        <v>8.2000000000000003E-2</v>
      </c>
      <c r="AJ37" s="39">
        <v>0.2248</v>
      </c>
      <c r="AK37" s="42">
        <f t="shared" si="8"/>
        <v>38.384150400000003</v>
      </c>
      <c r="AL37" s="18">
        <v>1.6</v>
      </c>
      <c r="AM37" s="18"/>
      <c r="AN37" s="122">
        <f>AN36+AH37-AM37</f>
        <v>1274.1000000000001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47" t="s">
        <v>56</v>
      </c>
      <c r="D38" s="44">
        <v>15511</v>
      </c>
      <c r="E38" s="44">
        <v>4</v>
      </c>
      <c r="F38" s="44">
        <v>16443</v>
      </c>
      <c r="G38" s="38">
        <v>4.2</v>
      </c>
      <c r="H38" s="38">
        <v>4.7</v>
      </c>
      <c r="I38" s="44">
        <v>16699</v>
      </c>
      <c r="J38" s="44">
        <v>14815</v>
      </c>
      <c r="K38" s="40">
        <v>8.7999999999999995E-2</v>
      </c>
      <c r="L38" s="38">
        <f t="shared" si="59"/>
        <v>13511.28</v>
      </c>
      <c r="M38" s="29">
        <v>0.73299999999999998</v>
      </c>
      <c r="N38" s="26">
        <f t="shared" si="60"/>
        <v>9903.7682399999994</v>
      </c>
      <c r="O38" s="40">
        <v>0.114</v>
      </c>
      <c r="P38" s="26">
        <f t="shared" si="61"/>
        <v>1540.28592</v>
      </c>
      <c r="Q38" s="40">
        <v>0.153</v>
      </c>
      <c r="R38" s="26">
        <f t="shared" si="62"/>
        <v>2067.2258400000001</v>
      </c>
      <c r="S38" s="40">
        <v>0.17699999999999999</v>
      </c>
      <c r="T38" s="26">
        <f>L38*S38</f>
        <v>2391.49656</v>
      </c>
      <c r="U38" s="40">
        <v>0.51500000000000001</v>
      </c>
      <c r="V38" s="26">
        <f>L38*U38</f>
        <v>6958.3092000000006</v>
      </c>
      <c r="W38" s="40">
        <v>0.39</v>
      </c>
      <c r="X38" s="26">
        <f>W38*L38</f>
        <v>5269.3992000000007</v>
      </c>
      <c r="Y38" s="48">
        <v>3.29E-3</v>
      </c>
      <c r="Z38" s="18">
        <f>L38*Y38</f>
        <v>44.452111200000004</v>
      </c>
      <c r="AA38" s="28">
        <f>IF(J38&gt;0,(AC38+AK38)/J38,0)</f>
        <v>2.7971160040499488E-3</v>
      </c>
      <c r="AB38" s="48">
        <v>2.7999999999999998E-4</v>
      </c>
      <c r="AC38" s="38">
        <f>AB38*L38</f>
        <v>3.7831584</v>
      </c>
      <c r="AD38" s="29">
        <v>0.21729999999999999</v>
      </c>
      <c r="AE38" s="42">
        <f>AH38*(1-AI38)*AD38</f>
        <v>36.464678399999997</v>
      </c>
      <c r="AF38" s="29">
        <f t="shared" si="58"/>
        <v>0.9160740161216635</v>
      </c>
      <c r="AG38" s="30">
        <f t="shared" si="63"/>
        <v>0.90102116277611255</v>
      </c>
      <c r="AH38" s="44">
        <v>184</v>
      </c>
      <c r="AI38" s="40">
        <v>8.7999999999999995E-2</v>
      </c>
      <c r="AJ38" s="29">
        <v>0.22439999999999999</v>
      </c>
      <c r="AK38" s="42">
        <f t="shared" si="8"/>
        <v>37.656115199999995</v>
      </c>
      <c r="AL38" s="18">
        <v>1.53</v>
      </c>
      <c r="AM38" s="18"/>
      <c r="AN38" s="122">
        <f>AN37+AH38-AM38</f>
        <v>1458.1000000000001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39165</v>
      </c>
      <c r="E39" s="52"/>
      <c r="F39" s="52">
        <f t="shared" ref="F39:J39" si="64">SUM(F36:F38)</f>
        <v>43096</v>
      </c>
      <c r="G39" s="53"/>
      <c r="H39" s="53"/>
      <c r="I39" s="52">
        <f t="shared" si="64"/>
        <v>44893</v>
      </c>
      <c r="J39" s="52">
        <f t="shared" si="64"/>
        <v>44255</v>
      </c>
      <c r="K39" s="21">
        <f>IF(J39&gt;0,(J36*K36+J37*K37+J38*K38)/J39,0)</f>
        <v>8.6339916393627841E-2</v>
      </c>
      <c r="L39" s="53">
        <f>L36+L37+L38</f>
        <v>40434.027000000002</v>
      </c>
      <c r="M39" s="54">
        <f>IF(L39&gt;0,N39/L39,0)</f>
        <v>0.67777211871575394</v>
      </c>
      <c r="N39" s="55">
        <f>N36+N37+N38</f>
        <v>27405.056148000003</v>
      </c>
      <c r="O39" s="21">
        <f>IF(L39&gt;0,P39/L39,0)</f>
        <v>0.16965284820628923</v>
      </c>
      <c r="P39" s="55">
        <f>P36+P37+P38</f>
        <v>6859.7478450000008</v>
      </c>
      <c r="Q39" s="21">
        <f>IF(L39&gt;0,R39/L39,0)</f>
        <v>0.15257503307795683</v>
      </c>
      <c r="R39" s="55">
        <f>R36+R37+R38</f>
        <v>6169.2230070000005</v>
      </c>
      <c r="S39" s="21">
        <f>IF(L39&gt;0,T39/L39,0)</f>
        <v>0.17400623615847116</v>
      </c>
      <c r="T39" s="55">
        <f>T36+T37+T38</f>
        <v>7035.7728509999997</v>
      </c>
      <c r="U39" s="21">
        <f>IF(L39&gt;0,V39/L39,0)</f>
        <v>0.53730999022184955</v>
      </c>
      <c r="V39" s="55">
        <f>V36+V37+V38</f>
        <v>21725.606652000002</v>
      </c>
      <c r="W39" s="21">
        <f>IF(L39&gt;0,X39/L39,0)</f>
        <v>0.39665843820107266</v>
      </c>
      <c r="X39" s="55">
        <f>X36+X37+X38</f>
        <v>16038.498000000003</v>
      </c>
      <c r="Y39" s="56">
        <f>IF(L39&gt;0,Z39/L39,0)</f>
        <v>3.3399636199975828E-3</v>
      </c>
      <c r="Z39" s="57">
        <f>SUM(Z36:Z38)</f>
        <v>135.04817919000001</v>
      </c>
      <c r="AA39" s="63">
        <f>IF(L39&gt;0,(AA36*L36+AA37*L37+AA38*L38)/L39,0)</f>
        <v>2.9670474686550514E-3</v>
      </c>
      <c r="AB39" s="56">
        <f>IF(J39&gt;0,(J36*AB36+J37*AB37+J38*AB38)/J39,0)</f>
        <v>2.8332188453282113E-4</v>
      </c>
      <c r="AC39" s="53">
        <f>SUM(AC36:AC38)</f>
        <v>11.45648274</v>
      </c>
      <c r="AD39" s="54">
        <f>IF(J39&gt;0,(J36*AD36+J37*AD37+J38*AD38)/J39,0)</f>
        <v>0.21969862614393854</v>
      </c>
      <c r="AE39" s="59">
        <f>SUM(AE36:AE38)</f>
        <v>117.9213603</v>
      </c>
      <c r="AF39" s="54">
        <f>IF(AND(Z39&gt;0),((Z36*AF36+Z37*AF37+Z38*AF38)/Z39),0)</f>
        <v>0.916349965795074</v>
      </c>
      <c r="AG39" s="58">
        <f>IF(AND(AA39&gt;0,AJ39&gt;0,AB39&gt;0),((AJ39*(AA39-AB39))/(AA39*(AJ39-AB39))),0)</f>
        <v>0.90565991560365511</v>
      </c>
      <c r="AH39" s="52">
        <f t="shared" ref="AH39" si="65">SUM(AH36:AH38)</f>
        <v>587</v>
      </c>
      <c r="AI39" s="21">
        <f>IF(AH39&gt;0,(AI36*AH36+AI37*AH37+AI38*AH38)/AH39,0)</f>
        <v>8.4989778534923344E-2</v>
      </c>
      <c r="AJ39" s="54">
        <f>IF(J39&gt;0,(AJ36*J36+AJ37*J37+AJ38*J38)/J39,0)</f>
        <v>0.22323768387752793</v>
      </c>
      <c r="AK39" s="59">
        <f>SUM(AK36:AK38)</f>
        <v>119.82164309999999</v>
      </c>
      <c r="AL39" s="57"/>
      <c r="AM39" s="57">
        <f>SUM(AM36:AM38)</f>
        <v>500.7</v>
      </c>
      <c r="AN39" s="124"/>
      <c r="AO39" s="125">
        <f>AN38</f>
        <v>1458.1000000000001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24" t="s">
        <v>52</v>
      </c>
      <c r="D40" s="12">
        <v>17800</v>
      </c>
      <c r="E40" s="12">
        <v>0</v>
      </c>
      <c r="F40" s="12">
        <v>16007</v>
      </c>
      <c r="G40" s="13">
        <v>4</v>
      </c>
      <c r="H40" s="13">
        <v>4.5999999999999996</v>
      </c>
      <c r="I40" s="12">
        <v>16474</v>
      </c>
      <c r="J40" s="12">
        <v>15003</v>
      </c>
      <c r="K40" s="14">
        <v>9.2999999999999999E-2</v>
      </c>
      <c r="L40" s="25">
        <f>J40*(1-K40)</f>
        <v>13607.721</v>
      </c>
      <c r="M40" s="15">
        <v>0.69499999999999995</v>
      </c>
      <c r="N40" s="26">
        <f>L40*M40</f>
        <v>9457.3660949999994</v>
      </c>
      <c r="O40" s="14">
        <v>0.104</v>
      </c>
      <c r="P40" s="26">
        <f>L40*O40</f>
        <v>1415.2029839999998</v>
      </c>
      <c r="Q40" s="16">
        <v>0.20100000000000001</v>
      </c>
      <c r="R40" s="26">
        <f>L40*Q40</f>
        <v>2735.1519210000001</v>
      </c>
      <c r="S40" s="16">
        <v>0.184</v>
      </c>
      <c r="T40" s="26">
        <f>L40*S40</f>
        <v>2503.8206639999999</v>
      </c>
      <c r="U40" s="16">
        <v>0.501</v>
      </c>
      <c r="V40" s="26">
        <f>L40*U40</f>
        <v>6817.4682210000001</v>
      </c>
      <c r="W40" s="16">
        <v>0.4</v>
      </c>
      <c r="X40" s="26">
        <f>W40*L40</f>
        <v>5443.0884000000005</v>
      </c>
      <c r="Y40" s="17">
        <v>3.2399999999999998E-3</v>
      </c>
      <c r="Z40" s="61">
        <f>L40*Y40</f>
        <v>44.089016039999997</v>
      </c>
      <c r="AA40" s="28">
        <f>IF(J40&gt;0,(AC40+AK40)/J40,0)</f>
        <v>2.9241033579950676E-3</v>
      </c>
      <c r="AB40" s="17">
        <v>2.7999999999999998E-4</v>
      </c>
      <c r="AC40" s="25">
        <f>AB40*L40</f>
        <v>3.8101618799999994</v>
      </c>
      <c r="AD40" s="141">
        <v>0.2213</v>
      </c>
      <c r="AE40" s="31">
        <f>AH40*(1-AI40)*AD40</f>
        <v>41.7584248</v>
      </c>
      <c r="AF40" s="29">
        <f t="shared" ref="AF40:AF42" si="66">IF(AND(AD40&gt;0,AB40&gt;0,Y40&gt;0),((Y40-AB40)*AD40)/((AD40-AB40)*Y40),0)</f>
        <v>0.91473761940989651</v>
      </c>
      <c r="AG40" s="62">
        <f>IF(AND(AA40&gt;0,AJ40&gt;0,AB40&gt;0),((AJ40*(AA40-AB40))/(AA40*(AJ40-AB40))),0)</f>
        <v>0.90543832293595305</v>
      </c>
      <c r="AH40" s="12">
        <v>206</v>
      </c>
      <c r="AI40" s="14">
        <v>8.4000000000000005E-2</v>
      </c>
      <c r="AJ40" s="15">
        <v>0.21229999999999999</v>
      </c>
      <c r="AK40" s="31">
        <f t="shared" si="8"/>
        <v>40.060160799999998</v>
      </c>
      <c r="AL40" s="19">
        <v>1.6</v>
      </c>
      <c r="AM40" s="19"/>
      <c r="AN40" s="119">
        <f>AN38+AH40-AM40</f>
        <v>1664.1000000000001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49</v>
      </c>
      <c r="D41" s="35">
        <v>20631</v>
      </c>
      <c r="E41" s="44">
        <v>1</v>
      </c>
      <c r="F41" s="35">
        <v>11898</v>
      </c>
      <c r="G41" s="36">
        <v>4.7</v>
      </c>
      <c r="H41" s="38">
        <v>5.6</v>
      </c>
      <c r="I41" s="35">
        <v>12554</v>
      </c>
      <c r="J41" s="35">
        <v>14781</v>
      </c>
      <c r="K41" s="40">
        <v>8.1000000000000003E-2</v>
      </c>
      <c r="L41" s="38">
        <f t="shared" ref="L41:L42" si="67">J41*(1-K41)</f>
        <v>13583.739000000001</v>
      </c>
      <c r="M41" s="39">
        <v>0.60799999999999998</v>
      </c>
      <c r="N41" s="26">
        <f t="shared" ref="N41:N42" si="68">L41*M41</f>
        <v>8258.9133120000006</v>
      </c>
      <c r="O41" s="37">
        <v>8.1000000000000003E-2</v>
      </c>
      <c r="P41" s="26">
        <f t="shared" ref="P41:P42" si="69">L41*O41</f>
        <v>1100.2828590000001</v>
      </c>
      <c r="Q41" s="40">
        <v>0.311</v>
      </c>
      <c r="R41" s="26">
        <f t="shared" ref="R41:R42" si="70">L41*Q41</f>
        <v>4224.542829</v>
      </c>
      <c r="S41" s="40">
        <v>0.188</v>
      </c>
      <c r="T41" s="26">
        <f>L41*S41</f>
        <v>2553.7429320000001</v>
      </c>
      <c r="U41" s="40">
        <v>0.51800000000000002</v>
      </c>
      <c r="V41" s="26">
        <f>L41*U41</f>
        <v>7036.3768020000007</v>
      </c>
      <c r="W41" s="40">
        <v>0.41</v>
      </c>
      <c r="X41" s="26">
        <f>W41*L41</f>
        <v>5569.3329899999999</v>
      </c>
      <c r="Y41" s="41">
        <v>3.15E-3</v>
      </c>
      <c r="Z41" s="18">
        <f>L41*Y41</f>
        <v>42.788777850000002</v>
      </c>
      <c r="AA41" s="28">
        <f>IF(J41&gt;0,(AC41+AK41)/J41,0)</f>
        <v>3.0187743677694335E-3</v>
      </c>
      <c r="AB41" s="41">
        <v>2.7E-4</v>
      </c>
      <c r="AC41" s="38">
        <f>AB41*L41</f>
        <v>3.6676095300000005</v>
      </c>
      <c r="AD41" s="29">
        <v>0.21</v>
      </c>
      <c r="AE41" s="42">
        <f>AH41*(1-AI41)*AD41</f>
        <v>38.08728</v>
      </c>
      <c r="AF41" s="29">
        <f t="shared" si="66"/>
        <v>0.91546273780575038</v>
      </c>
      <c r="AG41" s="30">
        <f t="shared" ref="AG41:AG42" si="71">IF(AND(AA41&gt;0,AJ41&gt;0,AB41&gt;0),((AJ41*(AA41-AB41))/(AA41*(AJ41-AB41))),0)</f>
        <v>0.91164983205906824</v>
      </c>
      <c r="AH41" s="35">
        <v>198</v>
      </c>
      <c r="AI41" s="40">
        <v>8.4000000000000005E-2</v>
      </c>
      <c r="AJ41" s="39">
        <v>0.2258</v>
      </c>
      <c r="AK41" s="42">
        <f t="shared" si="8"/>
        <v>40.952894399999998</v>
      </c>
      <c r="AL41" s="18">
        <v>1.6</v>
      </c>
      <c r="AM41" s="18"/>
      <c r="AN41" s="122">
        <f>AN40+AH41-AM41</f>
        <v>1862.1000000000001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47" t="s">
        <v>56</v>
      </c>
      <c r="D42" s="44">
        <v>16360</v>
      </c>
      <c r="E42" s="44">
        <v>3</v>
      </c>
      <c r="F42" s="44">
        <v>16183</v>
      </c>
      <c r="G42" s="38">
        <v>4.7</v>
      </c>
      <c r="H42" s="38">
        <v>5.4</v>
      </c>
      <c r="I42" s="44">
        <v>17044</v>
      </c>
      <c r="J42" s="44">
        <v>14872</v>
      </c>
      <c r="K42" s="40">
        <v>8.2000000000000003E-2</v>
      </c>
      <c r="L42" s="38">
        <f t="shared" si="67"/>
        <v>13652.496000000001</v>
      </c>
      <c r="M42" s="29">
        <v>0.72099999999999997</v>
      </c>
      <c r="N42" s="26">
        <f t="shared" si="68"/>
        <v>9843.4496159999999</v>
      </c>
      <c r="O42" s="40">
        <v>0.127</v>
      </c>
      <c r="P42" s="26">
        <f t="shared" si="69"/>
        <v>1733.8669920000002</v>
      </c>
      <c r="Q42" s="40">
        <v>0.152</v>
      </c>
      <c r="R42" s="26">
        <f t="shared" si="70"/>
        <v>2075.179392</v>
      </c>
      <c r="S42" s="40">
        <v>0.18</v>
      </c>
      <c r="T42" s="26">
        <f>L42*S42</f>
        <v>2457.4492800000003</v>
      </c>
      <c r="U42" s="40">
        <v>0.51900000000000002</v>
      </c>
      <c r="V42" s="26">
        <f>L42*U42</f>
        <v>7085.6454240000012</v>
      </c>
      <c r="W42" s="40">
        <v>0.39</v>
      </c>
      <c r="X42" s="26">
        <f>W42*L42</f>
        <v>5324.4734400000007</v>
      </c>
      <c r="Y42" s="48">
        <v>3.1700000000000001E-3</v>
      </c>
      <c r="Z42" s="18">
        <f>L42*Y42</f>
        <v>43.278412320000001</v>
      </c>
      <c r="AA42" s="28">
        <f>IF(J42&gt;0,(AC42+AK42)/J42,0)</f>
        <v>2.9616669930069934E-3</v>
      </c>
      <c r="AB42" s="48">
        <v>2.7E-4</v>
      </c>
      <c r="AC42" s="38">
        <f>AB42*L42</f>
        <v>3.6861739200000003</v>
      </c>
      <c r="AD42" s="29">
        <v>0.20480000000000001</v>
      </c>
      <c r="AE42" s="42">
        <f>AH42*(1-AI42)*AD42</f>
        <v>39.062732800000006</v>
      </c>
      <c r="AF42" s="29">
        <f t="shared" si="66"/>
        <v>0.91603416064622112</v>
      </c>
      <c r="AG42" s="30">
        <f t="shared" si="71"/>
        <v>0.90999627377270753</v>
      </c>
      <c r="AH42" s="44">
        <v>208</v>
      </c>
      <c r="AI42" s="40">
        <v>8.3000000000000004E-2</v>
      </c>
      <c r="AJ42" s="29">
        <v>0.21160000000000001</v>
      </c>
      <c r="AK42" s="42">
        <f t="shared" si="8"/>
        <v>40.359737600000003</v>
      </c>
      <c r="AL42" s="18">
        <v>1.53</v>
      </c>
      <c r="AM42" s="18"/>
      <c r="AN42" s="122">
        <f>AN41+AH42-AM42</f>
        <v>2070.1000000000004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54791</v>
      </c>
      <c r="E43" s="52"/>
      <c r="F43" s="52">
        <f t="shared" ref="F43:J43" si="72">SUM(F40:F42)</f>
        <v>44088</v>
      </c>
      <c r="G43" s="53"/>
      <c r="H43" s="53"/>
      <c r="I43" s="52">
        <f t="shared" si="72"/>
        <v>46072</v>
      </c>
      <c r="J43" s="52">
        <f t="shared" si="72"/>
        <v>44656</v>
      </c>
      <c r="K43" s="21">
        <f>IF(J43&gt;0,(J40*K40+J41*K41+J42*K42)/J43,0)</f>
        <v>8.5364654245790039E-2</v>
      </c>
      <c r="L43" s="53">
        <f>L40+L41+L42</f>
        <v>40843.955999999998</v>
      </c>
      <c r="M43" s="54">
        <f>IF(L43&gt;0,N43/L43,0)</f>
        <v>0.67475660347396327</v>
      </c>
      <c r="N43" s="55">
        <f>N40+N41+N42</f>
        <v>27559.729023</v>
      </c>
      <c r="O43" s="21">
        <f>IF(L43&gt;0,P43/L43,0)</f>
        <v>0.10403871836019019</v>
      </c>
      <c r="P43" s="55">
        <f>P40+P41+P42</f>
        <v>4249.3528349999997</v>
      </c>
      <c r="Q43" s="21">
        <f>IF(L43&gt;0,R43/L43,0)</f>
        <v>0.22120467816584663</v>
      </c>
      <c r="R43" s="55">
        <f>R40+R41+R42</f>
        <v>9034.8741420000006</v>
      </c>
      <c r="S43" s="21">
        <f>IF(L43&gt;0,T43/L43,0)</f>
        <v>0.18399326637214086</v>
      </c>
      <c r="T43" s="55">
        <f>T40+T41+T42</f>
        <v>7515.0128760000007</v>
      </c>
      <c r="U43" s="21">
        <f>IF(L43&gt;0,V43/L43,0)</f>
        <v>0.51267047802617371</v>
      </c>
      <c r="V43" s="55">
        <f>V40+V41+V42</f>
        <v>20939.490447000004</v>
      </c>
      <c r="W43" s="21">
        <f>IF(L43&gt;0,X43/L43,0)</f>
        <v>0.39998316593035216</v>
      </c>
      <c r="X43" s="55">
        <f>X40+X41+X42</f>
        <v>16336.894830000001</v>
      </c>
      <c r="Y43" s="56">
        <f>IF(L43&gt;0,Z43/L43,0)</f>
        <v>3.186669925165917E-3</v>
      </c>
      <c r="Z43" s="57">
        <f>SUM(Z40:Z42)</f>
        <v>130.15620620999999</v>
      </c>
      <c r="AA43" s="63">
        <f>IF(L43&gt;0,(AA40*L40+AA41*L41+AA42*L42)/L43,0)</f>
        <v>2.968144725202182E-3</v>
      </c>
      <c r="AB43" s="56">
        <f>IF(J43&gt;0,(J40*AB40+J41*AB41+J42*AB42)/J43,0)</f>
        <v>2.733596829093515E-4</v>
      </c>
      <c r="AC43" s="53">
        <f>SUM(AC40:AC42)</f>
        <v>11.163945330000001</v>
      </c>
      <c r="AD43" s="54">
        <f>IF(J43&gt;0,(J40*AD40+J41*AD41+J42*AD42)/J43,0)</f>
        <v>0.21206466096381227</v>
      </c>
      <c r="AE43" s="59">
        <f>SUM(AE40:AE42)</f>
        <v>118.9084376</v>
      </c>
      <c r="AF43" s="54">
        <f>IF(AND(Z43&gt;0),((Z40*AF40+Z41*AF41+Z42*AF42)/Z43),0)</f>
        <v>0.91540711630680283</v>
      </c>
      <c r="AG43" s="58">
        <f>IF(AND(AA43&gt;0,AJ43&gt;0,AB43&gt;0),((AJ43*(AA43-AB43))/(AA43*(AJ43-AB43))),0)</f>
        <v>0.90904977925473562</v>
      </c>
      <c r="AH43" s="52">
        <f t="shared" ref="AH43" si="73">SUM(AH40:AH42)</f>
        <v>612</v>
      </c>
      <c r="AI43" s="21">
        <f>IF(AH43&gt;0,(AI40*AH40+AI41*AH41+AI42*AH42)/AH43,0)</f>
        <v>8.3660130718954256E-2</v>
      </c>
      <c r="AJ43" s="54">
        <f>IF(J43&gt;0,(AJ40*J40+AJ41*J41+AJ42*J42)/J43,0)</f>
        <v>0.21653533455750631</v>
      </c>
      <c r="AK43" s="59">
        <f>SUM(AK40:AK42)</f>
        <v>121.3727928</v>
      </c>
      <c r="AL43" s="57"/>
      <c r="AM43" s="57">
        <f>SUM(AM40:AM42)</f>
        <v>0</v>
      </c>
      <c r="AN43" s="124"/>
      <c r="AO43" s="125">
        <f>AN42</f>
        <v>2070.1000000000004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24" t="s">
        <v>52</v>
      </c>
      <c r="D44" s="12">
        <v>12000</v>
      </c>
      <c r="E44" s="12">
        <v>0</v>
      </c>
      <c r="F44" s="12">
        <v>15680</v>
      </c>
      <c r="G44" s="13">
        <v>4.2</v>
      </c>
      <c r="H44" s="13">
        <v>6.4</v>
      </c>
      <c r="I44" s="12">
        <v>16130</v>
      </c>
      <c r="J44" s="12">
        <v>14902</v>
      </c>
      <c r="K44" s="14">
        <v>7.8E-2</v>
      </c>
      <c r="L44" s="25">
        <f>J44*(1-K44)</f>
        <v>13739.644</v>
      </c>
      <c r="M44" s="15">
        <v>0.65900000000000003</v>
      </c>
      <c r="N44" s="26">
        <f>L44*M44</f>
        <v>9054.4253960000005</v>
      </c>
      <c r="O44" s="14">
        <v>0.22220000000000001</v>
      </c>
      <c r="P44" s="26">
        <f>L44*O44</f>
        <v>3052.9488968000001</v>
      </c>
      <c r="Q44" s="16">
        <v>0.11899999999999999</v>
      </c>
      <c r="R44" s="26">
        <f>L44*Q44</f>
        <v>1635.017636</v>
      </c>
      <c r="S44" s="16">
        <v>0.184</v>
      </c>
      <c r="T44" s="26">
        <f>L44*S44</f>
        <v>2528.0944960000002</v>
      </c>
      <c r="U44" s="16">
        <v>0.52</v>
      </c>
      <c r="V44" s="26">
        <f>L44*U44</f>
        <v>7144.6148800000001</v>
      </c>
      <c r="W44" s="16">
        <v>0.4</v>
      </c>
      <c r="X44" s="26">
        <f>W44*L44</f>
        <v>5495.8576000000003</v>
      </c>
      <c r="Y44" s="17">
        <v>3.2799999999999999E-3</v>
      </c>
      <c r="Z44" s="61">
        <f>L44*Y44</f>
        <v>45.066032319999998</v>
      </c>
      <c r="AA44" s="28">
        <f>IF(J44&gt;0,(AC44+AK44)/J44,0)</f>
        <v>3.0399729056502485E-3</v>
      </c>
      <c r="AB44" s="17">
        <v>2.5999999999999998E-4</v>
      </c>
      <c r="AC44" s="25">
        <f>AB44*L44</f>
        <v>3.5723074399999999</v>
      </c>
      <c r="AD44" s="141">
        <v>0.21640000000000001</v>
      </c>
      <c r="AE44" s="31">
        <f>AH44*(1-AI44)*AD44</f>
        <v>39.886198800000003</v>
      </c>
      <c r="AF44" s="29">
        <f t="shared" ref="AF44:AF46" si="74">IF(AND(AD44&gt;0,AB44&gt;0,Y44&gt;0),((Y44-AB44)*AD44)/((AD44-AB44)*Y44),0)</f>
        <v>0.92183927761365159</v>
      </c>
      <c r="AG44" s="62">
        <f>IF(AND(AA44&gt;0,AJ44&gt;0,AB44&gt;0),((AJ44*(AA44-AB44))/(AA44*(AJ44-AB44))),0)</f>
        <v>0.91552431912687982</v>
      </c>
      <c r="AH44" s="12">
        <v>201</v>
      </c>
      <c r="AI44" s="14">
        <v>8.3000000000000004E-2</v>
      </c>
      <c r="AJ44" s="15">
        <v>0.22639999999999999</v>
      </c>
      <c r="AK44" s="31">
        <f t="shared" si="8"/>
        <v>41.729368800000003</v>
      </c>
      <c r="AL44" s="19">
        <v>1.55</v>
      </c>
      <c r="AM44" s="19"/>
      <c r="AN44" s="119">
        <f>AN42+AH44-AM44</f>
        <v>2271.1000000000004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47" t="s">
        <v>50</v>
      </c>
      <c r="D45" s="35">
        <v>20233</v>
      </c>
      <c r="E45" s="44">
        <v>3</v>
      </c>
      <c r="F45" s="35">
        <v>15107</v>
      </c>
      <c r="G45" s="36">
        <v>2.6</v>
      </c>
      <c r="H45" s="38">
        <v>5.2</v>
      </c>
      <c r="I45" s="65">
        <v>15673</v>
      </c>
      <c r="J45" s="35">
        <v>14834</v>
      </c>
      <c r="K45" s="40">
        <v>9.1999999999999998E-2</v>
      </c>
      <c r="L45" s="38">
        <f>J45*(1-K45)</f>
        <v>13469.272000000001</v>
      </c>
      <c r="M45" s="39">
        <v>0.53100000000000003</v>
      </c>
      <c r="N45" s="26">
        <f t="shared" ref="N45:N46" si="75">L45*M45</f>
        <v>7152.1834320000007</v>
      </c>
      <c r="O45" s="37">
        <v>0.14499999999999999</v>
      </c>
      <c r="P45" s="26">
        <f t="shared" ref="P45:P46" si="76">L45*O45</f>
        <v>1953.0444399999999</v>
      </c>
      <c r="Q45" s="40">
        <v>0.32400000000000001</v>
      </c>
      <c r="R45" s="26">
        <f t="shared" ref="R45:R46" si="77">L45*Q45</f>
        <v>4364.0441280000005</v>
      </c>
      <c r="S45" s="40">
        <v>0.185</v>
      </c>
      <c r="T45" s="26">
        <f>L45*S45</f>
        <v>2491.8153200000002</v>
      </c>
      <c r="U45" s="40">
        <v>0.51500000000000001</v>
      </c>
      <c r="V45" s="26">
        <f>L45*U45</f>
        <v>6936.6750800000009</v>
      </c>
      <c r="W45" s="40">
        <v>0.39</v>
      </c>
      <c r="X45" s="26">
        <f>W45*L45</f>
        <v>5253.0160800000003</v>
      </c>
      <c r="Y45" s="41">
        <v>3.3500000000000001E-3</v>
      </c>
      <c r="Z45" s="18">
        <f>L45*Y45</f>
        <v>45.122061200000005</v>
      </c>
      <c r="AA45" s="28">
        <f>IF(J45&gt;0,(AC45+AK45)/J45,0)</f>
        <v>3.0222108103006608E-3</v>
      </c>
      <c r="AB45" s="41">
        <v>2.7999999999999998E-4</v>
      </c>
      <c r="AC45" s="38">
        <f>AB45*L45</f>
        <v>3.7713961600000001</v>
      </c>
      <c r="AD45" s="29">
        <v>0.22009999999999999</v>
      </c>
      <c r="AE45" s="42">
        <f>AH45*(1-AI45)*AD45</f>
        <v>40.435451399999998</v>
      </c>
      <c r="AF45" s="29">
        <f t="shared" si="74"/>
        <v>0.91758521558344208</v>
      </c>
      <c r="AG45" s="30">
        <f t="shared" ref="AG45:AG46" si="78">IF(AND(AA45&gt;0,AJ45&gt;0,AB45&gt;0),((AJ45*(AA45-AB45))/(AA45*(AJ45-AB45))),0)</f>
        <v>0.90849074529337015</v>
      </c>
      <c r="AH45" s="35">
        <v>201</v>
      </c>
      <c r="AI45" s="40">
        <v>8.5999999999999993E-2</v>
      </c>
      <c r="AJ45" s="29">
        <v>0.2235</v>
      </c>
      <c r="AK45" s="42">
        <f t="shared" si="8"/>
        <v>41.060079000000002</v>
      </c>
      <c r="AL45" s="18">
        <v>1.58</v>
      </c>
      <c r="AM45" s="18"/>
      <c r="AN45" s="122">
        <f>AN44+AH45-AM45</f>
        <v>2472.1000000000004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47" t="s">
        <v>56</v>
      </c>
      <c r="D46" s="44">
        <v>16367</v>
      </c>
      <c r="E46" s="44">
        <v>2</v>
      </c>
      <c r="F46" s="44">
        <v>12947</v>
      </c>
      <c r="G46" s="38">
        <v>2.2000000000000002</v>
      </c>
      <c r="H46" s="38">
        <v>5.5</v>
      </c>
      <c r="I46" s="44">
        <v>13652</v>
      </c>
      <c r="J46" s="44">
        <v>13448</v>
      </c>
      <c r="K46" s="40">
        <v>8.7999999999999995E-2</v>
      </c>
      <c r="L46" s="38">
        <f t="shared" ref="L46" si="79">J46*(1-K46)</f>
        <v>12264.576000000001</v>
      </c>
      <c r="M46" s="29">
        <v>0.69799999999999995</v>
      </c>
      <c r="N46" s="26">
        <f t="shared" si="75"/>
        <v>8560.6740480000008</v>
      </c>
      <c r="O46" s="40">
        <v>0.17499999999999999</v>
      </c>
      <c r="P46" s="26">
        <f t="shared" si="76"/>
        <v>2146.3008</v>
      </c>
      <c r="Q46" s="40">
        <v>0.127</v>
      </c>
      <c r="R46" s="26">
        <f t="shared" si="77"/>
        <v>1557.6011520000002</v>
      </c>
      <c r="S46" s="40">
        <v>0.18</v>
      </c>
      <c r="T46" s="26">
        <f>L46*S46</f>
        <v>2207.6236800000001</v>
      </c>
      <c r="U46" s="40">
        <v>0.49199999999999999</v>
      </c>
      <c r="V46" s="26">
        <f>L46*U46</f>
        <v>6034.1713920000002</v>
      </c>
      <c r="W46" s="40">
        <v>0.4</v>
      </c>
      <c r="X46" s="26">
        <f>W46*L46</f>
        <v>4905.8304000000007</v>
      </c>
      <c r="Y46" s="48">
        <v>3.2499999999999999E-3</v>
      </c>
      <c r="Z46" s="18">
        <f>L46*Y46</f>
        <v>39.859872000000003</v>
      </c>
      <c r="AA46" s="28">
        <f>IF(J46&gt;0,(AC46+AK46)/J46,0)</f>
        <v>3.2127651888756692E-3</v>
      </c>
      <c r="AB46" s="48">
        <v>2.5999999999999998E-4</v>
      </c>
      <c r="AC46" s="38">
        <f>AB46*L46</f>
        <v>3.1887897600000001</v>
      </c>
      <c r="AD46" s="29">
        <v>0.21179999999999999</v>
      </c>
      <c r="AE46" s="42">
        <f>AH46*(1-AI46)*AD46</f>
        <v>37.955618999999999</v>
      </c>
      <c r="AF46" s="29">
        <f t="shared" si="74"/>
        <v>0.92113075541268796</v>
      </c>
      <c r="AG46" s="30">
        <f t="shared" si="78"/>
        <v>0.92014420088051041</v>
      </c>
      <c r="AH46" s="44">
        <v>195</v>
      </c>
      <c r="AI46" s="40">
        <v>8.1000000000000003E-2</v>
      </c>
      <c r="AJ46" s="29">
        <v>0.2233</v>
      </c>
      <c r="AK46" s="42">
        <f t="shared" si="8"/>
        <v>40.016476500000003</v>
      </c>
      <c r="AL46" s="18">
        <v>1.52</v>
      </c>
      <c r="AM46" s="18"/>
      <c r="AN46" s="122">
        <f>AN45+AH46-AM46</f>
        <v>2667.1000000000004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48600</v>
      </c>
      <c r="E47" s="52"/>
      <c r="F47" s="52">
        <f>SUM(F44:F46)</f>
        <v>43734</v>
      </c>
      <c r="G47" s="53"/>
      <c r="H47" s="53"/>
      <c r="I47" s="52">
        <f>SUM(I44:I46)</f>
        <v>45455</v>
      </c>
      <c r="J47" s="52">
        <f>SUM(J44:J46)</f>
        <v>43184</v>
      </c>
      <c r="K47" s="21">
        <f>IF(J47&gt;0,(J44*K44+J45*K45+J46*K46)/J47,0)</f>
        <v>8.5923212300852161E-2</v>
      </c>
      <c r="L47" s="53">
        <f>L44+L45+L46</f>
        <v>39473.491999999998</v>
      </c>
      <c r="M47" s="54">
        <f>IF(L47&gt;0,N47/L47,0)</f>
        <v>0.62744088807749776</v>
      </c>
      <c r="N47" s="55">
        <f>N44+N45+N46</f>
        <v>24767.282876000001</v>
      </c>
      <c r="O47" s="21">
        <f>IF(L47&gt;0,P47/L47,0)</f>
        <v>0.18119233375147048</v>
      </c>
      <c r="P47" s="55">
        <f>P44+P45+P46</f>
        <v>7152.2941368000002</v>
      </c>
      <c r="Q47" s="21">
        <f>IF(L47&gt;0,R47/L47,0)</f>
        <v>0.19143639270627491</v>
      </c>
      <c r="R47" s="55">
        <f>R44+R45+R46</f>
        <v>7556.6629160000002</v>
      </c>
      <c r="S47" s="21">
        <f>IF(L47&gt;0,T47/L47,0)</f>
        <v>0.18309840679917552</v>
      </c>
      <c r="T47" s="55">
        <f>T44+T45+T46</f>
        <v>7227.533496</v>
      </c>
      <c r="U47" s="21">
        <f>IF(L47&gt;0,V47/L47,0)</f>
        <v>0.50959416896787346</v>
      </c>
      <c r="V47" s="55">
        <f>V44+V45+V46</f>
        <v>20115.461352000002</v>
      </c>
      <c r="W47" s="21">
        <f>IF(L47&gt;0,X47/L47,0)</f>
        <v>0.39658776781137078</v>
      </c>
      <c r="X47" s="55">
        <f>X44+X45+X46</f>
        <v>15654.704080000001</v>
      </c>
      <c r="Y47" s="56">
        <f>IF(L47&gt;0,Z47/L47,0)</f>
        <v>3.294564502172749E-3</v>
      </c>
      <c r="Z47" s="57">
        <f>SUM(Z44:Z46)</f>
        <v>130.04796551999999</v>
      </c>
      <c r="AA47" s="63">
        <f>IF(L47&gt;0,(AA44*L44+AA45*L45+AA46*L46)/L47,0)</f>
        <v>3.0875993379982703E-3</v>
      </c>
      <c r="AB47" s="56">
        <f>IF(J47&gt;0,(J44*AB44+J45*AB45+J46*AB46)/J47,0)</f>
        <v>2.6687013708781029E-4</v>
      </c>
      <c r="AC47" s="53">
        <f>SUM(AC44:AC46)</f>
        <v>10.53249336</v>
      </c>
      <c r="AD47" s="54">
        <f>IF(J47&gt;0,(J44*AD44+J45*AD45+J46*AD46)/J47,0)</f>
        <v>0.21623848184512784</v>
      </c>
      <c r="AE47" s="59">
        <f>SUM(AE44:AE46)</f>
        <v>118.27726919999999</v>
      </c>
      <c r="AF47" s="54">
        <f>IF(AND(Z47&gt;0),((Z44*AF44+Z45*AF45+Z46*AF46)/Z47),0)</f>
        <v>0.92014610501664229</v>
      </c>
      <c r="AG47" s="58">
        <f>IF(AND(AA47&gt;0,AJ47&gt;0,AB47&gt;0),((AJ47*(AA47-AB47))/(AA47*(AJ47-AB47))),0)</f>
        <v>0.9146546856293003</v>
      </c>
      <c r="AH47" s="52">
        <f>SUM(AH44:AH46)</f>
        <v>597</v>
      </c>
      <c r="AI47" s="21">
        <f>IF(AH47&gt;0,(AI44*AH44+AI45*AH45+AI46*AH46)/AH47,0)</f>
        <v>8.3356783919597985E-2</v>
      </c>
      <c r="AJ47" s="54">
        <f>IF(J47&gt;0,(AJ44*J44+AJ45*J45+AJ46*J46)/J47,0)</f>
        <v>0.22443845405705817</v>
      </c>
      <c r="AK47" s="59">
        <f>SUM(AK44:AK46)</f>
        <v>122.80592430000002</v>
      </c>
      <c r="AL47" s="57"/>
      <c r="AM47" s="57">
        <f>SUM(AM44:AM46)</f>
        <v>0</v>
      </c>
      <c r="AN47" s="124"/>
      <c r="AO47" s="125">
        <f>AN46</f>
        <v>2667.1000000000004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24" t="s">
        <v>52</v>
      </c>
      <c r="D48" s="12">
        <v>4479</v>
      </c>
      <c r="E48" s="12">
        <v>0</v>
      </c>
      <c r="F48" s="12">
        <v>4805</v>
      </c>
      <c r="G48" s="13"/>
      <c r="H48" s="13"/>
      <c r="I48" s="12">
        <v>5327</v>
      </c>
      <c r="J48" s="12"/>
      <c r="K48" s="14"/>
      <c r="L48" s="25">
        <f>J48*(1-K48)</f>
        <v>0</v>
      </c>
      <c r="M48" s="15"/>
      <c r="N48" s="26">
        <f>L48*M48</f>
        <v>0</v>
      </c>
      <c r="O48" s="14"/>
      <c r="P48" s="26">
        <f>L48*O48</f>
        <v>0</v>
      </c>
      <c r="Q48" s="16"/>
      <c r="R48" s="26">
        <f>L48*Q48</f>
        <v>0</v>
      </c>
      <c r="S48" s="16"/>
      <c r="T48" s="26">
        <f>L48*S48</f>
        <v>0</v>
      </c>
      <c r="U48" s="16"/>
      <c r="V48" s="26">
        <f>L48*U48</f>
        <v>0</v>
      </c>
      <c r="W48" s="16"/>
      <c r="X48" s="26">
        <f>W48*L48</f>
        <v>0</v>
      </c>
      <c r="Y48" s="17"/>
      <c r="Z48" s="61">
        <f>L48*Y48</f>
        <v>0</v>
      </c>
      <c r="AA48" s="28">
        <f>IF(J48&gt;0,(AC48+AK48)/J48,0)</f>
        <v>0</v>
      </c>
      <c r="AB48" s="17"/>
      <c r="AC48" s="25">
        <f>AB48*L48</f>
        <v>0</v>
      </c>
      <c r="AD48" s="141">
        <v>0.216</v>
      </c>
      <c r="AE48" s="31">
        <f>AH48*(1-AI48)*AD48</f>
        <v>2.3759999999999999</v>
      </c>
      <c r="AF48" s="29">
        <f t="shared" ref="AF48:AF50" si="80">IF(AND(AD48&gt;0,AB48&gt;0,Y48&gt;0),((Y48-AB48)*AD48)/((AD48-AB48)*Y48),0)</f>
        <v>0</v>
      </c>
      <c r="AG48" s="62">
        <f>IF(AND(AA48&gt;0,AJ48&gt;0,AB48&gt;0),((AJ48*(AA48-AB48))/(AA48*(AJ48-AB48))),0)</f>
        <v>0</v>
      </c>
      <c r="AH48" s="12">
        <v>11</v>
      </c>
      <c r="AI48" s="14"/>
      <c r="AJ48" s="15"/>
      <c r="AK48" s="31">
        <f t="shared" si="8"/>
        <v>0</v>
      </c>
      <c r="AL48" s="19"/>
      <c r="AM48" s="19">
        <v>501.58</v>
      </c>
      <c r="AN48" s="119">
        <f>AN46+AH48-AM48</f>
        <v>2176.5200000000004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53</v>
      </c>
      <c r="D49" s="35">
        <v>3443</v>
      </c>
      <c r="E49" s="44"/>
      <c r="F49" s="35"/>
      <c r="G49" s="36"/>
      <c r="H49" s="38"/>
      <c r="I49" s="35">
        <v>282</v>
      </c>
      <c r="J49" s="35"/>
      <c r="K49" s="66"/>
      <c r="L49" s="38">
        <f t="shared" ref="L49:L50" si="81">J49*(1-K49)</f>
        <v>0</v>
      </c>
      <c r="M49" s="39"/>
      <c r="N49" s="26">
        <f t="shared" ref="N49:N50" si="82">L49*M49</f>
        <v>0</v>
      </c>
      <c r="O49" s="37"/>
      <c r="P49" s="26">
        <f t="shared" ref="P49:P50" si="83">L49*O49</f>
        <v>0</v>
      </c>
      <c r="Q49" s="40"/>
      <c r="R49" s="26">
        <f t="shared" ref="R49:R50" si="84">L49*Q49</f>
        <v>0</v>
      </c>
      <c r="S49" s="40"/>
      <c r="T49" s="26">
        <f>L49*S49</f>
        <v>0</v>
      </c>
      <c r="U49" s="40"/>
      <c r="V49" s="26">
        <f>L49*U49</f>
        <v>0</v>
      </c>
      <c r="W49" s="40"/>
      <c r="X49" s="26">
        <f>W49*L49</f>
        <v>0</v>
      </c>
      <c r="Y49" s="41"/>
      <c r="Z49" s="18">
        <f>L49*Y49</f>
        <v>0</v>
      </c>
      <c r="AA49" s="28">
        <f>IF(J49&gt;0,(AC49+AK49)/J49,0)</f>
        <v>0</v>
      </c>
      <c r="AB49" s="41"/>
      <c r="AC49" s="38">
        <f>AB49*L49</f>
        <v>0</v>
      </c>
      <c r="AD49" s="29"/>
      <c r="AE49" s="42">
        <f>AH49*(1-AI49)*AD49</f>
        <v>0</v>
      </c>
      <c r="AF49" s="29">
        <f t="shared" si="80"/>
        <v>0</v>
      </c>
      <c r="AG49" s="30">
        <f t="shared" ref="AG49:AG50" si="85">IF(AND(AA49&gt;0,AJ49&gt;0,AB49&gt;0),((AJ49*(AA49-AB49))/(AA49*(AJ49-AB49))),0)</f>
        <v>0</v>
      </c>
      <c r="AH49" s="35"/>
      <c r="AI49" s="66"/>
      <c r="AJ49" s="67"/>
      <c r="AK49" s="42">
        <f t="shared" si="8"/>
        <v>0</v>
      </c>
      <c r="AL49" s="18"/>
      <c r="AM49" s="18"/>
      <c r="AN49" s="122">
        <f>AN48+AH49-AM49</f>
        <v>2176.5200000000004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47" t="s">
        <v>50</v>
      </c>
      <c r="D50" s="44">
        <v>4678</v>
      </c>
      <c r="E50" s="44"/>
      <c r="F50" s="44">
        <v>4640</v>
      </c>
      <c r="G50" s="38">
        <v>2.5</v>
      </c>
      <c r="H50" s="38">
        <v>6.5</v>
      </c>
      <c r="I50" s="44">
        <v>4754</v>
      </c>
      <c r="J50" s="44">
        <v>7155</v>
      </c>
      <c r="K50" s="66">
        <v>7.5999999999999998E-2</v>
      </c>
      <c r="L50" s="38">
        <f t="shared" si="81"/>
        <v>6611.22</v>
      </c>
      <c r="M50" s="29">
        <v>0.79400000000000004</v>
      </c>
      <c r="N50" s="26">
        <f t="shared" si="82"/>
        <v>5249.3086800000001</v>
      </c>
      <c r="O50" s="40">
        <v>0.17799999999999999</v>
      </c>
      <c r="P50" s="26">
        <f t="shared" si="83"/>
        <v>1176.7971600000001</v>
      </c>
      <c r="Q50" s="40">
        <v>2.8000000000000001E-2</v>
      </c>
      <c r="R50" s="26">
        <f t="shared" si="84"/>
        <v>185.11416</v>
      </c>
      <c r="S50" s="40">
        <v>0.17</v>
      </c>
      <c r="T50" s="26">
        <f>L50*S50</f>
        <v>1123.9074000000001</v>
      </c>
      <c r="U50" s="40">
        <v>0.51</v>
      </c>
      <c r="V50" s="26">
        <f>L50*U50</f>
        <v>3371.7222000000002</v>
      </c>
      <c r="W50" s="40">
        <v>0.4</v>
      </c>
      <c r="X50" s="26">
        <f>W50*L50</f>
        <v>2644.4880000000003</v>
      </c>
      <c r="Y50" s="48">
        <v>3.13E-3</v>
      </c>
      <c r="Z50" s="18">
        <f>L50*Y50</f>
        <v>20.693118600000002</v>
      </c>
      <c r="AA50" s="28">
        <f>IF(J50&gt;0,(AC50+AK50)/J50,0)</f>
        <v>2.1624008665269046E-3</v>
      </c>
      <c r="AB50" s="48">
        <v>3.1E-4</v>
      </c>
      <c r="AC50" s="38">
        <f>AB50*L50</f>
        <v>2.0494782000000002</v>
      </c>
      <c r="AD50" s="29">
        <v>0.216</v>
      </c>
      <c r="AE50" s="42">
        <f>AH50*(1-AI50)*AD50</f>
        <v>12.744</v>
      </c>
      <c r="AF50" s="29">
        <f t="shared" si="80"/>
        <v>0.90225336711944748</v>
      </c>
      <c r="AG50" s="30">
        <f t="shared" si="85"/>
        <v>0.85780971052449639</v>
      </c>
      <c r="AH50" s="44">
        <v>59</v>
      </c>
      <c r="AI50" s="66"/>
      <c r="AJ50" s="67">
        <v>0.22750000000000001</v>
      </c>
      <c r="AK50" s="42">
        <f t="shared" si="8"/>
        <v>13.422500000000001</v>
      </c>
      <c r="AL50" s="18">
        <v>1.57</v>
      </c>
      <c r="AM50" s="18"/>
      <c r="AN50" s="122">
        <f>AN49+AH50-AM50</f>
        <v>2235.5200000000004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12600</v>
      </c>
      <c r="E51" s="68"/>
      <c r="F51" s="52">
        <f>SUM(F48:F50)</f>
        <v>9445</v>
      </c>
      <c r="G51" s="53"/>
      <c r="H51" s="69"/>
      <c r="I51" s="52">
        <f>SUM(I48:I50)</f>
        <v>10363</v>
      </c>
      <c r="J51" s="52">
        <f>SUM(J48:J50)</f>
        <v>7155</v>
      </c>
      <c r="K51" s="21">
        <f>IF(J51&gt;0,(J48*K48+J49*K49+J50*K50)/J51,0)</f>
        <v>7.5999999999999998E-2</v>
      </c>
      <c r="L51" s="53">
        <f>L48+L49+L50</f>
        <v>6611.22</v>
      </c>
      <c r="M51" s="54">
        <f>IF(L51&gt;0,N51/L51,0)</f>
        <v>0.79400000000000004</v>
      </c>
      <c r="N51" s="55">
        <f>N48+N49+N50</f>
        <v>5249.3086800000001</v>
      </c>
      <c r="O51" s="21">
        <f>IF(L51&gt;0,P51/L51,0)</f>
        <v>0.17799999999999999</v>
      </c>
      <c r="P51" s="55">
        <f>P48+P49+P50</f>
        <v>1176.7971600000001</v>
      </c>
      <c r="Q51" s="21">
        <f>IF(L51&gt;0,R51/L51,0)</f>
        <v>2.7999999999999997E-2</v>
      </c>
      <c r="R51" s="55">
        <f>R48+R49+R50</f>
        <v>185.11416</v>
      </c>
      <c r="S51" s="21">
        <f>IF(L51&gt;0,T51/L51,0)</f>
        <v>0.17</v>
      </c>
      <c r="T51" s="55">
        <f>T48+T49+T50</f>
        <v>1123.9074000000001</v>
      </c>
      <c r="U51" s="21">
        <f>IF(L51&gt;0,V51/L51,0)</f>
        <v>0.51</v>
      </c>
      <c r="V51" s="55">
        <f>V48+V49+V50</f>
        <v>3371.7222000000002</v>
      </c>
      <c r="W51" s="21">
        <f>IF(L51&gt;0,X51/L51,0)</f>
        <v>0.4</v>
      </c>
      <c r="X51" s="55">
        <f>X48+X49+X50</f>
        <v>2644.4880000000003</v>
      </c>
      <c r="Y51" s="56">
        <f>IF(L51&gt;0,Z51/L51,0)</f>
        <v>3.13E-3</v>
      </c>
      <c r="Z51" s="57">
        <f>SUM(Z48:Z50)</f>
        <v>20.693118600000002</v>
      </c>
      <c r="AA51" s="63">
        <f>IF(L51&gt;0,(AA48*L48+AA49*L49+AA50*L50)/L51,0)</f>
        <v>2.1624008665269046E-3</v>
      </c>
      <c r="AB51" s="56">
        <f>IF(J51&gt;0,(J48*AB48+J49*AB49+J50*AB50)/J51,0)</f>
        <v>3.1E-4</v>
      </c>
      <c r="AC51" s="53">
        <f>SUM(AC48:AC50)</f>
        <v>2.0494782000000002</v>
      </c>
      <c r="AD51" s="54">
        <f>IF(J51&gt;0,(J48*AD48+J49*AD49+J50*AD50)/J51,0)</f>
        <v>0.216</v>
      </c>
      <c r="AE51" s="59">
        <f>SUM(AE48:AE50)</f>
        <v>15.12</v>
      </c>
      <c r="AF51" s="54">
        <f>IF(AND(Z51&gt;0),((Z48*AF48+Z49*AF49+Z50*AF50)/Z51),0)</f>
        <v>0.90225336711944748</v>
      </c>
      <c r="AG51" s="58">
        <f>IF(AND(AA51&gt;0,AJ51&gt;0,AB51&gt;0),((AJ51*(AA51-AB51))/(AA51*(AJ51-AB51))),0)</f>
        <v>0.85780971052449639</v>
      </c>
      <c r="AH51" s="52">
        <f>SUM(AH48:AH50)</f>
        <v>70</v>
      </c>
      <c r="AI51" s="21">
        <f>IF(AH51&gt;0,(AI48*AH48+AI49*AH49+AI50*AH50)/AH51,0)</f>
        <v>0</v>
      </c>
      <c r="AJ51" s="54">
        <f>IF(J51&gt;0,(AJ48*J48+AJ49*J49+AJ50*J50)/J51,0)</f>
        <v>0.22750000000000001</v>
      </c>
      <c r="AK51" s="59">
        <f>SUM(AK48:AK50)</f>
        <v>13.422500000000001</v>
      </c>
      <c r="AL51" s="70"/>
      <c r="AM51" s="57">
        <f>SUM(AM48:AM50)</f>
        <v>501.58</v>
      </c>
      <c r="AN51" s="124"/>
      <c r="AO51" s="125">
        <f>AN50</f>
        <v>2235.5200000000004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11" t="s">
        <v>49</v>
      </c>
      <c r="D52" s="12">
        <v>3090</v>
      </c>
      <c r="E52" s="12">
        <v>0</v>
      </c>
      <c r="F52" s="12">
        <v>9241</v>
      </c>
      <c r="G52" s="13">
        <v>2.2000000000000002</v>
      </c>
      <c r="H52" s="13">
        <v>5.9</v>
      </c>
      <c r="I52" s="12">
        <v>8958</v>
      </c>
      <c r="J52" s="12">
        <v>14928</v>
      </c>
      <c r="K52" s="14">
        <v>5.7000000000000002E-2</v>
      </c>
      <c r="L52" s="25">
        <f>J52*(1-K52)</f>
        <v>14077.103999999999</v>
      </c>
      <c r="M52" s="15">
        <v>0.78500000000000003</v>
      </c>
      <c r="N52" s="26">
        <f>L52*M52</f>
        <v>11050.52664</v>
      </c>
      <c r="O52" s="14">
        <v>0.11700000000000001</v>
      </c>
      <c r="P52" s="26">
        <f>L52*O52</f>
        <v>1647.021168</v>
      </c>
      <c r="Q52" s="16">
        <v>9.8000000000000004E-2</v>
      </c>
      <c r="R52" s="26">
        <f>L52*Q52</f>
        <v>1379.556192</v>
      </c>
      <c r="S52" s="16">
        <v>0.193</v>
      </c>
      <c r="T52" s="26">
        <f>L52*S52</f>
        <v>2716.8810720000001</v>
      </c>
      <c r="U52" s="16">
        <v>0.504</v>
      </c>
      <c r="V52" s="26">
        <f>L52*U52</f>
        <v>7094.8604159999995</v>
      </c>
      <c r="W52" s="16">
        <v>0.4</v>
      </c>
      <c r="X52" s="26">
        <f>W52*L52</f>
        <v>5630.8415999999997</v>
      </c>
      <c r="Y52" s="17">
        <v>3.0799999999999998E-3</v>
      </c>
      <c r="Z52" s="61">
        <f>L52*Y52</f>
        <v>43.357480319999993</v>
      </c>
      <c r="AA52" s="28">
        <f>IF(J52&gt;0,(AC52+AK52)/J52,0)</f>
        <v>2.877107599142551E-3</v>
      </c>
      <c r="AB52" s="17">
        <v>2.5999999999999998E-4</v>
      </c>
      <c r="AC52" s="25">
        <f>AB52*L52</f>
        <v>3.6600470399999994</v>
      </c>
      <c r="AD52" s="141">
        <v>0.2145</v>
      </c>
      <c r="AE52" s="31">
        <f>AH52*(1-AI52)*AD52</f>
        <v>38.552514000000002</v>
      </c>
      <c r="AF52" s="29">
        <f t="shared" ref="AF52:AF54" si="86">IF(AND(AD52&gt;0,AB52&gt;0,Y52&gt;0),((Y52-AB52)*AD52)/((AD52-AB52)*Y52),0)</f>
        <v>0.91669556171983368</v>
      </c>
      <c r="AG52" s="62">
        <f>IF(AND(AA52&gt;0,AJ52&gt;0,AB52&gt;0),((AJ52*(AA52-AB52))/(AA52*(AJ52-AB52))),0)</f>
        <v>0.91071465675409247</v>
      </c>
      <c r="AH52" s="12">
        <v>196</v>
      </c>
      <c r="AI52" s="14">
        <v>8.3000000000000004E-2</v>
      </c>
      <c r="AJ52" s="15">
        <v>0.21859999999999999</v>
      </c>
      <c r="AK52" s="31">
        <f t="shared" si="8"/>
        <v>39.289415200000001</v>
      </c>
      <c r="AL52" s="19">
        <v>1.58</v>
      </c>
      <c r="AM52" s="19"/>
      <c r="AN52" s="119">
        <f>AN50+AH52-AM52</f>
        <v>2431.5200000000004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53</v>
      </c>
      <c r="D53" s="35">
        <v>20255</v>
      </c>
      <c r="E53" s="44">
        <v>3</v>
      </c>
      <c r="F53" s="35">
        <v>14072</v>
      </c>
      <c r="G53" s="36">
        <v>1.5</v>
      </c>
      <c r="H53" s="38">
        <v>6.1</v>
      </c>
      <c r="I53" s="35">
        <v>14303</v>
      </c>
      <c r="J53" s="35">
        <v>14826</v>
      </c>
      <c r="K53" s="66">
        <v>7.3999999999999996E-2</v>
      </c>
      <c r="L53" s="38">
        <f t="shared" ref="L53:L54" si="87">J53*(1-K53)</f>
        <v>13728.876</v>
      </c>
      <c r="M53" s="39">
        <v>0.82699999999999996</v>
      </c>
      <c r="N53" s="26">
        <f t="shared" ref="N53:N54" si="88">L53*M53</f>
        <v>11353.780451999999</v>
      </c>
      <c r="O53" s="37">
        <v>0.09</v>
      </c>
      <c r="P53" s="26">
        <f t="shared" ref="P53:P54" si="89">L53*O53</f>
        <v>1235.5988399999999</v>
      </c>
      <c r="Q53" s="40">
        <v>8.3000000000000004E-2</v>
      </c>
      <c r="R53" s="26">
        <f t="shared" ref="R53:R54" si="90">L53*Q53</f>
        <v>1139.4967080000001</v>
      </c>
      <c r="S53" s="40">
        <v>0.19600000000000001</v>
      </c>
      <c r="T53" s="26">
        <f>L53*S53</f>
        <v>2690.859696</v>
      </c>
      <c r="U53" s="40">
        <v>0.496</v>
      </c>
      <c r="V53" s="26">
        <f>L53*U53</f>
        <v>6809.5224960000005</v>
      </c>
      <c r="W53" s="40">
        <v>0.39</v>
      </c>
      <c r="X53" s="26">
        <f>W53*L53</f>
        <v>5354.2616400000006</v>
      </c>
      <c r="Y53" s="41">
        <v>3.16E-3</v>
      </c>
      <c r="Z53" s="18">
        <f>L53*Y53</f>
        <v>43.383248160000001</v>
      </c>
      <c r="AA53" s="28">
        <f>IF(J53&gt;0,(AC53+AK53)/J53,0)</f>
        <v>2.8269556967489549E-3</v>
      </c>
      <c r="AB53" s="41">
        <v>2.5999999999999998E-4</v>
      </c>
      <c r="AC53" s="38">
        <f>AB53*L53</f>
        <v>3.5695077599999996</v>
      </c>
      <c r="AD53" s="29">
        <v>0.2203</v>
      </c>
      <c r="AE53" s="42">
        <f>AH53*(1-AI53)*AD53</f>
        <v>40.013970200000003</v>
      </c>
      <c r="AF53" s="29">
        <f t="shared" si="86"/>
        <v>0.91880590180381483</v>
      </c>
      <c r="AG53" s="30">
        <f t="shared" ref="AG53:AG54" si="91">IF(AND(AA53&gt;0,AJ53&gt;0,AB53&gt;0),((AJ53*(AA53-AB53))/(AA53*(AJ53-AB53))),0)</f>
        <v>0.90914801863865935</v>
      </c>
      <c r="AH53" s="35">
        <v>197</v>
      </c>
      <c r="AI53" s="66">
        <v>7.8E-2</v>
      </c>
      <c r="AJ53" s="67">
        <v>0.21110000000000001</v>
      </c>
      <c r="AK53" s="42">
        <f t="shared" si="8"/>
        <v>38.342937400000004</v>
      </c>
      <c r="AL53" s="18">
        <v>1.6</v>
      </c>
      <c r="AM53" s="18"/>
      <c r="AN53" s="122">
        <f>AN52+AH53-AM53</f>
        <v>2628.5200000000004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47" t="s">
        <v>50</v>
      </c>
      <c r="D54" s="44">
        <v>17355</v>
      </c>
      <c r="E54" s="44">
        <v>1</v>
      </c>
      <c r="F54" s="44">
        <v>14087</v>
      </c>
      <c r="G54" s="38">
        <v>1.4</v>
      </c>
      <c r="H54" s="38">
        <v>4.8</v>
      </c>
      <c r="I54" s="44">
        <v>14530</v>
      </c>
      <c r="J54" s="44">
        <v>14784</v>
      </c>
      <c r="K54" s="66">
        <v>8.6999999999999994E-2</v>
      </c>
      <c r="L54" s="38">
        <f t="shared" si="87"/>
        <v>13497.792000000001</v>
      </c>
      <c r="M54" s="29">
        <v>0.81499999999999995</v>
      </c>
      <c r="N54" s="26">
        <f t="shared" si="88"/>
        <v>11000.70048</v>
      </c>
      <c r="O54" s="40">
        <v>8.4000000000000005E-2</v>
      </c>
      <c r="P54" s="26">
        <f t="shared" si="89"/>
        <v>1133.8145280000001</v>
      </c>
      <c r="Q54" s="40">
        <v>0.10100000000000001</v>
      </c>
      <c r="R54" s="26">
        <f t="shared" si="90"/>
        <v>1363.2769920000003</v>
      </c>
      <c r="S54" s="40">
        <v>0.189</v>
      </c>
      <c r="T54" s="26">
        <f>L54*S54</f>
        <v>2551.0826880000004</v>
      </c>
      <c r="U54" s="40">
        <v>0.501</v>
      </c>
      <c r="V54" s="26">
        <f>L54*U54</f>
        <v>6762.3937920000008</v>
      </c>
      <c r="W54" s="40">
        <v>0.39</v>
      </c>
      <c r="X54" s="26">
        <f>W54*L54</f>
        <v>5264.1388800000004</v>
      </c>
      <c r="Y54" s="48">
        <v>3.1800000000000001E-3</v>
      </c>
      <c r="Z54" s="18">
        <f>L54*Y54</f>
        <v>42.922978560000004</v>
      </c>
      <c r="AA54" s="28">
        <f>IF(J54&gt;0,(AC54+AK54)/J54,0)</f>
        <v>3.4205161958874458E-3</v>
      </c>
      <c r="AB54" s="48">
        <v>2.7E-4</v>
      </c>
      <c r="AC54" s="38">
        <f>AB54*L54</f>
        <v>3.6444038400000003</v>
      </c>
      <c r="AD54" s="29">
        <v>0.22539999999999999</v>
      </c>
      <c r="AE54" s="42">
        <f>AH54*(1-AI54)*AD54</f>
        <v>44.328516399999998</v>
      </c>
      <c r="AF54" s="29">
        <f t="shared" si="86"/>
        <v>0.9161918187311483</v>
      </c>
      <c r="AG54" s="30">
        <f t="shared" si="91"/>
        <v>0.92210800400476378</v>
      </c>
      <c r="AH54" s="44">
        <v>214</v>
      </c>
      <c r="AI54" s="66">
        <v>8.1000000000000003E-2</v>
      </c>
      <c r="AJ54" s="67">
        <v>0.23860000000000001</v>
      </c>
      <c r="AK54" s="42">
        <f t="shared" si="8"/>
        <v>46.924507599999998</v>
      </c>
      <c r="AL54" s="18">
        <v>1.6</v>
      </c>
      <c r="AM54" s="18"/>
      <c r="AN54" s="122">
        <f>AN53+AH54-AM54</f>
        <v>2842.5200000000004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40700</v>
      </c>
      <c r="E55" s="68"/>
      <c r="F55" s="52">
        <f>SUM(F52:F54)</f>
        <v>37400</v>
      </c>
      <c r="G55" s="53"/>
      <c r="H55" s="69"/>
      <c r="I55" s="52">
        <f>SUM(I52:I54)</f>
        <v>37791</v>
      </c>
      <c r="J55" s="52">
        <f>SUM(J52:J54)</f>
        <v>44538</v>
      </c>
      <c r="K55" s="21">
        <f>IF(J55&gt;0,(J52*K52+J53*K53+J54*K54)/J55,0)</f>
        <v>7.2617270645291665E-2</v>
      </c>
      <c r="L55" s="53">
        <f>L52+L53+L54</f>
        <v>41303.771999999997</v>
      </c>
      <c r="M55" s="54">
        <f>IF(L55&gt;0,N55/L55,0)</f>
        <v>0.80876408992379689</v>
      </c>
      <c r="N55" s="55">
        <f>N52+N53+N54</f>
        <v>33405.007572000002</v>
      </c>
      <c r="O55" s="21">
        <f>IF(L55&gt;0,P55/L55,0)</f>
        <v>9.7241349676247493E-2</v>
      </c>
      <c r="P55" s="55">
        <f>P52+P53+P54</f>
        <v>4016.4345359999998</v>
      </c>
      <c r="Q55" s="21">
        <f>IF(L55&gt;0,R55/L55,0)</f>
        <v>9.399456039995574E-2</v>
      </c>
      <c r="R55" s="55">
        <f>R52+R53+R54</f>
        <v>3882.3298920000007</v>
      </c>
      <c r="S55" s="21">
        <f>IF(L55&gt;0,T55/L55,0)</f>
        <v>0.19268999102551701</v>
      </c>
      <c r="T55" s="55">
        <f>T52+T53+T54</f>
        <v>7958.8234560000001</v>
      </c>
      <c r="U55" s="21">
        <f>IF(L55&gt;0,V55/L55,0)</f>
        <v>0.50036051680703653</v>
      </c>
      <c r="V55" s="55">
        <f>V52+V53+V54</f>
        <v>20666.776704000004</v>
      </c>
      <c r="W55" s="21">
        <f>IF(L55&gt;0,X55/L55,0)</f>
        <v>0.39340818848215608</v>
      </c>
      <c r="X55" s="55">
        <f>X52+X53+X54</f>
        <v>16249.242120000001</v>
      </c>
      <c r="Y55" s="56">
        <f>IF(L55&gt;0,Z55/L55,0)</f>
        <v>3.1392703562279985E-3</v>
      </c>
      <c r="Z55" s="57">
        <f>SUM(Z52:Z54)</f>
        <v>129.66370704000002</v>
      </c>
      <c r="AA55" s="63">
        <f>IF(L55&gt;0,(AA52*L52+AA53*L53+AA54*L54)/L55,0)</f>
        <v>3.0380199477955676E-3</v>
      </c>
      <c r="AB55" s="56">
        <f>IF(J55&gt;0,(J52*AB52+J53*AB53+J54*AB54)/J55,0)</f>
        <v>2.6331941263640039E-4</v>
      </c>
      <c r="AC55" s="53">
        <f>SUM(AC52:AC54)</f>
        <v>10.87395864</v>
      </c>
      <c r="AD55" s="54">
        <f>IF(J55&gt;0,(J52*AD52+J53*AD53+J54*AD54)/J55,0)</f>
        <v>0.22004888858951904</v>
      </c>
      <c r="AE55" s="59">
        <f>SUM(AE52:AE54)</f>
        <v>122.8950006</v>
      </c>
      <c r="AF55" s="54">
        <f>IF(AND(Z55&gt;0),((Z52*AF52+Z53*AF53+Z54*AF54)/Z55),0)</f>
        <v>0.91723488964480704</v>
      </c>
      <c r="AG55" s="58">
        <f>IF(AND(AA55&gt;0,AJ55&gt;0,AB55&gt;0),((AJ55*(AA55-AB55))/(AA55*(AJ55-AB55))),0)</f>
        <v>0.91440630290620972</v>
      </c>
      <c r="AH55" s="52">
        <f>SUM(AH52:AH54)</f>
        <v>607</v>
      </c>
      <c r="AI55" s="21">
        <f>IF(J55&gt;0,(AI52*J52+AI53*J53+AI54*J54)/J55,0)</f>
        <v>8.0671696079752123E-2</v>
      </c>
      <c r="AJ55" s="54">
        <f>IF(J55&gt;0,(AJ52*J52+AJ53*J53+AJ54*J54)/J55,0)</f>
        <v>0.22274219318334904</v>
      </c>
      <c r="AK55" s="59">
        <f>SUM(AK52:AK54)</f>
        <v>124.5568602</v>
      </c>
      <c r="AL55" s="70"/>
      <c r="AM55" s="57">
        <f>SUM(AM52:AM54)</f>
        <v>0</v>
      </c>
      <c r="AN55" s="124"/>
      <c r="AO55" s="125">
        <f>AN54</f>
        <v>2842.5200000000004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49</v>
      </c>
      <c r="D56" s="12">
        <v>3083</v>
      </c>
      <c r="E56" s="12">
        <v>0</v>
      </c>
      <c r="F56" s="12">
        <v>11480</v>
      </c>
      <c r="G56" s="13">
        <v>0.9</v>
      </c>
      <c r="H56" s="13">
        <v>4.7</v>
      </c>
      <c r="I56" s="12">
        <v>11488</v>
      </c>
      <c r="J56" s="12">
        <v>14829</v>
      </c>
      <c r="K56" s="14">
        <v>9.1999999999999998E-2</v>
      </c>
      <c r="L56" s="25">
        <f>J56*(1-K56)</f>
        <v>13464.732</v>
      </c>
      <c r="M56" s="15">
        <v>0.84699999999999998</v>
      </c>
      <c r="N56" s="26">
        <f>L56*M56</f>
        <v>11404.628004</v>
      </c>
      <c r="O56" s="14">
        <v>5.7000000000000002E-2</v>
      </c>
      <c r="P56" s="26">
        <f>L56*O56</f>
        <v>767.48972400000002</v>
      </c>
      <c r="Q56" s="16">
        <v>9.6000000000000002E-2</v>
      </c>
      <c r="R56" s="26">
        <f>L56*Q56</f>
        <v>1292.614272</v>
      </c>
      <c r="S56" s="16">
        <v>0.188</v>
      </c>
      <c r="T56" s="26">
        <f>L56*S56</f>
        <v>2531.369616</v>
      </c>
      <c r="U56" s="16">
        <v>0.52900000000000003</v>
      </c>
      <c r="V56" s="26">
        <f>L56*U56</f>
        <v>7122.8432280000006</v>
      </c>
      <c r="W56" s="16">
        <v>0.4</v>
      </c>
      <c r="X56" s="26">
        <f>W56*L56</f>
        <v>5385.8928000000005</v>
      </c>
      <c r="Y56" s="17">
        <v>3.1700000000000001E-3</v>
      </c>
      <c r="Z56" s="61">
        <f>L56*Y56</f>
        <v>42.68320044</v>
      </c>
      <c r="AA56" s="28">
        <f>IF(J56&gt;0,(AC56+AK56)/J56,0)</f>
        <v>3.083445197922989E-3</v>
      </c>
      <c r="AB56" s="17">
        <v>2.7E-4</v>
      </c>
      <c r="AC56" s="25">
        <f>AB56*L56</f>
        <v>3.63547764</v>
      </c>
      <c r="AD56" s="141">
        <v>0.223</v>
      </c>
      <c r="AE56" s="31">
        <f>AH56*(1-AI56)*AD56</f>
        <v>42.354836000000006</v>
      </c>
      <c r="AF56" s="29">
        <f t="shared" ref="AF56:AF58" si="92">IF(AND(AD56&gt;0,AB56&gt;0,Y56&gt;0),((Y56-AB56)*AD56)/((AD56-AB56)*Y56),0)</f>
        <v>0.9159354785985947</v>
      </c>
      <c r="AG56" s="62">
        <f>IF(AND(AA56&gt;0,AJ56&gt;0,AB56&gt;0),((AJ56*(AA56-AB56))/(AA56*(AJ56-AB56))),0)</f>
        <v>0.91354868757878249</v>
      </c>
      <c r="AH56" s="12">
        <v>206</v>
      </c>
      <c r="AI56" s="14">
        <v>7.8E-2</v>
      </c>
      <c r="AJ56" s="15">
        <v>0.22159999999999999</v>
      </c>
      <c r="AK56" s="31">
        <f t="shared" si="8"/>
        <v>42.088931200000005</v>
      </c>
      <c r="AL56" s="165" t="s">
        <v>57</v>
      </c>
      <c r="AM56" s="19">
        <v>501.64</v>
      </c>
      <c r="AN56" s="119">
        <f>AN54+AH56-AM56</f>
        <v>2546.8800000000006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47" t="s">
        <v>56</v>
      </c>
      <c r="D57" s="35">
        <v>21431</v>
      </c>
      <c r="E57" s="44">
        <v>0</v>
      </c>
      <c r="F57" s="35">
        <v>13117</v>
      </c>
      <c r="G57" s="36">
        <v>1.4</v>
      </c>
      <c r="H57" s="38">
        <v>5.0999999999999996</v>
      </c>
      <c r="I57" s="35">
        <v>13458</v>
      </c>
      <c r="J57" s="35">
        <v>14981</v>
      </c>
      <c r="K57" s="66">
        <v>9.0999999999999998E-2</v>
      </c>
      <c r="L57" s="38">
        <f t="shared" ref="L57:L58" si="93">J57*(1-K57)</f>
        <v>13617.729000000001</v>
      </c>
      <c r="M57" s="39">
        <v>0.78800000000000003</v>
      </c>
      <c r="N57" s="26">
        <f t="shared" ref="N57:N58" si="94">L57*M57</f>
        <v>10730.770452000001</v>
      </c>
      <c r="O57" s="37">
        <v>0.13900000000000001</v>
      </c>
      <c r="P57" s="26">
        <f t="shared" ref="P57:P58" si="95">L57*O57</f>
        <v>1892.8643310000002</v>
      </c>
      <c r="Q57" s="40">
        <v>7.2999999999999995E-2</v>
      </c>
      <c r="R57" s="26">
        <f t="shared" ref="R57:R58" si="96">L57*Q57</f>
        <v>994.09421700000007</v>
      </c>
      <c r="S57" s="40">
        <v>0.19500000000000001</v>
      </c>
      <c r="T57" s="26">
        <f>L57*S57</f>
        <v>2655.4571550000005</v>
      </c>
      <c r="U57" s="40">
        <v>0.51500000000000001</v>
      </c>
      <c r="V57" s="26">
        <f>L57*U57</f>
        <v>7013.1304350000009</v>
      </c>
      <c r="W57" s="40">
        <v>0.39</v>
      </c>
      <c r="X57" s="26">
        <f>W57*L57</f>
        <v>5310.914310000001</v>
      </c>
      <c r="Y57" s="41">
        <v>3.2200000000000002E-3</v>
      </c>
      <c r="Z57" s="18">
        <f>L57*Y57</f>
        <v>43.849087380000007</v>
      </c>
      <c r="AA57" s="28">
        <f>IF(J57&gt;0,(AC57+AK57)/J57,0)</f>
        <v>3.0590119905213268E-3</v>
      </c>
      <c r="AB57" s="41">
        <v>2.7E-4</v>
      </c>
      <c r="AC57" s="38">
        <f>AB57*L57</f>
        <v>3.6767868300000002</v>
      </c>
      <c r="AD57" s="29">
        <v>0.21579999999999999</v>
      </c>
      <c r="AE57" s="42">
        <f>AH57*(1-AI57)*AD57</f>
        <v>42.150271799999999</v>
      </c>
      <c r="AF57" s="29">
        <f t="shared" si="92"/>
        <v>0.91729675193290672</v>
      </c>
      <c r="AG57" s="30">
        <f t="shared" ref="AG57:AG58" si="97">IF(AND(AA57&gt;0,AJ57&gt;0,AB57&gt;0),((AJ57*(AA57-AB57))/(AA57*(AJ57-AB57))),0)</f>
        <v>0.91287836286976931</v>
      </c>
      <c r="AH57" s="35">
        <v>213</v>
      </c>
      <c r="AI57" s="66">
        <v>8.3000000000000004E-2</v>
      </c>
      <c r="AJ57" s="67">
        <v>0.21579999999999999</v>
      </c>
      <c r="AK57" s="42">
        <f t="shared" si="8"/>
        <v>42.150271799999999</v>
      </c>
      <c r="AL57" s="18">
        <v>1.58</v>
      </c>
      <c r="AM57" s="18"/>
      <c r="AN57" s="122">
        <f>AN56+AH57-AM57</f>
        <v>2759.8800000000006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47" t="s">
        <v>50</v>
      </c>
      <c r="D58" s="44">
        <v>15900</v>
      </c>
      <c r="E58" s="44">
        <v>0</v>
      </c>
      <c r="F58" s="44">
        <v>14813</v>
      </c>
      <c r="G58" s="38">
        <v>2.2000000000000002</v>
      </c>
      <c r="H58" s="38">
        <v>5.5</v>
      </c>
      <c r="I58" s="44">
        <v>15066</v>
      </c>
      <c r="J58" s="44">
        <v>14979</v>
      </c>
      <c r="K58" s="66">
        <v>8.4000000000000005E-2</v>
      </c>
      <c r="L58" s="38">
        <f t="shared" si="93"/>
        <v>13720.764000000001</v>
      </c>
      <c r="M58" s="29">
        <v>0.69099999999999995</v>
      </c>
      <c r="N58" s="26">
        <f t="shared" si="94"/>
        <v>9481.0479240000004</v>
      </c>
      <c r="O58" s="40">
        <v>0.157</v>
      </c>
      <c r="P58" s="26">
        <f t="shared" si="95"/>
        <v>2154.159948</v>
      </c>
      <c r="Q58" s="40">
        <v>0.152</v>
      </c>
      <c r="R58" s="26">
        <f t="shared" si="96"/>
        <v>2085.5561280000002</v>
      </c>
      <c r="S58" s="40">
        <v>0.182</v>
      </c>
      <c r="T58" s="26">
        <f>L58*S58</f>
        <v>2497.179048</v>
      </c>
      <c r="U58" s="40">
        <v>0.53500000000000003</v>
      </c>
      <c r="V58" s="26">
        <f>L58*U58</f>
        <v>7340.6087400000006</v>
      </c>
      <c r="W58" s="40">
        <v>0.41</v>
      </c>
      <c r="X58" s="26">
        <f>W58*L58</f>
        <v>5625.5132400000002</v>
      </c>
      <c r="Y58" s="48">
        <v>3.2000000000000002E-3</v>
      </c>
      <c r="Z58" s="18">
        <f>L58*Y58</f>
        <v>43.906444800000003</v>
      </c>
      <c r="AA58" s="28">
        <f>IF(J58&gt;0,(AC58+AK58)/J58,0)</f>
        <v>3.2661394245276721E-3</v>
      </c>
      <c r="AB58" s="48">
        <v>2.5999999999999998E-4</v>
      </c>
      <c r="AC58" s="38">
        <f>AB58*L58</f>
        <v>3.56739864</v>
      </c>
      <c r="AD58" s="29">
        <v>0.2185</v>
      </c>
      <c r="AE58" s="42">
        <f>AH58*(1-AI58)*AD58</f>
        <v>44.681283500000006</v>
      </c>
      <c r="AF58" s="29">
        <f t="shared" si="92"/>
        <v>0.91984455186950154</v>
      </c>
      <c r="AG58" s="30">
        <f t="shared" si="97"/>
        <v>0.92147549368410309</v>
      </c>
      <c r="AH58" s="44">
        <v>223</v>
      </c>
      <c r="AI58" s="66">
        <v>8.3000000000000004E-2</v>
      </c>
      <c r="AJ58" s="67">
        <v>0.2218</v>
      </c>
      <c r="AK58" s="42">
        <f t="shared" si="8"/>
        <v>45.3561038</v>
      </c>
      <c r="AL58" s="18">
        <v>1.63</v>
      </c>
      <c r="AM58" s="18"/>
      <c r="AN58" s="122">
        <f>AN57+AH58-AM58</f>
        <v>2982.8800000000006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40414</v>
      </c>
      <c r="E59" s="68"/>
      <c r="F59" s="52">
        <f t="shared" ref="F59:J59" si="98">SUM(F56:F58)</f>
        <v>39410</v>
      </c>
      <c r="G59" s="53"/>
      <c r="H59" s="69"/>
      <c r="I59" s="52">
        <f t="shared" si="98"/>
        <v>40012</v>
      </c>
      <c r="J59" s="52">
        <f t="shared" si="98"/>
        <v>44789</v>
      </c>
      <c r="K59" s="21">
        <f>IF(J59&gt;0,(J56*K56+J57*K57+J58*K58)/J59,0)</f>
        <v>8.899004219786108E-2</v>
      </c>
      <c r="L59" s="53">
        <f>L56+L57+L58</f>
        <v>40803.225000000006</v>
      </c>
      <c r="M59" s="54">
        <f>IF(L59&gt;0,N59/L59,0)</f>
        <v>0.77485165400528999</v>
      </c>
      <c r="N59" s="55">
        <f>N56+N57+N58</f>
        <v>31616.446380000001</v>
      </c>
      <c r="O59" s="21">
        <f>IF(L59&gt;0,P59/L59,0)</f>
        <v>0.11799346750164967</v>
      </c>
      <c r="P59" s="55">
        <f>P56+P57+P58</f>
        <v>4814.5140030000002</v>
      </c>
      <c r="Q59" s="21">
        <f>IF(L59&gt;0,R59/L59,0)</f>
        <v>0.1071548784930603</v>
      </c>
      <c r="R59" s="55">
        <f>R56+R57+R58</f>
        <v>4372.2646170000007</v>
      </c>
      <c r="S59" s="21">
        <f>IF(L59&gt;0,T59/L59,0)</f>
        <v>0.18831859047906138</v>
      </c>
      <c r="T59" s="55">
        <f>T56+T57+T58</f>
        <v>7684.005819</v>
      </c>
      <c r="U59" s="21">
        <f>IF(L59&gt;0,V59/L59,0)</f>
        <v>0.52634521910951881</v>
      </c>
      <c r="V59" s="55">
        <f>V56+V57+V58</f>
        <v>21476.582403</v>
      </c>
      <c r="W59" s="21">
        <f>IF(L59&gt;0,X59/L59,0)</f>
        <v>0.40002525168047376</v>
      </c>
      <c r="X59" s="55">
        <f>X56+X57+X58</f>
        <v>16322.320350000002</v>
      </c>
      <c r="Y59" s="56">
        <f>IF(L59&gt;0,Z59/L59,0)</f>
        <v>3.1967750740290743E-3</v>
      </c>
      <c r="Z59" s="57">
        <f>SUM(Z56:Z58)</f>
        <v>130.43873262</v>
      </c>
      <c r="AA59" s="63">
        <f>IF(L59&gt;0,(AA56*L56+AA57*L57+AA58*L58)/L59,0)</f>
        <v>3.1367247994841091E-3</v>
      </c>
      <c r="AB59" s="56">
        <f>IF(J59&gt;0,(J56*AB56+J57*AB57+J58*AB58)/J59,0)</f>
        <v>2.6665565205742479E-4</v>
      </c>
      <c r="AC59" s="53">
        <f>SUM(AC56:AC58)</f>
        <v>10.879663110000001</v>
      </c>
      <c r="AD59" s="54">
        <f>IF(J59&gt;0,(J56*AD56+J57*AD57+J58*AD58)/J59,0)</f>
        <v>0.21908679139967402</v>
      </c>
      <c r="AE59" s="59">
        <f>SUM(AE56:AE58)</f>
        <v>129.18639130000003</v>
      </c>
      <c r="AF59" s="54">
        <f>IF(AND(Z59&gt;0),((Z56*AF56+Z57*AF57+Z58*AF58)/Z59),0)</f>
        <v>0.91770890968402574</v>
      </c>
      <c r="AG59" s="58">
        <f>IF(AND(AA59&gt;0,AJ59&gt;0,AB59&gt;0),((AJ59*(AA59-AB59))/(AA59*(AJ59-AB59))),0)</f>
        <v>0.91610090615046624</v>
      </c>
      <c r="AH59" s="52">
        <f t="shared" ref="AH59" si="99">SUM(AH56:AH58)</f>
        <v>642</v>
      </c>
      <c r="AI59" s="21">
        <f>IF(AH59&gt;0,(AI56*AH56+AI57*AH57+AI58*AH58)/AH59,0)</f>
        <v>8.1395638629283493E-2</v>
      </c>
      <c r="AJ59" s="54">
        <f>IF(J59&gt;0,(AJ56*J56+AJ57*J57+AJ58*J58)/J59,0)</f>
        <v>0.21972690615999463</v>
      </c>
      <c r="AK59" s="59">
        <f>SUM(AK56:AK58)</f>
        <v>129.5953068</v>
      </c>
      <c r="AL59" s="70"/>
      <c r="AM59" s="57">
        <f>SUM(AM56:AM58)</f>
        <v>501.64</v>
      </c>
      <c r="AN59" s="124"/>
      <c r="AO59" s="125">
        <f>AN58</f>
        <v>2982.8800000000006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49</v>
      </c>
      <c r="D60" s="12">
        <v>4656</v>
      </c>
      <c r="E60" s="12">
        <v>0</v>
      </c>
      <c r="F60" s="12">
        <v>11093</v>
      </c>
      <c r="G60" s="13">
        <v>4.3</v>
      </c>
      <c r="H60" s="13">
        <v>4.7</v>
      </c>
      <c r="I60" s="12">
        <v>12202</v>
      </c>
      <c r="J60" s="12">
        <v>14875</v>
      </c>
      <c r="K60" s="14">
        <v>8.8999999999999996E-2</v>
      </c>
      <c r="L60" s="25">
        <f>J60*(1-K60)</f>
        <v>13551.125</v>
      </c>
      <c r="M60" s="15">
        <v>0.81200000000000006</v>
      </c>
      <c r="N60" s="26">
        <f>L60*M60</f>
        <v>11003.513500000001</v>
      </c>
      <c r="O60" s="14">
        <v>0.128</v>
      </c>
      <c r="P60" s="26">
        <f>L60*O60</f>
        <v>1734.5440000000001</v>
      </c>
      <c r="Q60" s="16">
        <v>0.06</v>
      </c>
      <c r="R60" s="26">
        <f>L60*Q60</f>
        <v>813.0675</v>
      </c>
      <c r="S60" s="16">
        <v>0.17799999999999999</v>
      </c>
      <c r="T60" s="26">
        <f>L60*S60</f>
        <v>2412.10025</v>
      </c>
      <c r="U60" s="16">
        <v>0.51100000000000001</v>
      </c>
      <c r="V60" s="26">
        <f>L60*U60</f>
        <v>6924.6248750000004</v>
      </c>
      <c r="W60" s="16">
        <v>0.4</v>
      </c>
      <c r="X60" s="26">
        <f>W60*L60</f>
        <v>5420.4500000000007</v>
      </c>
      <c r="Y60" s="17">
        <v>3.14E-3</v>
      </c>
      <c r="Z60" s="61">
        <f>L60*Y60</f>
        <v>42.550532500000003</v>
      </c>
      <c r="AA60" s="28">
        <f>IF(J60&gt;0,(AC60+AK60)/J60,0)</f>
        <v>2.9560529546218484E-3</v>
      </c>
      <c r="AB60" s="17">
        <v>2.5999999999999998E-4</v>
      </c>
      <c r="AC60" s="25">
        <f>AB60*L60</f>
        <v>3.5232924999999997</v>
      </c>
      <c r="AD60" s="141">
        <v>0.21929999999999999</v>
      </c>
      <c r="AE60" s="31">
        <f>AH60*(1-AI60)*AD60</f>
        <v>40.5775176</v>
      </c>
      <c r="AF60" s="29">
        <f t="shared" ref="AF60:AF62" si="100">IF(AND(AD60&gt;0,AB60&gt;0,Y60&gt;0),((Y60-AB60)*AD60)/((AD60-AB60)*Y60),0)</f>
        <v>0.9182861635951669</v>
      </c>
      <c r="AG60" s="62">
        <f>IF(AND(AA60&gt;0,AJ60&gt;0,AB60&gt;0),((AJ60*(AA60-AB60))/(AA60*(AJ60-AB60))),0)</f>
        <v>0.9131309434931375</v>
      </c>
      <c r="AH60" s="12">
        <v>202</v>
      </c>
      <c r="AI60" s="14">
        <v>8.4000000000000005E-2</v>
      </c>
      <c r="AJ60" s="15">
        <v>0.21859999999999999</v>
      </c>
      <c r="AK60" s="31">
        <f t="shared" si="8"/>
        <v>40.447995200000001</v>
      </c>
      <c r="AL60" s="165" t="s">
        <v>57</v>
      </c>
      <c r="AM60" s="19">
        <v>1201.8</v>
      </c>
      <c r="AN60" s="119">
        <f>AN58+AH60-AM60-AO60</f>
        <v>1906.0800000000006</v>
      </c>
      <c r="AO60" s="120">
        <v>77</v>
      </c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47" t="s">
        <v>56</v>
      </c>
      <c r="D61" s="35">
        <v>21130</v>
      </c>
      <c r="E61" s="44">
        <v>2</v>
      </c>
      <c r="F61" s="35">
        <v>10069</v>
      </c>
      <c r="G61" s="36">
        <v>2.8</v>
      </c>
      <c r="H61" s="38">
        <v>4.8</v>
      </c>
      <c r="I61" s="35">
        <v>10975</v>
      </c>
      <c r="J61" s="35">
        <v>14885</v>
      </c>
      <c r="K61" s="66">
        <v>0.08</v>
      </c>
      <c r="L61" s="38">
        <f t="shared" ref="L61:L62" si="101">J61*(1-K61)</f>
        <v>13694.2</v>
      </c>
      <c r="M61" s="39">
        <v>0.70599999999999996</v>
      </c>
      <c r="N61" s="26">
        <f t="shared" ref="N61:N62" si="102">L61*M61</f>
        <v>9668.1052</v>
      </c>
      <c r="O61" s="37">
        <v>0.222</v>
      </c>
      <c r="P61" s="26">
        <f t="shared" ref="P61:P62" si="103">L61*O61</f>
        <v>3040.1124</v>
      </c>
      <c r="Q61" s="40">
        <v>7.1999999999999995E-2</v>
      </c>
      <c r="R61" s="26">
        <f t="shared" ref="R61:R62" si="104">L61*Q61</f>
        <v>985.98239999999998</v>
      </c>
      <c r="S61" s="40">
        <v>0.18099999999999999</v>
      </c>
      <c r="T61" s="26">
        <f>L61*S61</f>
        <v>2478.6502</v>
      </c>
      <c r="U61" s="40">
        <v>0.503</v>
      </c>
      <c r="V61" s="26">
        <f>L61*U61</f>
        <v>6888.1826000000001</v>
      </c>
      <c r="W61" s="40">
        <v>0.4</v>
      </c>
      <c r="X61" s="26">
        <f>W61*L61</f>
        <v>5477.68</v>
      </c>
      <c r="Y61" s="41">
        <v>3.15E-3</v>
      </c>
      <c r="Z61" s="18">
        <f>L61*Y61</f>
        <v>43.13673</v>
      </c>
      <c r="AA61" s="28">
        <f>IF(J61&gt;0,(AC61+AK61)/J61,0)</f>
        <v>2.9577545851528389E-3</v>
      </c>
      <c r="AB61" s="41">
        <v>2.7E-4</v>
      </c>
      <c r="AC61" s="38">
        <f>AB61*L61</f>
        <v>3.6974340000000003</v>
      </c>
      <c r="AD61" s="29">
        <v>0.2228</v>
      </c>
      <c r="AE61" s="42">
        <f>AH61*(1-AI61)*AD61</f>
        <v>40.657212399999999</v>
      </c>
      <c r="AF61" s="29">
        <f t="shared" si="100"/>
        <v>0.91539503501935537</v>
      </c>
      <c r="AG61" s="30">
        <f t="shared" ref="AG61:AG62" si="105">IF(AND(AA61&gt;0,AJ61&gt;0,AB61&gt;0),((AJ61*(AA61-AB61))/(AA61*(AJ61-AB61))),0)</f>
        <v>0.90982608813423016</v>
      </c>
      <c r="AH61" s="35">
        <v>199</v>
      </c>
      <c r="AI61" s="66">
        <v>8.3000000000000004E-2</v>
      </c>
      <c r="AJ61" s="67">
        <v>0.221</v>
      </c>
      <c r="AK61" s="42">
        <f t="shared" si="8"/>
        <v>40.328743000000003</v>
      </c>
      <c r="AL61" s="18">
        <v>1.59</v>
      </c>
      <c r="AM61" s="18"/>
      <c r="AN61" s="122">
        <f>AN60+AH61-AM61</f>
        <v>2105.0800000000008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24" t="s">
        <v>52</v>
      </c>
      <c r="D62" s="44">
        <v>14900</v>
      </c>
      <c r="E62" s="44">
        <v>0</v>
      </c>
      <c r="F62" s="44">
        <v>14242</v>
      </c>
      <c r="G62" s="38">
        <v>2</v>
      </c>
      <c r="H62" s="38">
        <v>5.0999999999999996</v>
      </c>
      <c r="I62" s="44">
        <v>13908</v>
      </c>
      <c r="J62" s="44">
        <v>15173</v>
      </c>
      <c r="K62" s="66">
        <v>8.3000000000000004E-2</v>
      </c>
      <c r="L62" s="38">
        <f t="shared" si="101"/>
        <v>13913.641000000001</v>
      </c>
      <c r="M62" s="29">
        <v>0.68899999999999995</v>
      </c>
      <c r="N62" s="26">
        <f t="shared" si="102"/>
        <v>9586.498649000001</v>
      </c>
      <c r="O62" s="40">
        <v>0.14699999999999999</v>
      </c>
      <c r="P62" s="26">
        <f t="shared" si="103"/>
        <v>2045.3052270000001</v>
      </c>
      <c r="Q62" s="40">
        <v>0.16400000000000001</v>
      </c>
      <c r="R62" s="26">
        <f t="shared" si="104"/>
        <v>2281.8371240000001</v>
      </c>
      <c r="S62" s="40">
        <v>0.19400000000000001</v>
      </c>
      <c r="T62" s="26">
        <f>L62*S62</f>
        <v>2699.2463540000003</v>
      </c>
      <c r="U62" s="40">
        <v>0.497</v>
      </c>
      <c r="V62" s="26">
        <f>L62*U62</f>
        <v>6915.0795770000004</v>
      </c>
      <c r="W62" s="40">
        <v>0.4</v>
      </c>
      <c r="X62" s="26">
        <f>W62*L62</f>
        <v>5565.4564000000009</v>
      </c>
      <c r="Y62" s="48">
        <v>3.15E-3</v>
      </c>
      <c r="Z62" s="18">
        <f>L62*Y62</f>
        <v>43.827969150000008</v>
      </c>
      <c r="AA62" s="28">
        <f>IF(J62&gt;0,(AC62+AK62)/J62,0)</f>
        <v>2.8708313636064062E-3</v>
      </c>
      <c r="AB62" s="48">
        <v>2.7999999999999998E-4</v>
      </c>
      <c r="AC62" s="38">
        <f>AB62*L62</f>
        <v>3.8958194800000001</v>
      </c>
      <c r="AD62" s="29">
        <v>0.22389999999999999</v>
      </c>
      <c r="AE62" s="42">
        <f>AH62*(1-AI62)*AD62</f>
        <v>40.3297636</v>
      </c>
      <c r="AF62" s="29">
        <f t="shared" si="100"/>
        <v>0.91225193532679461</v>
      </c>
      <c r="AG62" s="30">
        <f t="shared" si="105"/>
        <v>0.90361628959693707</v>
      </c>
      <c r="AH62" s="44">
        <v>196</v>
      </c>
      <c r="AI62" s="66">
        <v>8.1000000000000003E-2</v>
      </c>
      <c r="AJ62" s="67">
        <v>0.22020000000000001</v>
      </c>
      <c r="AK62" s="42">
        <f t="shared" si="8"/>
        <v>39.663304799999999</v>
      </c>
      <c r="AL62" s="18">
        <v>1.55</v>
      </c>
      <c r="AM62" s="18"/>
      <c r="AN62" s="122">
        <f>AN61+AH62-AM62</f>
        <v>2301.0800000000008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40686</v>
      </c>
      <c r="E63" s="68"/>
      <c r="F63" s="52">
        <f t="shared" ref="F63:J63" si="106">SUM(F60:F62)</f>
        <v>35404</v>
      </c>
      <c r="G63" s="53"/>
      <c r="H63" s="69"/>
      <c r="I63" s="52">
        <f t="shared" si="106"/>
        <v>37085</v>
      </c>
      <c r="J63" s="52">
        <f t="shared" si="106"/>
        <v>44933</v>
      </c>
      <c r="K63" s="21">
        <f>IF(J63&gt;0,(J60*K60+J61*K61+J62*K62)/J63,0)</f>
        <v>8.3992477689003642E-2</v>
      </c>
      <c r="L63" s="53">
        <f>L60+L61+L62</f>
        <v>41158.966</v>
      </c>
      <c r="M63" s="54">
        <f>IF(L63&gt;0,N63/L63,0)</f>
        <v>0.7351525144970843</v>
      </c>
      <c r="N63" s="55">
        <f>N60+N61+N62</f>
        <v>30258.117349</v>
      </c>
      <c r="O63" s="21">
        <f>IF(L63&gt;0,P63/L63,0)</f>
        <v>0.16569807966021302</v>
      </c>
      <c r="P63" s="55">
        <f>P60+P61+P62</f>
        <v>6819.9616269999997</v>
      </c>
      <c r="Q63" s="21">
        <f>IF(L63&gt;0,R63/L63,0)</f>
        <v>9.9149405842702654E-2</v>
      </c>
      <c r="R63" s="55">
        <f>R60+R61+R62</f>
        <v>4080.8870240000001</v>
      </c>
      <c r="S63" s="21">
        <f>IF(L63&gt;0,T63/L63,0)</f>
        <v>0.18440688728672144</v>
      </c>
      <c r="T63" s="55">
        <f>T60+T61+T62</f>
        <v>7589.9968040000003</v>
      </c>
      <c r="U63" s="21">
        <f>IF(L63&gt;0,V63/L63,0)</f>
        <v>0.50360563120074497</v>
      </c>
      <c r="V63" s="55">
        <f>V60+V61+V62</f>
        <v>20727.887052000002</v>
      </c>
      <c r="W63" s="21">
        <f>IF(L63&gt;0,X63/L63,0)</f>
        <v>0.4</v>
      </c>
      <c r="X63" s="55">
        <f>X60+X61+X62</f>
        <v>16463.5864</v>
      </c>
      <c r="Y63" s="56">
        <f>IF(L63&gt;0,Z63/L63,0)</f>
        <v>3.1467076128686034E-3</v>
      </c>
      <c r="Z63" s="57">
        <f>SUM(Z60:Z62)</f>
        <v>129.51523165</v>
      </c>
      <c r="AA63" s="63">
        <f>IF(L63&gt;0,(AA60*L60+AA61*L61+AA62*L62)/L63,0)</f>
        <v>2.9278102588743363E-3</v>
      </c>
      <c r="AB63" s="56">
        <f>IF(J63&gt;0,(J60*AB60+J61*AB61+J62*AB62)/J63,0)</f>
        <v>2.700663209667727E-4</v>
      </c>
      <c r="AC63" s="53">
        <f>SUM(AC60:AC62)</f>
        <v>11.11654598</v>
      </c>
      <c r="AD63" s="54">
        <f>IF(J63&gt;0,(J60*AD60+J61*AD61+J62*AD62)/J63,0)</f>
        <v>0.22201277902655062</v>
      </c>
      <c r="AE63" s="59">
        <f>SUM(AE60:AE62)</f>
        <v>121.56449359999999</v>
      </c>
      <c r="AF63" s="54">
        <f>IF(AND(Z63&gt;0),((Z60*AF60+Z61*AF61+Z62*AF62)/Z63),0)</f>
        <v>0.91528125214033462</v>
      </c>
      <c r="AG63" s="58">
        <f>IF(AND(AA63&gt;0,AJ63&gt;0,AB63&gt;0),((AJ63*(AA63-AB63))/(AA63*(AJ63-AB63))),0)</f>
        <v>0.90887429580726464</v>
      </c>
      <c r="AH63" s="52">
        <f t="shared" ref="AH63" si="107">SUM(AH60:AH62)</f>
        <v>597</v>
      </c>
      <c r="AI63" s="21">
        <f>IF(J63&gt;0,(AI60*J60+AI61*J61+AI62*J62)/J63,0)</f>
        <v>8.2655687356731136E-2</v>
      </c>
      <c r="AJ63" s="54">
        <f>IF(J63&gt;0,(AJ60*J60+AJ61*J61+AJ62*J62)/J63,0)</f>
        <v>0.21993533928293238</v>
      </c>
      <c r="AK63" s="59">
        <f>SUM(AK60:AK62)</f>
        <v>120.440043</v>
      </c>
      <c r="AL63" s="70"/>
      <c r="AM63" s="57">
        <f>SUM(AM60:AM62)</f>
        <v>1201.8</v>
      </c>
      <c r="AN63" s="124"/>
      <c r="AO63" s="125">
        <f>AN62</f>
        <v>2301.0800000000008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53</v>
      </c>
      <c r="D64" s="12">
        <v>3658</v>
      </c>
      <c r="E64" s="12">
        <v>1</v>
      </c>
      <c r="F64" s="12">
        <v>10854</v>
      </c>
      <c r="G64" s="13">
        <v>2.1</v>
      </c>
      <c r="H64" s="13">
        <v>4.5999999999999996</v>
      </c>
      <c r="I64" s="12">
        <v>11549</v>
      </c>
      <c r="J64" s="12">
        <v>14870</v>
      </c>
      <c r="K64" s="14">
        <v>8.2000000000000003E-2</v>
      </c>
      <c r="L64" s="25">
        <f>J64*(1-K64)</f>
        <v>13650.66</v>
      </c>
      <c r="M64" s="15">
        <v>0.74399999999999999</v>
      </c>
      <c r="N64" s="26">
        <f>L64*M64</f>
        <v>10156.091039999999</v>
      </c>
      <c r="O64" s="14">
        <v>0.157</v>
      </c>
      <c r="P64" s="26">
        <f>L64*O64</f>
        <v>2143.15362</v>
      </c>
      <c r="Q64" s="16">
        <v>9.9000000000000005E-2</v>
      </c>
      <c r="R64" s="26">
        <f>L64*Q64</f>
        <v>1351.41534</v>
      </c>
      <c r="S64" s="16">
        <v>0.19800000000000001</v>
      </c>
      <c r="T64" s="26">
        <f>L64*S64</f>
        <v>2702.83068</v>
      </c>
      <c r="U64" s="16">
        <v>0.48799999999999999</v>
      </c>
      <c r="V64" s="26">
        <f>L64*U64</f>
        <v>6661.5220799999997</v>
      </c>
      <c r="W64" s="16">
        <v>0.41</v>
      </c>
      <c r="X64" s="26">
        <f>W64*L64</f>
        <v>5596.7705999999998</v>
      </c>
      <c r="Y64" s="17">
        <v>3.1800000000000001E-3</v>
      </c>
      <c r="Z64" s="61">
        <f>L64*Y64</f>
        <v>43.409098800000002</v>
      </c>
      <c r="AA64" s="28">
        <f>IF(J64&gt;0,(AC64+AK64)/J64,0)</f>
        <v>2.9907658776059183E-3</v>
      </c>
      <c r="AB64" s="17">
        <v>3.1E-4</v>
      </c>
      <c r="AC64" s="25">
        <f>AB64*L64</f>
        <v>4.2317045999999996</v>
      </c>
      <c r="AD64" s="141">
        <v>0.22500000000000001</v>
      </c>
      <c r="AE64" s="31">
        <f>AH64*(1-AI64)*AD64</f>
        <v>41.193000000000005</v>
      </c>
      <c r="AF64" s="29">
        <f t="shared" ref="AF64:AF66" si="108">IF(AND(AD64&gt;0,AB64&gt;0,Y64&gt;0),((Y64-AB64)*AD64)/((AD64-AB64)*Y64),0)</f>
        <v>0.9037609049617209</v>
      </c>
      <c r="AG64" s="62">
        <f>IF(AND(AA64&gt;0,AJ64&gt;0,AB64&gt;0),((AJ64*(AA64-AB64))/(AA64*(AJ64-AB64))),0)</f>
        <v>0.89761359044550737</v>
      </c>
      <c r="AH64" s="12">
        <v>199</v>
      </c>
      <c r="AI64" s="14">
        <v>0.08</v>
      </c>
      <c r="AJ64" s="15">
        <v>0.2198</v>
      </c>
      <c r="AK64" s="31">
        <f t="shared" si="8"/>
        <v>40.240984000000005</v>
      </c>
      <c r="AL64" s="19">
        <v>1.6</v>
      </c>
      <c r="AM64" s="19">
        <v>1000.44</v>
      </c>
      <c r="AN64" s="119">
        <f>AN62+AH64-AM64</f>
        <v>1499.6400000000008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47" t="s">
        <v>56</v>
      </c>
      <c r="D65" s="35">
        <v>20942</v>
      </c>
      <c r="E65" s="44">
        <v>3</v>
      </c>
      <c r="F65" s="35">
        <v>12466</v>
      </c>
      <c r="G65" s="36">
        <v>2.1</v>
      </c>
      <c r="H65" s="38">
        <v>4.7</v>
      </c>
      <c r="I65" s="35">
        <v>12590</v>
      </c>
      <c r="J65" s="35">
        <v>15011</v>
      </c>
      <c r="K65" s="66">
        <v>8.3000000000000004E-2</v>
      </c>
      <c r="L65" s="38">
        <f t="shared" ref="L65:L66" si="109">J65*(1-K65)</f>
        <v>13765.087000000001</v>
      </c>
      <c r="M65" s="39">
        <v>0.65</v>
      </c>
      <c r="N65" s="26">
        <f t="shared" ref="N65:N66" si="110">L65*M65</f>
        <v>8947.3065500000012</v>
      </c>
      <c r="O65" s="37">
        <v>0.22800000000000001</v>
      </c>
      <c r="P65" s="26">
        <f t="shared" ref="P65:P66" si="111">L65*O65</f>
        <v>3138.4398360000005</v>
      </c>
      <c r="Q65" s="40">
        <v>0.122</v>
      </c>
      <c r="R65" s="26">
        <f t="shared" ref="R65:R66" si="112">L65*Q65</f>
        <v>1679.3406140000002</v>
      </c>
      <c r="S65" s="40">
        <v>0.20300000000000001</v>
      </c>
      <c r="T65" s="26">
        <f>L65*S65</f>
        <v>2794.3126610000004</v>
      </c>
      <c r="U65" s="40">
        <v>0.51200000000000001</v>
      </c>
      <c r="V65" s="26">
        <f>L65*U65</f>
        <v>7047.7245440000006</v>
      </c>
      <c r="W65" s="40">
        <v>0.39</v>
      </c>
      <c r="X65" s="26">
        <f>W65*L65</f>
        <v>5368.3839300000009</v>
      </c>
      <c r="Y65" s="41">
        <v>3.1900000000000001E-3</v>
      </c>
      <c r="Z65" s="18">
        <f>L65*Y65</f>
        <v>43.910627530000006</v>
      </c>
      <c r="AA65" s="28">
        <f>IF(J65&gt;0,(AC65+AK65)/J65,0)</f>
        <v>2.9449195016987544E-3</v>
      </c>
      <c r="AB65" s="41">
        <v>3.2000000000000003E-4</v>
      </c>
      <c r="AC65" s="38">
        <f>AB65*L65</f>
        <v>4.4048278400000012</v>
      </c>
      <c r="AD65" s="29">
        <v>0.2261</v>
      </c>
      <c r="AE65" s="42">
        <f>AH65*(1-AI65)*AD65</f>
        <v>39.228802200000004</v>
      </c>
      <c r="AF65" s="29">
        <f t="shared" si="108"/>
        <v>0.90096165407499895</v>
      </c>
      <c r="AG65" s="30">
        <f t="shared" ref="AG65:AG66" si="113">IF(AND(AA65&gt;0,AJ65&gt;0,AB65&gt;0),((AJ65*(AA65-AB65))/(AA65*(AJ65-AB65))),0)</f>
        <v>0.89258338946555393</v>
      </c>
      <c r="AH65" s="35">
        <v>189</v>
      </c>
      <c r="AI65" s="66">
        <v>8.2000000000000003E-2</v>
      </c>
      <c r="AJ65" s="67">
        <v>0.22939999999999999</v>
      </c>
      <c r="AK65" s="42">
        <f t="shared" si="8"/>
        <v>39.801358800000003</v>
      </c>
      <c r="AL65" s="18">
        <v>1.54</v>
      </c>
      <c r="AM65" s="18"/>
      <c r="AN65" s="122">
        <f>AN64+AH65-AM65</f>
        <v>1688.6400000000008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24" t="s">
        <v>52</v>
      </c>
      <c r="D66" s="44">
        <v>16000</v>
      </c>
      <c r="E66" s="44">
        <v>3</v>
      </c>
      <c r="F66" s="44">
        <v>13374</v>
      </c>
      <c r="G66" s="38">
        <v>2.2000000000000002</v>
      </c>
      <c r="H66" s="38">
        <v>5.5</v>
      </c>
      <c r="I66" s="44">
        <v>13387</v>
      </c>
      <c r="J66" s="44">
        <v>15138</v>
      </c>
      <c r="K66" s="66">
        <v>8.6999999999999994E-2</v>
      </c>
      <c r="L66" s="38">
        <f t="shared" si="109"/>
        <v>13820.994000000001</v>
      </c>
      <c r="M66" s="29">
        <v>0.69199999999999995</v>
      </c>
      <c r="N66" s="26">
        <f t="shared" si="110"/>
        <v>9564.1278480000001</v>
      </c>
      <c r="O66" s="40">
        <v>0.20699999999999999</v>
      </c>
      <c r="P66" s="26">
        <f t="shared" si="111"/>
        <v>2860.9457579999998</v>
      </c>
      <c r="Q66" s="40">
        <v>0.10100000000000001</v>
      </c>
      <c r="R66" s="26">
        <f t="shared" si="112"/>
        <v>1395.9203940000002</v>
      </c>
      <c r="S66" s="40">
        <v>0.20399999999999999</v>
      </c>
      <c r="T66" s="26">
        <f>L66*S66</f>
        <v>2819.4827759999998</v>
      </c>
      <c r="U66" s="40">
        <v>0.48699999999999999</v>
      </c>
      <c r="V66" s="26">
        <f>L66*U66</f>
        <v>6730.8240780000006</v>
      </c>
      <c r="W66" s="40">
        <v>0.4</v>
      </c>
      <c r="X66" s="26">
        <f>W66*L66</f>
        <v>5528.3976000000002</v>
      </c>
      <c r="Y66" s="48">
        <v>3.2000000000000002E-3</v>
      </c>
      <c r="Z66" s="18">
        <f>L66*Y66</f>
        <v>44.227180800000006</v>
      </c>
      <c r="AA66" s="28">
        <f>IF(J66&gt;0,(AC66+AK66)/J66,0)</f>
        <v>2.8884576615140706E-3</v>
      </c>
      <c r="AB66" s="48">
        <v>3.2000000000000003E-4</v>
      </c>
      <c r="AC66" s="38">
        <f>AB66*L66</f>
        <v>4.422718080000001</v>
      </c>
      <c r="AD66" s="29">
        <v>0.2195</v>
      </c>
      <c r="AE66" s="42">
        <f>AH66*(1-AI66)*AD66</f>
        <v>38.410305000000001</v>
      </c>
      <c r="AF66" s="29">
        <f t="shared" si="108"/>
        <v>0.90131398850260047</v>
      </c>
      <c r="AG66" s="30">
        <f t="shared" si="113"/>
        <v>0.89048295227253549</v>
      </c>
      <c r="AH66" s="44">
        <v>190</v>
      </c>
      <c r="AI66" s="66">
        <v>7.9000000000000001E-2</v>
      </c>
      <c r="AJ66" s="67">
        <v>0.22459999999999999</v>
      </c>
      <c r="AK66" s="42">
        <f t="shared" si="8"/>
        <v>39.302754</v>
      </c>
      <c r="AL66" s="18">
        <v>1.55</v>
      </c>
      <c r="AM66" s="18"/>
      <c r="AN66" s="122">
        <f>AN65+AH66-AM66</f>
        <v>1878.6400000000008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40600</v>
      </c>
      <c r="E67" s="68"/>
      <c r="F67" s="52">
        <f t="shared" ref="F67:J67" si="114">SUM(F64:F66)</f>
        <v>36694</v>
      </c>
      <c r="G67" s="53"/>
      <c r="H67" s="69"/>
      <c r="I67" s="52">
        <f t="shared" si="114"/>
        <v>37526</v>
      </c>
      <c r="J67" s="52">
        <f t="shared" si="114"/>
        <v>45019</v>
      </c>
      <c r="K67" s="21">
        <f>IF(J67&gt;0,(J64*K64+J65*K65+J66*K66)/J67,0)</f>
        <v>8.4014727115218013E-2</v>
      </c>
      <c r="L67" s="53">
        <f>L64+L65+L66</f>
        <v>41236.741000000002</v>
      </c>
      <c r="M67" s="54">
        <f>IF(L67&gt;0,N67/L67,0)</f>
        <v>0.69519376999263838</v>
      </c>
      <c r="N67" s="55">
        <f>N64+N65+N66</f>
        <v>28667.525438000001</v>
      </c>
      <c r="O67" s="21">
        <f>IF(L67&gt;0,P67/L67,0)</f>
        <v>0.19745835913657678</v>
      </c>
      <c r="P67" s="55">
        <f>P64+P65+P66</f>
        <v>8142.5392140000004</v>
      </c>
      <c r="Q67" s="21">
        <f>IF(L67&gt;0,R67/L67,0)</f>
        <v>0.10734787087078489</v>
      </c>
      <c r="R67" s="55">
        <f>R64+R65+R66</f>
        <v>4426.6763480000009</v>
      </c>
      <c r="S67" s="21">
        <f>IF(L67&gt;0,T67/L67,0)</f>
        <v>0.20168000465895206</v>
      </c>
      <c r="T67" s="55">
        <f>T64+T65+T66</f>
        <v>8316.6261169999998</v>
      </c>
      <c r="U67" s="21">
        <f>IF(L67&gt;0,V67/L67,0)</f>
        <v>0.49567619085126052</v>
      </c>
      <c r="V67" s="55">
        <f>V64+V65+V66</f>
        <v>20440.070702000001</v>
      </c>
      <c r="W67" s="21">
        <f>IF(L67&gt;0,X67/L67,0)</f>
        <v>0.39997225120190755</v>
      </c>
      <c r="X67" s="55">
        <f>X64+X65+X66</f>
        <v>16493.55213</v>
      </c>
      <c r="Y67" s="56">
        <f>IF(L67&gt;0,Z67/L67,0)</f>
        <v>3.190041306368028E-3</v>
      </c>
      <c r="Z67" s="57">
        <f>SUM(Z64:Z66)</f>
        <v>131.54690713000002</v>
      </c>
      <c r="AA67" s="63">
        <f>IF(L67&gt;0,(AA64*L64+AA65*L65+AA66*L66)/L67,0)</f>
        <v>2.9411722253395341E-3</v>
      </c>
      <c r="AB67" s="56">
        <f>IF(J67&gt;0,(J64*AB64+J65*AB65+J66*AB66)/J67,0)</f>
        <v>3.1669695017659213E-4</v>
      </c>
      <c r="AC67" s="53">
        <f>SUM(AC64:AC66)</f>
        <v>13.059250520000001</v>
      </c>
      <c r="AD67" s="54">
        <f>IF(J67&gt;0,(J64*AD64+J65*AD65+J66*AD66)/J67,0)</f>
        <v>0.22351736155845309</v>
      </c>
      <c r="AE67" s="59">
        <f>SUM(AE64:AE66)</f>
        <v>118.8321072</v>
      </c>
      <c r="AF67" s="54">
        <f>IF(AND(Z67&gt;0),((Z64*AF64+Z65*AF65+Z66*AF66)/Z67),0)</f>
        <v>0.90200383529940276</v>
      </c>
      <c r="AG67" s="58">
        <f>IF(AND(AA67&gt;0,AJ67&gt;0,AB67&gt;0),((AJ67*(AA67-AB67))/(AA67*(AJ67-AB67))),0)</f>
        <v>0.89358279249129946</v>
      </c>
      <c r="AH67" s="52">
        <f t="shared" ref="AH67" si="115">SUM(AH64:AH66)</f>
        <v>578</v>
      </c>
      <c r="AI67" s="21">
        <f>IF(AH67&gt;0,(AI64*AH64+AI65*AH65+AI66*AH66)/AH67,0)</f>
        <v>8.0325259515570929E-2</v>
      </c>
      <c r="AJ67" s="54">
        <f>IF(J67&gt;0,(AJ64*J64+AJ65*J65+AJ66*J66)/J67,0)</f>
        <v>0.22461503365245786</v>
      </c>
      <c r="AK67" s="59">
        <f>SUM(AK64:AK66)</f>
        <v>119.34509679999999</v>
      </c>
      <c r="AL67" s="70"/>
      <c r="AM67" s="57">
        <f>SUM(AM64:AM66)</f>
        <v>1000.44</v>
      </c>
      <c r="AN67" s="124"/>
      <c r="AO67" s="125">
        <f>AN66</f>
        <v>1878.6400000000008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53</v>
      </c>
      <c r="D68" s="12">
        <v>11118</v>
      </c>
      <c r="E68" s="12">
        <v>0</v>
      </c>
      <c r="F68" s="12">
        <v>13045</v>
      </c>
      <c r="G68" s="13">
        <v>2.4</v>
      </c>
      <c r="H68" s="13">
        <v>5.3</v>
      </c>
      <c r="I68" s="12">
        <v>13166</v>
      </c>
      <c r="J68" s="12">
        <v>15029</v>
      </c>
      <c r="K68" s="14">
        <v>8.5999999999999993E-2</v>
      </c>
      <c r="L68" s="25">
        <f>J68*(1-K68)</f>
        <v>13736.506000000001</v>
      </c>
      <c r="M68" s="15">
        <v>0.70099999999999996</v>
      </c>
      <c r="N68" s="26">
        <f>L68*M68</f>
        <v>9629.2907059999998</v>
      </c>
      <c r="O68" s="14">
        <v>0.21</v>
      </c>
      <c r="P68" s="26">
        <f>L68*O68</f>
        <v>2884.66626</v>
      </c>
      <c r="Q68" s="16">
        <v>8.8999999999999996E-2</v>
      </c>
      <c r="R68" s="26">
        <f>L68*Q68</f>
        <v>1222.5490340000001</v>
      </c>
      <c r="S68" s="16">
        <v>0.19400000000000001</v>
      </c>
      <c r="T68" s="26">
        <f>L68*S68</f>
        <v>2664.8821640000001</v>
      </c>
      <c r="U68" s="16">
        <v>0.50900000000000001</v>
      </c>
      <c r="V68" s="26">
        <f>L68*U68</f>
        <v>6991.8815540000005</v>
      </c>
      <c r="W68" s="16">
        <v>0.41</v>
      </c>
      <c r="X68" s="26">
        <f>W68*L68</f>
        <v>5631.9674599999998</v>
      </c>
      <c r="Y68" s="17">
        <v>3.2499999999999999E-3</v>
      </c>
      <c r="Z68" s="61">
        <f>L68*Y68</f>
        <v>44.643644500000001</v>
      </c>
      <c r="AA68" s="28">
        <f>IF(J68&gt;0,(AC68+AK68)/J68,0)</f>
        <v>2.795742829196886E-3</v>
      </c>
      <c r="AB68" s="17">
        <v>3.3E-4</v>
      </c>
      <c r="AC68" s="25">
        <f>AB68*L68</f>
        <v>4.5330469799999999</v>
      </c>
      <c r="AD68" s="141">
        <v>0.22439999999999999</v>
      </c>
      <c r="AE68" s="31">
        <f>AH68*(1-AI68)*AD68</f>
        <v>40.832272799999998</v>
      </c>
      <c r="AF68" s="29">
        <f t="shared" ref="AF68:AF70" si="116">IF(AND(AD68&gt;0,AB68&gt;0,Y68&gt;0),((Y68-AB68)*AD68)/((AD68-AB68)*Y68),0)</f>
        <v>0.89978475133114311</v>
      </c>
      <c r="AG68" s="62">
        <f>IF(AND(AA68&gt;0,AJ68&gt;0,AB68&gt;0),((AJ68*(AA68-AB68))/(AA68*(AJ68-AB68))),0)</f>
        <v>0.88337851306160031</v>
      </c>
      <c r="AH68" s="12">
        <v>198</v>
      </c>
      <c r="AI68" s="14">
        <v>8.1000000000000003E-2</v>
      </c>
      <c r="AJ68" s="15">
        <v>0.20599999999999999</v>
      </c>
      <c r="AK68" s="31">
        <f t="shared" si="8"/>
        <v>37.484172000000001</v>
      </c>
      <c r="AL68" s="19">
        <v>1.58</v>
      </c>
      <c r="AM68" s="19"/>
      <c r="AN68" s="119">
        <f>AN66+AH68-AM68</f>
        <v>2076.6400000000008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47" t="s">
        <v>50</v>
      </c>
      <c r="D69" s="35">
        <v>18315</v>
      </c>
      <c r="E69" s="44">
        <v>0</v>
      </c>
      <c r="F69" s="35">
        <v>11997</v>
      </c>
      <c r="G69" s="36">
        <v>1.7</v>
      </c>
      <c r="H69" s="38">
        <v>4.8</v>
      </c>
      <c r="I69" s="35">
        <v>11440</v>
      </c>
      <c r="J69" s="35">
        <v>13148</v>
      </c>
      <c r="K69" s="66">
        <v>8.7999999999999995E-2</v>
      </c>
      <c r="L69" s="38">
        <f t="shared" ref="L69:L70" si="117">J69*(1-K69)</f>
        <v>11990.976000000001</v>
      </c>
      <c r="M69" s="39">
        <v>0.73699999999999999</v>
      </c>
      <c r="N69" s="26">
        <f t="shared" ref="N69:N70" si="118">L69*M69</f>
        <v>8837.3493120000003</v>
      </c>
      <c r="O69" s="37">
        <v>0.17100000000000001</v>
      </c>
      <c r="P69" s="26">
        <f t="shared" ref="P69:P70" si="119">L69*O69</f>
        <v>2050.4568960000001</v>
      </c>
      <c r="Q69" s="40">
        <v>9.1999999999999998E-2</v>
      </c>
      <c r="R69" s="26">
        <f t="shared" ref="R69:R70" si="120">L69*Q69</f>
        <v>1103.1697920000001</v>
      </c>
      <c r="S69" s="40">
        <v>0.17299999999999999</v>
      </c>
      <c r="T69" s="26">
        <f>L69*S69</f>
        <v>2074.4388479999998</v>
      </c>
      <c r="U69" s="40">
        <v>0.53100000000000003</v>
      </c>
      <c r="V69" s="26">
        <f>L69*U69</f>
        <v>6367.2082560000008</v>
      </c>
      <c r="W69" s="40">
        <v>0.39</v>
      </c>
      <c r="X69" s="26">
        <f>W69*L69</f>
        <v>4676.4806400000007</v>
      </c>
      <c r="Y69" s="41">
        <v>3.29E-3</v>
      </c>
      <c r="Z69" s="18">
        <f>L69*Y69</f>
        <v>39.450311040000003</v>
      </c>
      <c r="AA69" s="28">
        <f>IF(J69&gt;0,(AC69+AK69)/J69,0)</f>
        <v>2.9802440158198966E-3</v>
      </c>
      <c r="AB69" s="41">
        <v>3.2000000000000003E-4</v>
      </c>
      <c r="AC69" s="38">
        <f>AB69*L69</f>
        <v>3.8371123200000006</v>
      </c>
      <c r="AD69" s="29">
        <v>0.2213</v>
      </c>
      <c r="AE69" s="42">
        <f>AH69*(1-AI69)*AD69</f>
        <v>35.832896000000005</v>
      </c>
      <c r="AF69" s="29">
        <f t="shared" si="116"/>
        <v>0.90404280902891543</v>
      </c>
      <c r="AG69" s="30">
        <f t="shared" ref="AG69:AG70" si="121">IF(AND(AA69&gt;0,AJ69&gt;0,AB69&gt;0),((AJ69*(AA69-AB69))/(AA69*(AJ69-AB69))),0)</f>
        <v>0.89393663918356037</v>
      </c>
      <c r="AH69" s="35">
        <v>176</v>
      </c>
      <c r="AI69" s="66">
        <v>0.08</v>
      </c>
      <c r="AJ69" s="67">
        <v>0.21829999999999999</v>
      </c>
      <c r="AK69" s="42">
        <f t="shared" si="8"/>
        <v>35.347135999999999</v>
      </c>
      <c r="AL69" s="18">
        <v>1.55</v>
      </c>
      <c r="AM69" s="18"/>
      <c r="AN69" s="122">
        <f>AN68+AH69-AM69</f>
        <v>2252.6400000000008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24" t="s">
        <v>52</v>
      </c>
      <c r="D70" s="44">
        <v>11400</v>
      </c>
      <c r="E70" s="44">
        <v>0</v>
      </c>
      <c r="F70" s="44">
        <v>12825</v>
      </c>
      <c r="G70" s="38">
        <v>2.1</v>
      </c>
      <c r="H70" s="38">
        <v>5.4</v>
      </c>
      <c r="I70" s="44">
        <v>12824</v>
      </c>
      <c r="J70" s="44">
        <v>12417</v>
      </c>
      <c r="K70" s="66">
        <v>8.1000000000000003E-2</v>
      </c>
      <c r="L70" s="38">
        <f t="shared" si="117"/>
        <v>11411.223</v>
      </c>
      <c r="M70" s="29">
        <v>0.72899999999999998</v>
      </c>
      <c r="N70" s="26">
        <f t="shared" si="118"/>
        <v>8318.781567</v>
      </c>
      <c r="O70" s="40">
        <v>0.18099999999999999</v>
      </c>
      <c r="P70" s="26">
        <f t="shared" si="119"/>
        <v>2065.4313630000001</v>
      </c>
      <c r="Q70" s="40">
        <v>0.09</v>
      </c>
      <c r="R70" s="26">
        <f t="shared" si="120"/>
        <v>1027.01007</v>
      </c>
      <c r="S70" s="40">
        <v>0.17799999999999999</v>
      </c>
      <c r="T70" s="26">
        <f>L70*S70</f>
        <v>2031.197694</v>
      </c>
      <c r="U70" s="40">
        <v>0.53800000000000003</v>
      </c>
      <c r="V70" s="26">
        <f>L70*U70</f>
        <v>6139.2379740000006</v>
      </c>
      <c r="W70" s="40">
        <v>0.39</v>
      </c>
      <c r="X70" s="26">
        <f>W70*L70</f>
        <v>4450.3769700000003</v>
      </c>
      <c r="Y70" s="48">
        <v>3.32E-3</v>
      </c>
      <c r="Z70" s="18">
        <f>L70*Y70</f>
        <v>37.885260360000004</v>
      </c>
      <c r="AA70" s="28">
        <f>IF(J70&gt;0,(AC70+AK70)/J70,0)</f>
        <v>2.9111752379801887E-3</v>
      </c>
      <c r="AB70" s="48">
        <v>3.1E-4</v>
      </c>
      <c r="AC70" s="38">
        <f>AB70*L70</f>
        <v>3.5374791299999999</v>
      </c>
      <c r="AD70" s="29">
        <v>0.22639999999999999</v>
      </c>
      <c r="AE70" s="42">
        <f>AH70*(1-AI70)*AD70</f>
        <v>32.945275199999998</v>
      </c>
      <c r="AF70" s="29">
        <f t="shared" si="116"/>
        <v>0.90786961371071451</v>
      </c>
      <c r="AG70" s="30">
        <f t="shared" si="121"/>
        <v>0.8947515157267304</v>
      </c>
      <c r="AH70" s="44">
        <v>158</v>
      </c>
      <c r="AI70" s="66">
        <v>7.9000000000000001E-2</v>
      </c>
      <c r="AJ70" s="67">
        <v>0.22409999999999999</v>
      </c>
      <c r="AK70" s="42">
        <f t="shared" si="8"/>
        <v>32.610583800000001</v>
      </c>
      <c r="AL70" s="18">
        <v>1.55</v>
      </c>
      <c r="AM70" s="18"/>
      <c r="AN70" s="122">
        <f>AN69+AH70-AM70</f>
        <v>2410.6400000000008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40833</v>
      </c>
      <c r="E71" s="68"/>
      <c r="F71" s="52">
        <f>SUM(F68:F70)</f>
        <v>37867</v>
      </c>
      <c r="G71" s="53"/>
      <c r="H71" s="69"/>
      <c r="I71" s="52">
        <f>SUM(I68:I70)</f>
        <v>37430</v>
      </c>
      <c r="J71" s="52">
        <f>SUM(J68:J70)</f>
        <v>40594</v>
      </c>
      <c r="K71" s="21">
        <f>IF(J71&gt;0,(J68*K68+J69*K69+J70*K70)/J71,0)</f>
        <v>8.5118367246391088E-2</v>
      </c>
      <c r="L71" s="53">
        <f>L68+L69+L70</f>
        <v>37138.705000000002</v>
      </c>
      <c r="M71" s="54">
        <f>IF(L71&gt;0,N71/L71,0)</f>
        <v>0.72122659056097926</v>
      </c>
      <c r="N71" s="55">
        <f>N68+N69+N70</f>
        <v>26785.421584999996</v>
      </c>
      <c r="O71" s="21">
        <f>IF(L71&gt;0,P71/L71,0)</f>
        <v>0.18849753966919414</v>
      </c>
      <c r="P71" s="55">
        <f>P68+P69+P70</f>
        <v>7000.5545189999993</v>
      </c>
      <c r="Q71" s="21">
        <f>IF(L71&gt;0,R71/L71,0)</f>
        <v>9.0275869769826392E-2</v>
      </c>
      <c r="R71" s="55">
        <f>R68+R69+R70</f>
        <v>3352.7288960000005</v>
      </c>
      <c r="S71" s="21">
        <f>IF(L71&gt;0,T71/L71,0)</f>
        <v>0.18230357536699249</v>
      </c>
      <c r="T71" s="55">
        <f>T68+T69+T70</f>
        <v>6770.5187060000007</v>
      </c>
      <c r="U71" s="21">
        <f>IF(L71&gt;0,V71/L71,0)</f>
        <v>0.52501366927037441</v>
      </c>
      <c r="V71" s="55">
        <f>V68+V69+V70</f>
        <v>19498.327784000001</v>
      </c>
      <c r="W71" s="21">
        <f>IF(L71&gt;0,X71/L71,0)</f>
        <v>0.3973974070986051</v>
      </c>
      <c r="X71" s="55">
        <f>X68+X69+X70</f>
        <v>14758.825070000003</v>
      </c>
      <c r="Y71" s="56">
        <f>IF(L71&gt;0,Z71/L71,0)</f>
        <v>3.2844229732835323E-3</v>
      </c>
      <c r="Z71" s="57">
        <f>SUM(Z68:Z70)</f>
        <v>121.9792159</v>
      </c>
      <c r="AA71" s="63">
        <f>IF(L71&gt;0,(AA68*L68+AA69*L69+AA70*L70)/L71,0)</f>
        <v>2.8907804525825551E-3</v>
      </c>
      <c r="AB71" s="56">
        <f>IF(J71&gt;0,(J68*AB68+J69*AB69+J70*AB70)/J71,0)</f>
        <v>3.2064344484406568E-4</v>
      </c>
      <c r="AC71" s="53">
        <f>SUM(AC68:AC70)</f>
        <v>11.90763843</v>
      </c>
      <c r="AD71" s="54">
        <f>IF(J71&gt;0,(J68*AD68+J69*AD69+J70*AD70)/J71,0)</f>
        <v>0.22400770557225205</v>
      </c>
      <c r="AE71" s="59">
        <f>SUM(AE68:AE70)</f>
        <v>109.610444</v>
      </c>
      <c r="AF71" s="54">
        <f>IF(AND(Z71&gt;0),((Z68*AF68+Z69*AF69+Z70*AF70)/Z71),0)</f>
        <v>0.90367294501503292</v>
      </c>
      <c r="AG71" s="58">
        <f>IF(AND(AA71&gt;0,AJ71&gt;0,AB71&gt;0),((AJ71*(AA71-AB71))/(AA71*(AJ71-AB71))),0)</f>
        <v>0.89037836514052759</v>
      </c>
      <c r="AH71" s="52">
        <f>SUM(AH68:AH70)</f>
        <v>532</v>
      </c>
      <c r="AI71" s="21">
        <f>IF(AH71&gt;0,(AI68*AH68+AI69*AH69+AI70*AH70)/AH71,0)</f>
        <v>8.0075187969924813E-2</v>
      </c>
      <c r="AJ71" s="54">
        <v>0.22</v>
      </c>
      <c r="AK71" s="59">
        <f>SUM(AK68:AK70)</f>
        <v>105.44189180000001</v>
      </c>
      <c r="AL71" s="70"/>
      <c r="AM71" s="57">
        <f>SUM(AM68:AM70)</f>
        <v>0</v>
      </c>
      <c r="AN71" s="124"/>
      <c r="AO71" s="125">
        <f>AN70</f>
        <v>2410.6400000000008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53</v>
      </c>
      <c r="D72" s="12">
        <v>14071</v>
      </c>
      <c r="E72" s="12">
        <v>0</v>
      </c>
      <c r="F72" s="12">
        <v>14595</v>
      </c>
      <c r="G72" s="13">
        <v>2.4</v>
      </c>
      <c r="H72" s="13">
        <v>5.6</v>
      </c>
      <c r="I72" s="12">
        <v>14942</v>
      </c>
      <c r="J72" s="12">
        <v>14310</v>
      </c>
      <c r="K72" s="14">
        <v>8.6999999999999994E-2</v>
      </c>
      <c r="L72" s="25">
        <f>J72*(1-K72)</f>
        <v>13065.03</v>
      </c>
      <c r="M72" s="15">
        <v>0.65400000000000003</v>
      </c>
      <c r="N72" s="26">
        <f>L72*M72</f>
        <v>8544.5296200000012</v>
      </c>
      <c r="O72" s="14">
        <v>0.183</v>
      </c>
      <c r="P72" s="26">
        <f>L72*O72</f>
        <v>2390.90049</v>
      </c>
      <c r="Q72" s="16">
        <v>0.17199999999999999</v>
      </c>
      <c r="R72" s="26">
        <f>L72*Q72</f>
        <v>2247.18516</v>
      </c>
      <c r="S72" s="16">
        <v>0.17699999999999999</v>
      </c>
      <c r="T72" s="26">
        <f>L72*S72</f>
        <v>2312.5103100000001</v>
      </c>
      <c r="U72" s="16">
        <v>0.503</v>
      </c>
      <c r="V72" s="26">
        <f>L72*U72</f>
        <v>6571.7100900000005</v>
      </c>
      <c r="W72" s="16">
        <v>0.4</v>
      </c>
      <c r="X72" s="26">
        <f>W72*L72</f>
        <v>5226.0120000000006</v>
      </c>
      <c r="Y72" s="17">
        <v>3.29E-3</v>
      </c>
      <c r="Z72" s="61">
        <f>L72*Y72</f>
        <v>42.983948699999999</v>
      </c>
      <c r="AA72" s="28">
        <f>IF(J72&gt;0,(AC72+AK72)/J72,0)</f>
        <v>2.9158419706498953E-3</v>
      </c>
      <c r="AB72" s="17">
        <v>2.9999999999999997E-4</v>
      </c>
      <c r="AC72" s="25">
        <f>AB72*L72</f>
        <v>3.9195089999999997</v>
      </c>
      <c r="AD72" s="141">
        <v>0.22309999999999999</v>
      </c>
      <c r="AE72" s="31">
        <f>AH72*(1-AI72)*AD72</f>
        <v>37.520288700000002</v>
      </c>
      <c r="AF72" s="29">
        <f t="shared" ref="AF72:AF74" si="122">IF(AND(AD72&gt;0,AB72&gt;0,Y72&gt;0),((Y72-AB72)*AD72)/((AD72-AB72)*Y72),0)</f>
        <v>0.91003830769482619</v>
      </c>
      <c r="AG72" s="62">
        <f>IF(AND(AA72&gt;0,AJ72&gt;0,AB72&gt;0),((AJ72*(AA72-AB72))/(AA72*(AJ72-AB72))),0)</f>
        <v>0.89831258148231297</v>
      </c>
      <c r="AH72" s="12">
        <v>183</v>
      </c>
      <c r="AI72" s="14">
        <v>8.1000000000000003E-2</v>
      </c>
      <c r="AJ72" s="15">
        <v>0.2248</v>
      </c>
      <c r="AK72" s="31">
        <f t="shared" ref="AK72:AK78" si="123">AH72*(1-AI72)*AJ72</f>
        <v>37.806189600000003</v>
      </c>
      <c r="AL72" s="19">
        <v>1.6</v>
      </c>
      <c r="AM72" s="19"/>
      <c r="AN72" s="119">
        <f>AN70+AH72-AM72</f>
        <v>2593.6400000000008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47" t="s">
        <v>50</v>
      </c>
      <c r="D73" s="35">
        <v>21196</v>
      </c>
      <c r="E73" s="44">
        <v>0</v>
      </c>
      <c r="F73" s="35">
        <v>14704</v>
      </c>
      <c r="G73" s="36">
        <v>3.9</v>
      </c>
      <c r="H73" s="38">
        <v>5.4</v>
      </c>
      <c r="I73" s="35">
        <v>15276</v>
      </c>
      <c r="J73" s="35">
        <v>14685</v>
      </c>
      <c r="K73" s="66">
        <v>8.4000000000000005E-2</v>
      </c>
      <c r="L73" s="38">
        <f t="shared" ref="L73:L74" si="124">J73*(1-K73)</f>
        <v>13451.460000000001</v>
      </c>
      <c r="M73" s="39">
        <v>0.753</v>
      </c>
      <c r="N73" s="26">
        <f t="shared" ref="N73:N74" si="125">L73*M73</f>
        <v>10128.94938</v>
      </c>
      <c r="O73" s="37">
        <v>0.13300000000000001</v>
      </c>
      <c r="P73" s="26">
        <f t="shared" ref="P73:P74" si="126">L73*O73</f>
        <v>1789.0441800000003</v>
      </c>
      <c r="Q73" s="40">
        <v>0.114</v>
      </c>
      <c r="R73" s="26">
        <f t="shared" ref="R73:R74" si="127">L73*Q73</f>
        <v>1533.4664400000001</v>
      </c>
      <c r="S73" s="40">
        <v>0.19</v>
      </c>
      <c r="T73" s="26">
        <f>L73*S73</f>
        <v>2555.7774000000004</v>
      </c>
      <c r="U73" s="40">
        <v>0.52200000000000002</v>
      </c>
      <c r="V73" s="26">
        <f>L73*U73</f>
        <v>7021.6621200000009</v>
      </c>
      <c r="W73" s="40">
        <v>0.4</v>
      </c>
      <c r="X73" s="26">
        <f>W73*L73</f>
        <v>5380.5840000000007</v>
      </c>
      <c r="Y73" s="41">
        <v>3.2499999999999999E-3</v>
      </c>
      <c r="Z73" s="18">
        <f>L73*Y73</f>
        <v>43.717244999999998</v>
      </c>
      <c r="AA73" s="28">
        <f>IF(J73&gt;0,(AC73+AK73)/J73,0)</f>
        <v>3.0851547088866192E-3</v>
      </c>
      <c r="AB73" s="41">
        <v>2.9E-4</v>
      </c>
      <c r="AC73" s="38">
        <f>AB73*L73</f>
        <v>3.9009234000000004</v>
      </c>
      <c r="AD73" s="29">
        <v>0.21820000000000001</v>
      </c>
      <c r="AE73" s="42">
        <f>AH73*(1-AI73)*AD73</f>
        <v>39.331640999999998</v>
      </c>
      <c r="AF73" s="29">
        <f t="shared" si="122"/>
        <v>0.91198130491416718</v>
      </c>
      <c r="AG73" s="30">
        <f t="shared" ref="AG73:AG74" si="128">IF(AND(AA73&gt;0,AJ73&gt;0,AB73&gt;0),((AJ73*(AA73-AB73))/(AA73*(AJ73-AB73))),0)</f>
        <v>0.90714676001162509</v>
      </c>
      <c r="AH73" s="35">
        <v>197</v>
      </c>
      <c r="AI73" s="66">
        <v>8.5000000000000006E-2</v>
      </c>
      <c r="AJ73" s="67">
        <v>0.22969999999999999</v>
      </c>
      <c r="AK73" s="42">
        <f t="shared" si="123"/>
        <v>41.404573499999998</v>
      </c>
      <c r="AL73" s="18">
        <v>1.6</v>
      </c>
      <c r="AM73" s="18"/>
      <c r="AN73" s="122">
        <f>AN72+AH73-AM73</f>
        <v>2790.6400000000008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49</v>
      </c>
      <c r="D74" s="44">
        <v>14790</v>
      </c>
      <c r="E74" s="44">
        <v>0</v>
      </c>
      <c r="F74" s="44">
        <v>16133</v>
      </c>
      <c r="G74" s="38">
        <v>4.3</v>
      </c>
      <c r="H74" s="38">
        <v>5.8</v>
      </c>
      <c r="I74" s="44">
        <v>15573</v>
      </c>
      <c r="J74" s="44">
        <v>14685</v>
      </c>
      <c r="K74" s="66">
        <v>8.3000000000000004E-2</v>
      </c>
      <c r="L74" s="38">
        <f t="shared" si="124"/>
        <v>13466.145</v>
      </c>
      <c r="M74" s="29">
        <v>0.77</v>
      </c>
      <c r="N74" s="26">
        <f t="shared" si="125"/>
        <v>10368.93165</v>
      </c>
      <c r="O74" s="40">
        <v>0.17899999999999999</v>
      </c>
      <c r="P74" s="26">
        <f t="shared" si="126"/>
        <v>2410.4399549999998</v>
      </c>
      <c r="Q74" s="40">
        <v>5.0999999999999997E-2</v>
      </c>
      <c r="R74" s="26">
        <f t="shared" si="127"/>
        <v>686.77339499999994</v>
      </c>
      <c r="S74" s="40">
        <v>0.18099999999999999</v>
      </c>
      <c r="T74" s="26">
        <f>L74*S74</f>
        <v>2437.372245</v>
      </c>
      <c r="U74" s="40">
        <v>0.53</v>
      </c>
      <c r="V74" s="26">
        <f>L74*U74</f>
        <v>7137.0568500000008</v>
      </c>
      <c r="W74" s="40">
        <v>0.4</v>
      </c>
      <c r="X74" s="26">
        <f>W74*L74</f>
        <v>5386.4580000000005</v>
      </c>
      <c r="Y74" s="48">
        <v>3.2499999999999999E-3</v>
      </c>
      <c r="Z74" s="18">
        <f>L74*Y74</f>
        <v>43.764971250000002</v>
      </c>
      <c r="AA74" s="28">
        <f>IF(J74&gt;0,(AC74+AK74)/J74,0)</f>
        <v>2.7969520326864145E-3</v>
      </c>
      <c r="AB74" s="48">
        <v>2.7999999999999998E-4</v>
      </c>
      <c r="AC74" s="38">
        <f>AB74*L74</f>
        <v>3.7705205999999998</v>
      </c>
      <c r="AD74" s="29">
        <v>0.219</v>
      </c>
      <c r="AE74" s="42">
        <f>AH74*(1-AI74)*AD74</f>
        <v>36.47007</v>
      </c>
      <c r="AF74" s="29">
        <f t="shared" si="122"/>
        <v>0.9150160373642453</v>
      </c>
      <c r="AG74" s="30">
        <f t="shared" si="128"/>
        <v>0.90101729702042566</v>
      </c>
      <c r="AH74" s="44">
        <v>183</v>
      </c>
      <c r="AI74" s="66">
        <v>0.09</v>
      </c>
      <c r="AJ74" s="67">
        <v>0.224</v>
      </c>
      <c r="AK74" s="42">
        <f t="shared" si="123"/>
        <v>37.302720000000001</v>
      </c>
      <c r="AL74" s="18">
        <v>1.58</v>
      </c>
      <c r="AM74" s="18"/>
      <c r="AN74" s="122">
        <f>AN73+AH74-AM74</f>
        <v>2973.6400000000008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50057</v>
      </c>
      <c r="E75" s="68"/>
      <c r="F75" s="52">
        <f>SUM(F72:F74)</f>
        <v>45432</v>
      </c>
      <c r="G75" s="53"/>
      <c r="H75" s="69"/>
      <c r="I75" s="52">
        <f>SUM(I72:I74)</f>
        <v>45791</v>
      </c>
      <c r="J75" s="52">
        <f>SUM(J72:J74)</f>
        <v>43680</v>
      </c>
      <c r="K75" s="21">
        <f>IF(J75&gt;0,(J72*K72+J73*K73+J74*K74)/J75,0)</f>
        <v>8.4646634615384617E-2</v>
      </c>
      <c r="L75" s="53">
        <f>L72+L73+L74</f>
        <v>39982.635000000002</v>
      </c>
      <c r="M75" s="54">
        <f>IF(L75&gt;0,N75/L75,0)</f>
        <v>0.72637560405911206</v>
      </c>
      <c r="N75" s="55">
        <f>N72+N73+N74</f>
        <v>29042.410649999998</v>
      </c>
      <c r="O75" s="21">
        <f>IF(L75&gt;0,P75/L75,0)</f>
        <v>0.16483117295796038</v>
      </c>
      <c r="P75" s="55">
        <f>P72+P73+P74</f>
        <v>6590.3846250000006</v>
      </c>
      <c r="Q75" s="21">
        <f>IF(L75&gt;0,R75/L75,0)</f>
        <v>0.11173413145481782</v>
      </c>
      <c r="R75" s="55">
        <f>R72+R73+R74</f>
        <v>4467.4249950000003</v>
      </c>
      <c r="S75" s="21">
        <f>IF(L75&gt;0,T75/L75,0)</f>
        <v>0.18272082255209043</v>
      </c>
      <c r="T75" s="55">
        <f>T72+T73+T74</f>
        <v>7305.659955000001</v>
      </c>
      <c r="U75" s="21">
        <f>IF(L75&gt;0,V75/L75,0)</f>
        <v>0.51848581415406969</v>
      </c>
      <c r="V75" s="55">
        <f>V72+V73+V74</f>
        <v>20730.429060000002</v>
      </c>
      <c r="W75" s="21">
        <f>IF(L75&gt;0,X75/L75,0)</f>
        <v>0.4</v>
      </c>
      <c r="X75" s="55">
        <f>X72+X73+X74</f>
        <v>15993.054000000002</v>
      </c>
      <c r="Y75" s="56">
        <f>IF(L75&gt;0,Z75/L75,0)</f>
        <v>3.2630707043195127E-3</v>
      </c>
      <c r="Z75" s="57">
        <f>SUM(Z72:Z74)</f>
        <v>130.46616495000001</v>
      </c>
      <c r="AA75" s="63">
        <f>IF(L75&gt;0,(AA72*L72+AA73*L73+AA74*L74)/L75,0)</f>
        <v>2.9327621756895213E-3</v>
      </c>
      <c r="AB75" s="56">
        <f>IF(J75&gt;0,(J72*AB72+J73*AB73+J74*AB74)/J75,0)</f>
        <v>2.899141483516483E-4</v>
      </c>
      <c r="AC75" s="53">
        <f>SUM(AC72:AC74)</f>
        <v>11.590952999999999</v>
      </c>
      <c r="AD75" s="54">
        <f>IF(J75&gt;0,(J72*AD72+J73*AD73+J74*AD74)/J75,0)</f>
        <v>0.22007424450549448</v>
      </c>
      <c r="AE75" s="59">
        <f>SUM(AE72:AE74)</f>
        <v>113.32199969999999</v>
      </c>
      <c r="AF75" s="54">
        <f>IF(AND(Z75&gt;0),((Z72*AF72+Z73*AF73+Z74*AF74)/Z75),0)</f>
        <v>0.91235915985952865</v>
      </c>
      <c r="AG75" s="58">
        <f>IF(AND(AA75&gt;0,AJ75&gt;0,AB75&gt;0),((AJ75*(AA75-AB75))/(AA75*(AJ75-AB75))),0)</f>
        <v>0.90230294981348225</v>
      </c>
      <c r="AH75" s="52">
        <f>SUM(AH72:AH74)</f>
        <v>563</v>
      </c>
      <c r="AI75" s="21">
        <f>IF(AH75&gt;0,(AI72*AH72+AI73*AH73+AI74*AH74)/AH75,0)</f>
        <v>8.5325044404973349E-2</v>
      </c>
      <c r="AJ75" s="54">
        <f>IF(J75&gt;0,(AJ72*J72+AJ73*J73+AJ74*J74)/J75,0)</f>
        <v>0.22617839972527473</v>
      </c>
      <c r="AK75" s="59">
        <f>SUM(AK72:AK74)</f>
        <v>116.5134831</v>
      </c>
      <c r="AL75" s="70"/>
      <c r="AM75" s="57">
        <f>SUM(AM72:AM74)</f>
        <v>0</v>
      </c>
      <c r="AN75" s="124"/>
      <c r="AO75" s="125">
        <f>AN74</f>
        <v>2973.6400000000008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53</v>
      </c>
      <c r="D76" s="12">
        <v>4958</v>
      </c>
      <c r="E76" s="12">
        <v>0</v>
      </c>
      <c r="F76" s="12">
        <v>12398</v>
      </c>
      <c r="G76" s="13">
        <v>4.9000000000000004</v>
      </c>
      <c r="H76" s="13">
        <v>5.2</v>
      </c>
      <c r="I76" s="12">
        <v>12300</v>
      </c>
      <c r="J76" s="12">
        <v>14691</v>
      </c>
      <c r="K76" s="14">
        <v>9.5000000000000001E-2</v>
      </c>
      <c r="L76" s="25">
        <f>J76*(1-K76)</f>
        <v>13295.355</v>
      </c>
      <c r="M76" s="15">
        <v>0.73</v>
      </c>
      <c r="N76" s="26">
        <f>L76*M76</f>
        <v>9705.6091500000002</v>
      </c>
      <c r="O76" s="14">
        <v>0.19500000000000001</v>
      </c>
      <c r="P76" s="26">
        <f>L76*O76</f>
        <v>2592.5942249999998</v>
      </c>
      <c r="Q76" s="16">
        <v>7.4999999999999997E-2</v>
      </c>
      <c r="R76" s="26">
        <f>L76*Q76</f>
        <v>997.15162499999997</v>
      </c>
      <c r="S76" s="16">
        <v>0.191</v>
      </c>
      <c r="T76" s="26">
        <f>L76*S76</f>
        <v>2539.4128049999999</v>
      </c>
      <c r="U76" s="16">
        <v>0.51500000000000001</v>
      </c>
      <c r="V76" s="26">
        <f>L76*U76</f>
        <v>6847.107825</v>
      </c>
      <c r="W76" s="16">
        <v>0.39</v>
      </c>
      <c r="X76" s="26">
        <f>W76*L76</f>
        <v>5185.1884499999996</v>
      </c>
      <c r="Y76" s="17">
        <v>3.31E-3</v>
      </c>
      <c r="Z76" s="61">
        <f>L76*Y76</f>
        <v>44.007625050000001</v>
      </c>
      <c r="AA76" s="28">
        <f>IF(J76&gt;0,(AC76+AK76)/J76,0)</f>
        <v>2.9148804778435771E-3</v>
      </c>
      <c r="AB76" s="17">
        <v>2.7999999999999998E-4</v>
      </c>
      <c r="AC76" s="25">
        <f>AB76*L76</f>
        <v>3.7226993999999998</v>
      </c>
      <c r="AD76" s="141">
        <v>0.21590000000000001</v>
      </c>
      <c r="AE76" s="31">
        <f>AH76*(1-AI76)*AD76</f>
        <v>39.576413100000003</v>
      </c>
      <c r="AF76" s="29">
        <f t="shared" ref="AF76:AF78" si="129">IF(AND(AD76&gt;0,AB76&gt;0,Y76&gt;0),((Y76-AB76)*AD76)/((AD76-AB76)*Y76),0)</f>
        <v>0.91659658608310302</v>
      </c>
      <c r="AG76" s="62">
        <f>IF(AND(AA76&gt;0,AJ76&gt;0,AB76&gt;0),((AJ76*(AA76-AB76))/(AA76*(AJ76-AB76))),0)</f>
        <v>0.90512934075551799</v>
      </c>
      <c r="AH76" s="12">
        <v>203</v>
      </c>
      <c r="AI76" s="14">
        <v>9.7000000000000003E-2</v>
      </c>
      <c r="AJ76" s="15">
        <v>0.21329999999999999</v>
      </c>
      <c r="AK76" s="31">
        <f t="shared" si="123"/>
        <v>39.099809699999994</v>
      </c>
      <c r="AL76" s="19">
        <v>1.6</v>
      </c>
      <c r="AM76" s="19">
        <v>1196.08</v>
      </c>
      <c r="AN76" s="119">
        <f>AN74+AH76-AM76</f>
        <v>1980.5600000000009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47" t="s">
        <v>50</v>
      </c>
      <c r="D77" s="35">
        <v>21100</v>
      </c>
      <c r="E77" s="44">
        <v>2</v>
      </c>
      <c r="F77" s="35">
        <v>15281</v>
      </c>
      <c r="G77" s="36">
        <v>4.5</v>
      </c>
      <c r="H77" s="38">
        <v>5.7</v>
      </c>
      <c r="I77" s="35">
        <v>15322</v>
      </c>
      <c r="J77" s="35">
        <v>14715</v>
      </c>
      <c r="K77" s="66">
        <v>0.09</v>
      </c>
      <c r="L77" s="38">
        <f t="shared" ref="L77:L78" si="130">J77*(1-K77)</f>
        <v>13390.65</v>
      </c>
      <c r="M77" s="39">
        <v>0.68700000000000006</v>
      </c>
      <c r="N77" s="26">
        <f t="shared" ref="N77:N78" si="131">L77*M77</f>
        <v>9199.3765500000009</v>
      </c>
      <c r="O77" s="37">
        <v>0.22</v>
      </c>
      <c r="P77" s="26">
        <f t="shared" ref="P77:P78" si="132">L77*O77</f>
        <v>2945.9429999999998</v>
      </c>
      <c r="Q77" s="40">
        <v>9.2999999999999999E-2</v>
      </c>
      <c r="R77" s="26">
        <f t="shared" ref="R77:R78" si="133">L77*Q77</f>
        <v>1245.3304499999999</v>
      </c>
      <c r="S77" s="40">
        <v>0.19800000000000001</v>
      </c>
      <c r="T77" s="26">
        <f>L77*S77</f>
        <v>2651.3487</v>
      </c>
      <c r="U77" s="40">
        <v>0.499</v>
      </c>
      <c r="V77" s="26">
        <f>L77*U77</f>
        <v>6681.9343499999995</v>
      </c>
      <c r="W77" s="40">
        <v>0.4</v>
      </c>
      <c r="X77" s="26">
        <f>W77*L77</f>
        <v>5356.26</v>
      </c>
      <c r="Y77" s="41">
        <v>3.2599999999999999E-3</v>
      </c>
      <c r="Z77" s="18">
        <f>L77*Y77</f>
        <v>43.653518999999996</v>
      </c>
      <c r="AA77" s="28">
        <f>IF(J77&gt;0,(AC77+AK77)/J77,0)</f>
        <v>3.5263574923547402E-3</v>
      </c>
      <c r="AB77" s="41">
        <v>2.7E-4</v>
      </c>
      <c r="AC77" s="38">
        <f>AB77*L77</f>
        <v>3.6154755000000001</v>
      </c>
      <c r="AD77" s="29">
        <v>0.2135</v>
      </c>
      <c r="AE77" s="42">
        <f>AH77*(1-AI77)*AD77</f>
        <v>43.858237500000001</v>
      </c>
      <c r="AF77" s="29">
        <f t="shared" si="129"/>
        <v>0.91833927994455133</v>
      </c>
      <c r="AG77" s="30">
        <f t="shared" ref="AG77:AG78" si="134">IF(AND(AA77&gt;0,AJ77&gt;0,AB77&gt;0),((AJ77*(AA77-AB77))/(AA77*(AJ77-AB77))),0)</f>
        <v>0.92449592811906034</v>
      </c>
      <c r="AH77" s="35">
        <v>225</v>
      </c>
      <c r="AI77" s="66">
        <v>8.6999999999999994E-2</v>
      </c>
      <c r="AJ77" s="67">
        <v>0.23499999999999999</v>
      </c>
      <c r="AK77" s="42">
        <f t="shared" si="123"/>
        <v>48.274875000000002</v>
      </c>
      <c r="AL77" s="18">
        <v>1.65</v>
      </c>
      <c r="AM77" s="18"/>
      <c r="AN77" s="122">
        <f>AN76+AH77-AM77</f>
        <v>2205.5600000000009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49</v>
      </c>
      <c r="D78" s="44">
        <v>19471</v>
      </c>
      <c r="E78" s="44">
        <v>0</v>
      </c>
      <c r="F78" s="44">
        <v>17389</v>
      </c>
      <c r="G78" s="38">
        <v>2.9</v>
      </c>
      <c r="H78" s="38">
        <v>4.9000000000000004</v>
      </c>
      <c r="I78" s="44">
        <v>16593</v>
      </c>
      <c r="J78" s="44">
        <v>14697</v>
      </c>
      <c r="K78" s="66">
        <v>8.7999999999999995E-2</v>
      </c>
      <c r="L78" s="38">
        <f t="shared" si="130"/>
        <v>13403.664000000001</v>
      </c>
      <c r="M78" s="29">
        <v>0.77800000000000002</v>
      </c>
      <c r="N78" s="26">
        <f t="shared" si="131"/>
        <v>10428.050592000001</v>
      </c>
      <c r="O78" s="40">
        <v>0.105</v>
      </c>
      <c r="P78" s="26">
        <f t="shared" si="132"/>
        <v>1407.38472</v>
      </c>
      <c r="Q78" s="40">
        <v>0.11700000000000001</v>
      </c>
      <c r="R78" s="26">
        <f t="shared" si="133"/>
        <v>1568.2286880000001</v>
      </c>
      <c r="S78" s="40">
        <v>0.192</v>
      </c>
      <c r="T78" s="26">
        <f>L78*S78</f>
        <v>2573.5034880000003</v>
      </c>
      <c r="U78" s="40">
        <v>0.52300000000000002</v>
      </c>
      <c r="V78" s="26">
        <f>L78*U78</f>
        <v>7010.1162720000002</v>
      </c>
      <c r="W78" s="40">
        <v>0.4</v>
      </c>
      <c r="X78" s="26">
        <f>W78*L78</f>
        <v>5361.4656000000004</v>
      </c>
      <c r="Y78" s="48">
        <v>3.2599999999999999E-3</v>
      </c>
      <c r="Z78" s="18">
        <f>L78*Y78</f>
        <v>43.69594464</v>
      </c>
      <c r="AA78" s="28">
        <f>IF(J78&gt;0,(AC78+AK78)/J78,0)</f>
        <v>3.1766313288426207E-3</v>
      </c>
      <c r="AB78" s="48">
        <v>2.5999999999999998E-4</v>
      </c>
      <c r="AC78" s="38">
        <f>AB78*L78</f>
        <v>3.4849526399999999</v>
      </c>
      <c r="AD78" s="29">
        <v>0.214</v>
      </c>
      <c r="AE78" s="42">
        <f>AH78*(1-AI78)*AD78</f>
        <v>41.254919999999998</v>
      </c>
      <c r="AF78" s="29">
        <f t="shared" si="129"/>
        <v>0.92136481396754621</v>
      </c>
      <c r="AG78" s="30">
        <f t="shared" si="134"/>
        <v>0.91921876417745541</v>
      </c>
      <c r="AH78" s="44">
        <v>210</v>
      </c>
      <c r="AI78" s="66">
        <v>8.2000000000000003E-2</v>
      </c>
      <c r="AJ78" s="67">
        <v>0.22409999999999999</v>
      </c>
      <c r="AK78" s="42">
        <f t="shared" si="123"/>
        <v>43.201997999999996</v>
      </c>
      <c r="AL78" s="18">
        <v>1.65</v>
      </c>
      <c r="AM78" s="18"/>
      <c r="AN78" s="122">
        <f>AN77+AH78-AM78</f>
        <v>2415.5600000000009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45529</v>
      </c>
      <c r="E79" s="68"/>
      <c r="F79" s="52">
        <f>SUM(F76:F78)</f>
        <v>45068</v>
      </c>
      <c r="G79" s="53"/>
      <c r="H79" s="69"/>
      <c r="I79" s="52">
        <f>SUM(I76:I78)</f>
        <v>44215</v>
      </c>
      <c r="J79" s="52">
        <f>SUM(J76:J78)</f>
        <v>44103</v>
      </c>
      <c r="K79" s="21">
        <f>IF(J79&gt;0,(J76*K76+J77*K77+J78*K78)/J79,0)</f>
        <v>9.0999047683831033E-2</v>
      </c>
      <c r="L79" s="53">
        <f>L76+L77+L78</f>
        <v>40089.668999999994</v>
      </c>
      <c r="M79" s="54">
        <f>IF(L79&gt;0,N79/L79,0)</f>
        <v>0.73168566924311618</v>
      </c>
      <c r="N79" s="55">
        <f>N76+N77+N78</f>
        <v>29333.036292000004</v>
      </c>
      <c r="O79" s="21">
        <f>IF(L79&gt;0,P79/L79,0)</f>
        <v>0.17325964814027278</v>
      </c>
      <c r="P79" s="55">
        <f>P76+P77+P78</f>
        <v>6945.9219450000001</v>
      </c>
      <c r="Q79" s="21">
        <f>IF(L79&gt;0,R79/L79,0)</f>
        <v>9.5054682616611291E-2</v>
      </c>
      <c r="R79" s="55">
        <f>R76+R77+R78</f>
        <v>3810.710763</v>
      </c>
      <c r="S79" s="21">
        <f>IF(L79&gt;0,T79/L79,0)</f>
        <v>0.19367246441969879</v>
      </c>
      <c r="T79" s="55">
        <f>T76+T77+T78</f>
        <v>7764.2649930000007</v>
      </c>
      <c r="U79" s="21">
        <f>IF(L79&gt;0,V79/L79,0)</f>
        <v>0.51233045718087622</v>
      </c>
      <c r="V79" s="55">
        <f>V76+V77+V78</f>
        <v>20539.158446999998</v>
      </c>
      <c r="W79" s="21">
        <f>IF(L79&gt;0,X79/L79,0)</f>
        <v>0.39668359571639272</v>
      </c>
      <c r="X79" s="55">
        <f>X76+X77+X78</f>
        <v>15902.914049999999</v>
      </c>
      <c r="Y79" s="56">
        <f>IF(L79&gt;0,Z79/L79,0)</f>
        <v>3.2765820214180367E-3</v>
      </c>
      <c r="Z79" s="57">
        <f>SUM(Z76:Z78)</f>
        <v>131.35708868999998</v>
      </c>
      <c r="AA79" s="63">
        <f>IF(L79&gt;0,(AA76*L76+AA77*L77+AA78*L78)/L79,0)</f>
        <v>3.2066388144581584E-3</v>
      </c>
      <c r="AB79" s="56">
        <f>IF(J79&gt;0,(J76*AB76+J77*AB77+J78*AB78)/J79,0)</f>
        <v>2.6999863954833007E-4</v>
      </c>
      <c r="AC79" s="53">
        <f>SUM(AC76:AC78)</f>
        <v>10.82312754</v>
      </c>
      <c r="AD79" s="54">
        <f>IF(J79&gt;0,(J76*AD76+J77*AD77+J78*AD78)/J79,0)</f>
        <v>0.21446607713760971</v>
      </c>
      <c r="AE79" s="59">
        <f>SUM(AE76:AE78)</f>
        <v>124.6895706</v>
      </c>
      <c r="AF79" s="54">
        <f>IF(AND(Z79&gt;0),((Z76*AF76+Z77*AF77+Z78*AF78)/Z79),0)</f>
        <v>0.91876188179799734</v>
      </c>
      <c r="AG79" s="58">
        <f>IF(AND(AA79&gt;0,AJ79&gt;0,AB79&gt;0),((AJ79*(AA79-AB79))/(AA79*(AJ79-AB79))),0)</f>
        <v>0.91690461409875412</v>
      </c>
      <c r="AH79" s="52">
        <f>SUM(AH76:AH78)</f>
        <v>638</v>
      </c>
      <c r="AI79" s="21">
        <f>IF(AH79&gt;0,(AI76*AH76+AI77*AH77+AI78*AH78)/AH79,0)</f>
        <v>8.8536050156739821E-2</v>
      </c>
      <c r="AJ79" s="54">
        <f>IF(J79&gt;0,(AJ76*J76+AJ77*J77+AJ78*J78)/J79,0)</f>
        <v>0.22413924222841983</v>
      </c>
      <c r="AK79" s="59">
        <f>SUM(AK76:AK78)</f>
        <v>130.57668269999999</v>
      </c>
      <c r="AL79" s="70"/>
      <c r="AM79" s="57">
        <f>SUM(AM76:AM78)</f>
        <v>1196.08</v>
      </c>
      <c r="AN79" s="124"/>
      <c r="AO79" s="125">
        <f>AN78</f>
        <v>2415.5600000000009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47" t="s">
        <v>56</v>
      </c>
      <c r="D80" s="12">
        <v>7038</v>
      </c>
      <c r="E80" s="12">
        <v>1</v>
      </c>
      <c r="F80" s="12">
        <v>12002</v>
      </c>
      <c r="G80" s="13">
        <v>3.5</v>
      </c>
      <c r="H80" s="13">
        <v>5.9</v>
      </c>
      <c r="I80" s="12">
        <v>13050</v>
      </c>
      <c r="J80" s="12">
        <v>14627</v>
      </c>
      <c r="K80" s="14">
        <v>0.09</v>
      </c>
      <c r="L80" s="25">
        <f>J80*(1-K80)</f>
        <v>13310.57</v>
      </c>
      <c r="M80" s="15">
        <v>0.77100000000000002</v>
      </c>
      <c r="N80" s="26">
        <f>L80*M80</f>
        <v>10262.44947</v>
      </c>
      <c r="O80" s="14">
        <v>0.151</v>
      </c>
      <c r="P80" s="26">
        <f>L80*O80</f>
        <v>2009.8960699999998</v>
      </c>
      <c r="Q80" s="16">
        <v>7.8E-2</v>
      </c>
      <c r="R80" s="26">
        <f>L80*Q80</f>
        <v>1038.2244599999999</v>
      </c>
      <c r="S80" s="16">
        <v>0.188</v>
      </c>
      <c r="T80" s="26">
        <f>L80*S80</f>
        <v>2502.3871599999998</v>
      </c>
      <c r="U80" s="16">
        <v>0.501</v>
      </c>
      <c r="V80" s="26">
        <f>L80*U80</f>
        <v>6668.5955699999995</v>
      </c>
      <c r="W80" s="16">
        <v>0.39</v>
      </c>
      <c r="X80" s="26">
        <f>W80*L80</f>
        <v>5191.1223</v>
      </c>
      <c r="Y80" s="17">
        <v>3.3500000000000001E-3</v>
      </c>
      <c r="Z80" s="61">
        <f>L80*Y80</f>
        <v>44.5904095</v>
      </c>
      <c r="AA80" s="28">
        <f>IF(J80&gt;0,(AC80+AK80)/J80,0)</f>
        <v>3.334416701989472E-3</v>
      </c>
      <c r="AB80" s="17">
        <v>2.5000000000000001E-4</v>
      </c>
      <c r="AC80" s="25">
        <f>AB80*L80</f>
        <v>3.3276425000000001</v>
      </c>
      <c r="AD80" s="141">
        <v>0.21210000000000001</v>
      </c>
      <c r="AE80" s="31">
        <f>AH80*(1-AI80)*AD80</f>
        <v>41.156520300000004</v>
      </c>
      <c r="AF80" s="29">
        <f t="shared" ref="AF80:AF82" si="135">IF(AND(AD80&gt;0,AB80&gt;0,Y80&gt;0),((Y80-AB80)*AD80)/((AD80-AB80)*Y80),0)</f>
        <v>0.92646514888385556</v>
      </c>
      <c r="AG80" s="62">
        <f>IF(AND(AA80&gt;0,AJ80&gt;0,AB80&gt;0),((AJ80*(AA80-AB80))/(AA80*(AJ80-AB80))),0)</f>
        <v>0.92601285298701541</v>
      </c>
      <c r="AH80" s="12">
        <v>213</v>
      </c>
      <c r="AI80" s="14">
        <v>8.8999999999999996E-2</v>
      </c>
      <c r="AJ80" s="15">
        <v>0.23419999999999999</v>
      </c>
      <c r="AK80" s="31">
        <f t="shared" ref="AK80:AK90" si="136">AH80*(1-AI80)*AJ80</f>
        <v>45.444870600000002</v>
      </c>
      <c r="AL80" s="19">
        <v>1.55</v>
      </c>
      <c r="AM80" s="19">
        <v>993.12</v>
      </c>
      <c r="AN80" s="119">
        <f>AN78+AH80-AM80</f>
        <v>1635.440000000001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24" t="s">
        <v>52</v>
      </c>
      <c r="D81" s="35">
        <v>22100</v>
      </c>
      <c r="E81" s="44">
        <v>3</v>
      </c>
      <c r="F81" s="35">
        <v>15475</v>
      </c>
      <c r="G81" s="36">
        <v>4.7</v>
      </c>
      <c r="H81" s="38">
        <v>5.3</v>
      </c>
      <c r="I81" s="35">
        <v>15626</v>
      </c>
      <c r="J81" s="35">
        <v>14687</v>
      </c>
      <c r="K81" s="66">
        <v>7.5999999999999998E-2</v>
      </c>
      <c r="L81" s="38">
        <f t="shared" ref="L81:L82" si="137">J81*(1-K81)</f>
        <v>13570.788</v>
      </c>
      <c r="M81" s="39">
        <v>0.77200000000000002</v>
      </c>
      <c r="N81" s="26">
        <f t="shared" ref="N81:N82" si="138">L81*M81</f>
        <v>10476.648336</v>
      </c>
      <c r="O81" s="37">
        <v>0.121</v>
      </c>
      <c r="P81" s="26">
        <f t="shared" ref="P81:P82" si="139">L81*O81</f>
        <v>1642.0653480000001</v>
      </c>
      <c r="Q81" s="40">
        <v>0.107</v>
      </c>
      <c r="R81" s="26">
        <f t="shared" ref="R81:R82" si="140">L81*Q81</f>
        <v>1452.074316</v>
      </c>
      <c r="S81" s="40">
        <v>0.19600000000000001</v>
      </c>
      <c r="T81" s="26">
        <f>L81*S81</f>
        <v>2659.874448</v>
      </c>
      <c r="U81" s="40">
        <v>0.52100000000000002</v>
      </c>
      <c r="V81" s="26">
        <f>L81*U81</f>
        <v>7070.3805480000001</v>
      </c>
      <c r="W81" s="40">
        <v>0.4</v>
      </c>
      <c r="X81" s="26">
        <f>W81*L81</f>
        <v>5428.3152000000009</v>
      </c>
      <c r="Y81" s="41">
        <v>3.3999999999999998E-3</v>
      </c>
      <c r="Z81" s="18">
        <f>L81*Y81</f>
        <v>46.140679200000001</v>
      </c>
      <c r="AA81" s="28">
        <f>IF(J81&gt;0,(AC81+AK81)/J81,0)</f>
        <v>3.4385999101245999E-3</v>
      </c>
      <c r="AB81" s="41">
        <v>2.5999999999999998E-4</v>
      </c>
      <c r="AC81" s="38">
        <f>AB81*L81</f>
        <v>3.5284048799999996</v>
      </c>
      <c r="AD81" s="29">
        <v>0.21429999999999999</v>
      </c>
      <c r="AE81" s="42">
        <f>AH81*(1-AI81)*AD81</f>
        <v>43.578333600000001</v>
      </c>
      <c r="AF81" s="29">
        <f t="shared" si="135"/>
        <v>0.92465124715556202</v>
      </c>
      <c r="AG81" s="30">
        <f t="shared" ref="AG81:AG82" si="141">IF(AND(AA81&gt;0,AJ81&gt;0,AB81&gt;0),((AJ81*(AA81-AB81))/(AA81*(AJ81-AB81))),0)</f>
        <v>0.92542943917359954</v>
      </c>
      <c r="AH81" s="35">
        <v>222</v>
      </c>
      <c r="AI81" s="66">
        <v>8.4000000000000005E-2</v>
      </c>
      <c r="AJ81" s="67">
        <v>0.23100000000000001</v>
      </c>
      <c r="AK81" s="42">
        <f t="shared" si="136"/>
        <v>46.974312000000005</v>
      </c>
      <c r="AL81" s="18">
        <v>1.6</v>
      </c>
      <c r="AM81" s="18"/>
      <c r="AN81" s="122">
        <f>AN80+AH81-AM81</f>
        <v>1857.440000000001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49</v>
      </c>
      <c r="D82" s="44">
        <v>22883</v>
      </c>
      <c r="E82" s="44">
        <v>0</v>
      </c>
      <c r="F82" s="44">
        <v>18519</v>
      </c>
      <c r="G82" s="38">
        <v>3.8</v>
      </c>
      <c r="H82" s="38">
        <v>5.0999999999999996</v>
      </c>
      <c r="I82" s="44">
        <v>18255</v>
      </c>
      <c r="J82" s="44">
        <v>14790</v>
      </c>
      <c r="K82" s="66">
        <v>7.9000000000000001E-2</v>
      </c>
      <c r="L82" s="38">
        <f t="shared" si="137"/>
        <v>13621.59</v>
      </c>
      <c r="M82" s="29">
        <v>0.72099999999999997</v>
      </c>
      <c r="N82" s="26">
        <f t="shared" si="138"/>
        <v>9821.1663900000003</v>
      </c>
      <c r="O82" s="40">
        <v>0.125</v>
      </c>
      <c r="P82" s="26">
        <f t="shared" si="139"/>
        <v>1702.69875</v>
      </c>
      <c r="Q82" s="40">
        <v>0.154</v>
      </c>
      <c r="R82" s="26">
        <f t="shared" si="140"/>
        <v>2097.7248599999998</v>
      </c>
      <c r="S82" s="40">
        <v>0.19800000000000001</v>
      </c>
      <c r="T82" s="26">
        <f>L82*S82</f>
        <v>2697.0748200000003</v>
      </c>
      <c r="U82" s="40">
        <v>0.503</v>
      </c>
      <c r="V82" s="26">
        <f>L82*U82</f>
        <v>6851.6597700000002</v>
      </c>
      <c r="W82" s="40">
        <v>0.4</v>
      </c>
      <c r="X82" s="26">
        <f>W82*L82</f>
        <v>5448.6360000000004</v>
      </c>
      <c r="Y82" s="48">
        <v>3.4299999999999999E-3</v>
      </c>
      <c r="Z82" s="18">
        <f>L82*Y82</f>
        <v>46.722053699999996</v>
      </c>
      <c r="AA82" s="28">
        <f>IF(J82&gt;0,(AC82+AK82)/J82,0)</f>
        <v>3.3395672413793105E-3</v>
      </c>
      <c r="AB82" s="48">
        <v>2.5999999999999998E-4</v>
      </c>
      <c r="AC82" s="38">
        <f>AB82*L82</f>
        <v>3.5416133999999997</v>
      </c>
      <c r="AD82" s="29">
        <v>0.20599999999999999</v>
      </c>
      <c r="AE82" s="42">
        <f>AH82*(1-AI82)*AD82</f>
        <v>43.069862000000001</v>
      </c>
      <c r="AF82" s="29">
        <f t="shared" si="135"/>
        <v>0.92536618863685138</v>
      </c>
      <c r="AG82" s="30">
        <f t="shared" si="141"/>
        <v>0.92324018595681556</v>
      </c>
      <c r="AH82" s="44">
        <v>229</v>
      </c>
      <c r="AI82" s="66">
        <v>8.6999999999999994E-2</v>
      </c>
      <c r="AJ82" s="67">
        <v>0.21929999999999999</v>
      </c>
      <c r="AK82" s="42">
        <f t="shared" si="136"/>
        <v>45.850586100000001</v>
      </c>
      <c r="AL82" s="18">
        <v>1.6</v>
      </c>
      <c r="AM82" s="18"/>
      <c r="AN82" s="122">
        <f>AN81+AH82-AM82</f>
        <v>2086.440000000001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52021</v>
      </c>
      <c r="E83" s="68"/>
      <c r="F83" s="52">
        <f t="shared" ref="F83:J83" si="142">SUM(F80:F82)</f>
        <v>45996</v>
      </c>
      <c r="G83" s="53"/>
      <c r="H83" s="69"/>
      <c r="I83" s="52">
        <f t="shared" si="142"/>
        <v>46931</v>
      </c>
      <c r="J83" s="52">
        <f t="shared" si="142"/>
        <v>44104</v>
      </c>
      <c r="K83" s="21">
        <f>IF(J83&gt;0,(J80*K80+J81*K81+J82*K82)/J83,0)</f>
        <v>8.1649102122256484E-2</v>
      </c>
      <c r="L83" s="53">
        <f>L80+L81+L82</f>
        <v>40502.948000000004</v>
      </c>
      <c r="M83" s="54">
        <f>IF(L83&gt;0,N83/L83,0)</f>
        <v>0.75451950302481674</v>
      </c>
      <c r="N83" s="55">
        <f>N80+N81+N82</f>
        <v>30560.264195999996</v>
      </c>
      <c r="O83" s="21">
        <f>IF(L83&gt;0,P83/L83,0)</f>
        <v>0.13220420814800937</v>
      </c>
      <c r="P83" s="55">
        <f>P80+P81+P82</f>
        <v>5354.6601680000003</v>
      </c>
      <c r="Q83" s="21">
        <f>IF(L83&gt;0,R83/L83,0)</f>
        <v>0.11327628882717375</v>
      </c>
      <c r="R83" s="55">
        <f>R80+R81+R82</f>
        <v>4588.0236359999999</v>
      </c>
      <c r="S83" s="21">
        <f>IF(L83&gt;0,T83/L83,0)</f>
        <v>0.19404356512518545</v>
      </c>
      <c r="T83" s="55">
        <f>T80+T81+T82</f>
        <v>7859.3364280000005</v>
      </c>
      <c r="U83" s="21">
        <f>IF(L83&gt;0,V83/L83,0)</f>
        <v>0.50837375807805385</v>
      </c>
      <c r="V83" s="55">
        <f>V80+V81+V82</f>
        <v>20590.635887999997</v>
      </c>
      <c r="W83" s="21">
        <f>IF(L83&gt;0,X83/L83,0)</f>
        <v>0.39671367871790464</v>
      </c>
      <c r="X83" s="55">
        <f>X80+X81+X82</f>
        <v>16068.0735</v>
      </c>
      <c r="Y83" s="56">
        <f>IF(L83&gt;0,Z83/L83,0)</f>
        <v>3.3936577258524485E-3</v>
      </c>
      <c r="Z83" s="57">
        <f>SUM(Z80:Z82)</f>
        <v>137.45314239999999</v>
      </c>
      <c r="AA83" s="63">
        <f>IF(L83&gt;0,(AA80*L80+AA81*L81+AA82*L82)/L83,0)</f>
        <v>3.3710561773829402E-3</v>
      </c>
      <c r="AB83" s="56">
        <f>IF(J83&gt;0,(J80*AB80+J81*AB81+J82*AB82)/J83,0)</f>
        <v>2.5668352076909122E-4</v>
      </c>
      <c r="AC83" s="53">
        <f>SUM(AC80:AC82)</f>
        <v>10.397660779999999</v>
      </c>
      <c r="AD83" s="54">
        <f>IF(J83&gt;0,(J80*AD80+J81*AD81+J82*AD82)/J83,0)</f>
        <v>0.21078702158534371</v>
      </c>
      <c r="AE83" s="59">
        <f>SUM(AE80:AE82)</f>
        <v>127.80471590000001</v>
      </c>
      <c r="AF83" s="54">
        <f>IF(AND(Z83&gt;0),((Z80*AF80+Z81*AF81+Z82*AF82)/Z83),0)</f>
        <v>0.92548270253841503</v>
      </c>
      <c r="AG83" s="58">
        <f>IF(AND(AA83&gt;0,AJ83&gt;0,AB83&gt;0),((AJ83*(AA83-AB83))/(AA83*(AJ83-AB83))),0)</f>
        <v>0.92489727209607353</v>
      </c>
      <c r="AH83" s="52">
        <f t="shared" ref="AH83" si="143">SUM(AH80:AH82)</f>
        <v>664</v>
      </c>
      <c r="AI83" s="21">
        <f>IF(AH83&gt;0,(AI80*AH80+AI81*AH81+AI82*AH82)/AH83,0)</f>
        <v>8.6638554216867475E-2</v>
      </c>
      <c r="AJ83" s="54">
        <f>IF(J83&gt;0,(AJ80*J80+AJ81*J81+AJ82*J82)/J83,0)</f>
        <v>0.22813775167785239</v>
      </c>
      <c r="AK83" s="59">
        <f>SUM(AK80:AK82)</f>
        <v>138.26976869999999</v>
      </c>
      <c r="AL83" s="70"/>
      <c r="AM83" s="57">
        <f>SUM(AM80:AM82)</f>
        <v>993.12</v>
      </c>
      <c r="AN83" s="124"/>
      <c r="AO83" s="125">
        <f>AN82</f>
        <v>2086.440000000001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47" t="s">
        <v>50</v>
      </c>
      <c r="D84" s="12">
        <v>4823</v>
      </c>
      <c r="E84" s="12">
        <v>2</v>
      </c>
      <c r="F84" s="12">
        <v>12118</v>
      </c>
      <c r="G84" s="13">
        <v>3.8</v>
      </c>
      <c r="H84" s="13">
        <v>5.4</v>
      </c>
      <c r="I84" s="12">
        <v>12077</v>
      </c>
      <c r="J84" s="12">
        <v>14671</v>
      </c>
      <c r="K84" s="14">
        <v>7.9000000000000001E-2</v>
      </c>
      <c r="L84" s="25">
        <f>J84*(1-K84)</f>
        <v>13511.991</v>
      </c>
      <c r="M84" s="15">
        <v>0.68600000000000005</v>
      </c>
      <c r="N84" s="26">
        <f>L84*M84</f>
        <v>9269.2258259999999</v>
      </c>
      <c r="O84" s="14">
        <v>0.22700000000000001</v>
      </c>
      <c r="P84" s="26">
        <f>L84*O84</f>
        <v>3067.2219570000002</v>
      </c>
      <c r="Q84" s="16">
        <v>8.6999999999999994E-2</v>
      </c>
      <c r="R84" s="26">
        <f>L84*Q84</f>
        <v>1175.5432169999999</v>
      </c>
      <c r="S84" s="16">
        <v>0.19600000000000001</v>
      </c>
      <c r="T84" s="26">
        <f>L84*S84</f>
        <v>2648.3502360000002</v>
      </c>
      <c r="U84" s="16">
        <v>0.504</v>
      </c>
      <c r="V84" s="26">
        <f>L84*U84</f>
        <v>6810.0434640000003</v>
      </c>
      <c r="W84" s="16">
        <v>0.4</v>
      </c>
      <c r="X84" s="26">
        <f>W84*L84</f>
        <v>5404.7964000000002</v>
      </c>
      <c r="Y84" s="17">
        <v>3.5000000000000001E-3</v>
      </c>
      <c r="Z84" s="61">
        <f>L84*Y84</f>
        <v>47.291968500000003</v>
      </c>
      <c r="AA84" s="28">
        <f>IF(J84&gt;0,(AC84+AK84)/J84,0)</f>
        <v>3.4580720857473927E-3</v>
      </c>
      <c r="AB84" s="17">
        <v>2.7E-4</v>
      </c>
      <c r="AC84" s="25">
        <f>AB84*L84</f>
        <v>3.64823757</v>
      </c>
      <c r="AD84" s="141">
        <v>0.19500000000000001</v>
      </c>
      <c r="AE84" s="31">
        <f>AH84*(1-AI84)*AD84</f>
        <v>44.036460000000005</v>
      </c>
      <c r="AF84" s="29">
        <f t="shared" ref="AF84:AF86" si="144">IF(AND(AD84&gt;0,AB84&gt;0,Y84&gt;0),((Y84-AB84)*AD84)/((AD84-AB84)*Y84),0)</f>
        <v>0.92413671677267428</v>
      </c>
      <c r="AG84" s="62">
        <f>IF(AND(AA84&gt;0,AJ84&gt;0,AB84&gt;0),((AJ84*(AA84-AB84))/(AA84*(AJ84-AB84))),0)</f>
        <v>0.92311721629172327</v>
      </c>
      <c r="AH84" s="12">
        <v>246</v>
      </c>
      <c r="AI84" s="14">
        <v>8.2000000000000003E-2</v>
      </c>
      <c r="AJ84" s="15">
        <v>0.20849999999999999</v>
      </c>
      <c r="AK84" s="31">
        <f t="shared" si="136"/>
        <v>47.085138000000001</v>
      </c>
      <c r="AL84" s="19">
        <v>1.68</v>
      </c>
      <c r="AM84" s="19">
        <v>966.18</v>
      </c>
      <c r="AN84" s="119">
        <f>AN82+AH84-AM84</f>
        <v>1366.2600000000011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24" t="s">
        <v>52</v>
      </c>
      <c r="D85" s="35">
        <v>24600</v>
      </c>
      <c r="E85" s="44">
        <v>3</v>
      </c>
      <c r="F85" s="35">
        <v>15728</v>
      </c>
      <c r="G85" s="36">
        <v>4.4000000000000004</v>
      </c>
      <c r="H85" s="38">
        <v>5.3</v>
      </c>
      <c r="I85" s="35">
        <v>15630</v>
      </c>
      <c r="J85" s="35">
        <v>14819</v>
      </c>
      <c r="K85" s="66">
        <v>7.6999999999999999E-2</v>
      </c>
      <c r="L85" s="38">
        <f t="shared" ref="L85:L86" si="145">J85*(1-K85)</f>
        <v>13677.937</v>
      </c>
      <c r="M85" s="39">
        <v>0.71299999999999997</v>
      </c>
      <c r="N85" s="26">
        <f t="shared" ref="N85:N86" si="146">L85*M85</f>
        <v>9752.3690809999989</v>
      </c>
      <c r="O85" s="37">
        <v>0.20300000000000001</v>
      </c>
      <c r="P85" s="26">
        <f t="shared" ref="P85:P86" si="147">L85*O85</f>
        <v>2776.6212110000001</v>
      </c>
      <c r="Q85" s="40">
        <v>8.4000000000000005E-2</v>
      </c>
      <c r="R85" s="26">
        <f t="shared" ref="R85:R86" si="148">L85*Q85</f>
        <v>1148.9467080000002</v>
      </c>
      <c r="S85" s="40">
        <v>0.19800000000000001</v>
      </c>
      <c r="T85" s="26">
        <f>L85*S85</f>
        <v>2708.231526</v>
      </c>
      <c r="U85" s="40">
        <v>0.504</v>
      </c>
      <c r="V85" s="26">
        <f>L85*U85</f>
        <v>6893.6802479999997</v>
      </c>
      <c r="W85" s="40">
        <v>0.4</v>
      </c>
      <c r="X85" s="26">
        <f>W85*L85</f>
        <v>5471.1748000000007</v>
      </c>
      <c r="Y85" s="41">
        <v>3.5000000000000001E-3</v>
      </c>
      <c r="Z85" s="18">
        <f>L85*Y85</f>
        <v>47.8727795</v>
      </c>
      <c r="AA85" s="28">
        <f>IF(J85&gt;0,(AC85+AK85)/J85,0)</f>
        <v>3.2365796835144077E-3</v>
      </c>
      <c r="AB85" s="41">
        <v>2.9E-4</v>
      </c>
      <c r="AC85" s="38">
        <f>AB85*L85</f>
        <v>3.9666017299999998</v>
      </c>
      <c r="AD85" s="29">
        <v>0.21299999999999999</v>
      </c>
      <c r="AE85" s="42">
        <f>AH85*(1-AI85)*AD85</f>
        <v>42.615762000000004</v>
      </c>
      <c r="AF85" s="29">
        <f t="shared" si="144"/>
        <v>0.91839325171091435</v>
      </c>
      <c r="AG85" s="30">
        <f t="shared" ref="AG85:AG86" si="149">IF(AND(AA85&gt;0,AJ85&gt;0,AB85&gt;0),((AJ85*(AA85-AB85))/(AA85*(AJ85-AB85))),0)</f>
        <v>0.91160144273114563</v>
      </c>
      <c r="AH85" s="35">
        <v>217</v>
      </c>
      <c r="AI85" s="66">
        <v>7.8E-2</v>
      </c>
      <c r="AJ85" s="67">
        <v>0.21990000000000001</v>
      </c>
      <c r="AK85" s="42">
        <f t="shared" si="136"/>
        <v>43.996272600000005</v>
      </c>
      <c r="AL85" s="18">
        <v>1.6</v>
      </c>
      <c r="AM85" s="18"/>
      <c r="AN85" s="122">
        <f>AN84+AH85-AM85</f>
        <v>1583.2600000000011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47" t="s">
        <v>56</v>
      </c>
      <c r="D86" s="44">
        <v>18722</v>
      </c>
      <c r="E86" s="44">
        <v>2</v>
      </c>
      <c r="F86" s="44">
        <v>16782</v>
      </c>
      <c r="G86" s="38">
        <v>4.2</v>
      </c>
      <c r="H86" s="38">
        <v>5.2</v>
      </c>
      <c r="I86" s="44">
        <v>17092</v>
      </c>
      <c r="J86" s="44">
        <v>14755</v>
      </c>
      <c r="K86" s="66">
        <v>7.6999999999999999E-2</v>
      </c>
      <c r="L86" s="38">
        <f t="shared" si="145"/>
        <v>13618.865</v>
      </c>
      <c r="M86" s="29">
        <v>0.67300000000000004</v>
      </c>
      <c r="N86" s="26">
        <f t="shared" si="146"/>
        <v>9165.496145000001</v>
      </c>
      <c r="O86" s="40">
        <v>0.218</v>
      </c>
      <c r="P86" s="26">
        <f t="shared" si="147"/>
        <v>2968.91257</v>
      </c>
      <c r="Q86" s="40">
        <v>0.109</v>
      </c>
      <c r="R86" s="26">
        <f t="shared" si="148"/>
        <v>1484.456285</v>
      </c>
      <c r="S86" s="40">
        <v>0.188</v>
      </c>
      <c r="T86" s="26">
        <f>L86*S86</f>
        <v>2560.3466199999998</v>
      </c>
      <c r="U86" s="40">
        <v>0.51300000000000001</v>
      </c>
      <c r="V86" s="26">
        <f>L86*U86</f>
        <v>6986.4777450000001</v>
      </c>
      <c r="W86" s="40">
        <v>0.41</v>
      </c>
      <c r="X86" s="26">
        <f>W86*L86</f>
        <v>5583.7346499999994</v>
      </c>
      <c r="Y86" s="48">
        <v>3.47E-3</v>
      </c>
      <c r="Z86" s="18">
        <f>L86*Y86</f>
        <v>47.257461550000002</v>
      </c>
      <c r="AA86" s="28">
        <f>IF(J86&gt;0,(AC86+AK86)/J86,0)</f>
        <v>3.4843303422568621E-3</v>
      </c>
      <c r="AB86" s="48">
        <v>2.7999999999999998E-4</v>
      </c>
      <c r="AC86" s="38">
        <f>AB86*L86</f>
        <v>3.8132821999999997</v>
      </c>
      <c r="AD86" s="29">
        <v>0.21340000000000001</v>
      </c>
      <c r="AE86" s="42">
        <f>AH86*(1-AI86)*AD86</f>
        <v>45.548949600000007</v>
      </c>
      <c r="AF86" s="29">
        <f t="shared" si="144"/>
        <v>0.9205161573677425</v>
      </c>
      <c r="AG86" s="30">
        <f t="shared" si="149"/>
        <v>0.92079638256144825</v>
      </c>
      <c r="AH86" s="44">
        <v>231</v>
      </c>
      <c r="AI86" s="66">
        <v>7.5999999999999998E-2</v>
      </c>
      <c r="AJ86" s="67">
        <v>0.223</v>
      </c>
      <c r="AK86" s="42">
        <f t="shared" si="136"/>
        <v>47.598012000000004</v>
      </c>
      <c r="AL86" s="18">
        <v>1.6</v>
      </c>
      <c r="AM86" s="18"/>
      <c r="AN86" s="122">
        <f>AN85+AH86-AM86</f>
        <v>1814.2600000000011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48145</v>
      </c>
      <c r="E87" s="68"/>
      <c r="F87" s="52">
        <f t="shared" ref="F87:J87" si="150">SUM(F84:F86)</f>
        <v>44628</v>
      </c>
      <c r="G87" s="53"/>
      <c r="H87" s="69"/>
      <c r="I87" s="52">
        <f t="shared" si="150"/>
        <v>44799</v>
      </c>
      <c r="J87" s="52">
        <f t="shared" si="150"/>
        <v>44245</v>
      </c>
      <c r="K87" s="21">
        <f>IF(J87&gt;0,(J84*K84+J85*K85+J86*K86)/J87,0)</f>
        <v>7.766317097977174E-2</v>
      </c>
      <c r="L87" s="53">
        <f>L84+L85+L86</f>
        <v>40808.792999999998</v>
      </c>
      <c r="M87" s="54">
        <f>IF(L87&gt;0,N87/L87,0)</f>
        <v>0.69071121637927402</v>
      </c>
      <c r="N87" s="55">
        <f>N84+N85+N86</f>
        <v>28187.091052</v>
      </c>
      <c r="O87" s="21">
        <f>IF(L87&gt;0,P87/L87,0)</f>
        <v>0.21595237423464106</v>
      </c>
      <c r="P87" s="55">
        <f>P84+P85+P86</f>
        <v>8812.7557379999998</v>
      </c>
      <c r="Q87" s="21">
        <f>IF(L87&gt;0,R87/L87,0)</f>
        <v>9.3336409386085006E-2</v>
      </c>
      <c r="R87" s="55">
        <f>R84+R85+R86</f>
        <v>3808.9462100000001</v>
      </c>
      <c r="S87" s="21">
        <f>IF(L87&gt;0,T87/L87,0)</f>
        <v>0.19400055233194474</v>
      </c>
      <c r="T87" s="55">
        <f>T84+T85+T86</f>
        <v>7916.9283820000001</v>
      </c>
      <c r="U87" s="21">
        <f>IF(L87&gt;0,V87/L87,0)</f>
        <v>0.50700351409560196</v>
      </c>
      <c r="V87" s="55">
        <f>V84+V85+V86</f>
        <v>20690.201456999999</v>
      </c>
      <c r="W87" s="21">
        <f>IF(L87&gt;0,X87/L87,0)</f>
        <v>0.40333723788400211</v>
      </c>
      <c r="X87" s="55">
        <f>X84+X85+X86</f>
        <v>16459.705849999998</v>
      </c>
      <c r="Y87" s="56">
        <f>IF(L87&gt;0,Z87/L87,0)</f>
        <v>3.4899882863479938E-3</v>
      </c>
      <c r="Z87" s="57">
        <f>SUM(Z84:Z86)</f>
        <v>142.42220954999999</v>
      </c>
      <c r="AA87" s="63">
        <f>IF(L87&gt;0,(AA84*L84+AA85*L85+AA86*L86)/L87,0)</f>
        <v>3.3925971898546479E-3</v>
      </c>
      <c r="AB87" s="56">
        <f>IF(J87&gt;0,(J84*AB84+J85*AB85+J86*AB86)/J87,0)</f>
        <v>2.8003345010735672E-4</v>
      </c>
      <c r="AC87" s="53">
        <f>SUM(AC84:AC86)</f>
        <v>11.4281215</v>
      </c>
      <c r="AD87" s="54">
        <f>IF(J87&gt;0,(J84*AD84+J85*AD85+J86*AD86)/J87,0)</f>
        <v>0.2071648547858515</v>
      </c>
      <c r="AE87" s="59">
        <f>SUM(AE84:AE86)</f>
        <v>132.20117160000001</v>
      </c>
      <c r="AF87" s="54">
        <f>IF(AND(Z87&gt;0),((Z84*AF84+Z85*AF85+Z86*AF86)/Z87),0)</f>
        <v>0.92100480297394183</v>
      </c>
      <c r="AG87" s="58">
        <f>IF(AND(AA87&gt;0,AJ87&gt;0,AB87&gt;0),((AJ87*(AA87-AB87))/(AA87*(AJ87-AB87))),0)</f>
        <v>0.91864214810628286</v>
      </c>
      <c r="AH87" s="52">
        <f t="shared" ref="AH87" si="151">SUM(AH84:AH86)</f>
        <v>694</v>
      </c>
      <c r="AI87" s="21">
        <f>IF(AH87&gt;0,(AI84*AH84+AI85*AH85+AI86*AH86)/AH87,0)</f>
        <v>7.8752161383285293E-2</v>
      </c>
      <c r="AJ87" s="54">
        <f>IF(J87&gt;0,(AJ84*J84+AJ85*J85+AJ86*J86)/J87,0)</f>
        <v>0.21715372584472822</v>
      </c>
      <c r="AK87" s="59">
        <f>SUM(AK84:AK86)</f>
        <v>138.67942260000001</v>
      </c>
      <c r="AL87" s="70"/>
      <c r="AM87" s="57">
        <f>SUM(AM84:AM86)</f>
        <v>966.18</v>
      </c>
      <c r="AN87" s="124"/>
      <c r="AO87" s="125">
        <f>AN86</f>
        <v>1814.2600000000011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47" t="s">
        <v>50</v>
      </c>
      <c r="D88" s="12">
        <v>7050</v>
      </c>
      <c r="E88" s="12">
        <v>0</v>
      </c>
      <c r="F88" s="12">
        <v>11844</v>
      </c>
      <c r="G88" s="13">
        <v>1.6</v>
      </c>
      <c r="H88" s="13">
        <v>4.9000000000000004</v>
      </c>
      <c r="I88" s="12">
        <v>11804</v>
      </c>
      <c r="J88" s="12">
        <v>14601</v>
      </c>
      <c r="K88" s="14">
        <v>8.4000000000000005E-2</v>
      </c>
      <c r="L88" s="25">
        <f>J88*(1-K88)</f>
        <v>13374.516000000001</v>
      </c>
      <c r="M88" s="15">
        <v>0.76600000000000001</v>
      </c>
      <c r="N88" s="26">
        <f>L88*M88</f>
        <v>10244.879256000002</v>
      </c>
      <c r="O88" s="14">
        <v>0.11</v>
      </c>
      <c r="P88" s="26">
        <f>L88*O88</f>
        <v>1471.1967600000003</v>
      </c>
      <c r="Q88" s="16">
        <v>0.124</v>
      </c>
      <c r="R88" s="26">
        <f>L88*Q88</f>
        <v>1658.4399840000001</v>
      </c>
      <c r="S88" s="16">
        <v>0.20300000000000001</v>
      </c>
      <c r="T88" s="26">
        <f>L88*S88</f>
        <v>2715.0267480000007</v>
      </c>
      <c r="U88" s="16">
        <v>0.50900000000000001</v>
      </c>
      <c r="V88" s="26">
        <f>L88*U88</f>
        <v>6807.6286440000013</v>
      </c>
      <c r="W88" s="16">
        <v>0.41</v>
      </c>
      <c r="X88" s="26">
        <f>W88*L88</f>
        <v>5483.5515599999999</v>
      </c>
      <c r="Y88" s="17">
        <v>3.4399999999999999E-3</v>
      </c>
      <c r="Z88" s="61">
        <f>L88*Y88</f>
        <v>46.008335040000006</v>
      </c>
      <c r="AA88" s="28">
        <f>IF(J88&gt;0,(AC88+AK88)/J88,0)</f>
        <v>3.2743902938154922E-3</v>
      </c>
      <c r="AB88" s="17">
        <v>2.7999999999999998E-4</v>
      </c>
      <c r="AC88" s="25">
        <f>AB88*L88</f>
        <v>3.7448644799999999</v>
      </c>
      <c r="AD88" s="141">
        <v>0.20880000000000001</v>
      </c>
      <c r="AE88" s="31">
        <f>AH88*(1-AI88)*AD88</f>
        <v>43.460884800000009</v>
      </c>
      <c r="AF88" s="29">
        <f t="shared" ref="AF88:AF90" si="152">IF(AND(AD88&gt;0,AB88&gt;0,Y88&gt;0),((Y88-AB88)*AD88)/((AD88-AB88)*Y88),0)</f>
        <v>0.91983815059845919</v>
      </c>
      <c r="AG88" s="62">
        <f>IF(AND(AA88&gt;0,AJ88&gt;0,AB88&gt;0),((AJ88*(AA88-AB88))/(AA88*(AJ88-AB88))),0)</f>
        <v>0.91569902468654141</v>
      </c>
      <c r="AH88" s="12">
        <v>226</v>
      </c>
      <c r="AI88" s="14">
        <v>7.9000000000000001E-2</v>
      </c>
      <c r="AJ88" s="15">
        <v>0.2117</v>
      </c>
      <c r="AK88" s="31">
        <f t="shared" si="136"/>
        <v>44.064508200000006</v>
      </c>
      <c r="AL88" s="19">
        <v>1.6</v>
      </c>
      <c r="AM88" s="19">
        <v>1177.58</v>
      </c>
      <c r="AN88" s="119">
        <f>AN86+AH88-AM88</f>
        <v>862.6800000000012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24" t="s">
        <v>52</v>
      </c>
      <c r="D89" s="35">
        <v>21100</v>
      </c>
      <c r="E89" s="44">
        <v>3</v>
      </c>
      <c r="F89" s="35">
        <v>15209</v>
      </c>
      <c r="G89" s="36">
        <v>2.1</v>
      </c>
      <c r="H89" s="38">
        <v>5.3</v>
      </c>
      <c r="I89" s="35">
        <v>15374</v>
      </c>
      <c r="J89" s="35">
        <v>14670</v>
      </c>
      <c r="K89" s="66">
        <v>8.8999999999999996E-2</v>
      </c>
      <c r="L89" s="38">
        <f t="shared" ref="L89:L90" si="153">J89*(1-K89)</f>
        <v>13364.37</v>
      </c>
      <c r="M89" s="39">
        <v>0.66900000000000004</v>
      </c>
      <c r="N89" s="26">
        <f t="shared" ref="N89:N90" si="154">L89*M89</f>
        <v>8940.7635300000002</v>
      </c>
      <c r="O89" s="37">
        <v>0.13200000000000001</v>
      </c>
      <c r="P89" s="26">
        <f t="shared" ref="P89:P90" si="155">L89*O89</f>
        <v>1764.0968400000002</v>
      </c>
      <c r="Q89" s="40">
        <v>0.19900000000000001</v>
      </c>
      <c r="R89" s="26">
        <f t="shared" ref="R89:R90" si="156">L89*Q89</f>
        <v>2659.5096300000005</v>
      </c>
      <c r="S89" s="40">
        <v>0.189</v>
      </c>
      <c r="T89" s="26">
        <f>L89*S89</f>
        <v>2525.8659300000004</v>
      </c>
      <c r="U89" s="40">
        <v>0.52300000000000002</v>
      </c>
      <c r="V89" s="26">
        <f>L89*U89</f>
        <v>6989.5655100000004</v>
      </c>
      <c r="W89" s="40">
        <v>0.41</v>
      </c>
      <c r="X89" s="26">
        <f>W89*L89</f>
        <v>5479.3917000000001</v>
      </c>
      <c r="Y89" s="41">
        <v>3.3999999999999998E-3</v>
      </c>
      <c r="Z89" s="18">
        <f>L89*Y89</f>
        <v>45.438858000000003</v>
      </c>
      <c r="AA89" s="28">
        <f>IF(J89&gt;0,(AC89+AK89)/J89,0)</f>
        <v>3.3034344648943427E-3</v>
      </c>
      <c r="AB89" s="41">
        <v>2.7999999999999998E-4</v>
      </c>
      <c r="AC89" s="38">
        <f>AB89*L89</f>
        <v>3.7420236</v>
      </c>
      <c r="AD89" s="29">
        <v>0.2099</v>
      </c>
      <c r="AE89" s="42">
        <f>AH89*(1-AI89)*AD89</f>
        <v>43.256192000000006</v>
      </c>
      <c r="AF89" s="29">
        <f t="shared" si="152"/>
        <v>0.91887280625445489</v>
      </c>
      <c r="AG89" s="30">
        <f t="shared" ref="AG89:AG90" si="157">IF(AND(AA89&gt;0,AJ89&gt;0,AB89&gt;0),((AJ89*(AA89-AB89))/(AA89*(AJ89-AB89))),0)</f>
        <v>0.91642220941405728</v>
      </c>
      <c r="AH89" s="35">
        <v>224</v>
      </c>
      <c r="AI89" s="66">
        <v>0.08</v>
      </c>
      <c r="AJ89" s="67">
        <v>0.217</v>
      </c>
      <c r="AK89" s="42">
        <f t="shared" si="136"/>
        <v>44.719360000000002</v>
      </c>
      <c r="AL89" s="18">
        <v>1.6</v>
      </c>
      <c r="AM89" s="18"/>
      <c r="AN89" s="122">
        <f>AN88+AH89-AM89</f>
        <v>1086.6800000000012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47" t="s">
        <v>56</v>
      </c>
      <c r="D90" s="44">
        <v>21760</v>
      </c>
      <c r="E90" s="44">
        <v>1</v>
      </c>
      <c r="F90" s="44">
        <v>17207</v>
      </c>
      <c r="G90" s="38">
        <v>2.5</v>
      </c>
      <c r="H90" s="38">
        <v>5.2</v>
      </c>
      <c r="I90" s="44">
        <v>17089</v>
      </c>
      <c r="J90" s="44">
        <v>14645</v>
      </c>
      <c r="K90" s="66">
        <v>8.7999999999999995E-2</v>
      </c>
      <c r="L90" s="38">
        <f t="shared" si="153"/>
        <v>13356.24</v>
      </c>
      <c r="M90" s="29">
        <v>0.63</v>
      </c>
      <c r="N90" s="26">
        <f t="shared" si="154"/>
        <v>8414.4311999999991</v>
      </c>
      <c r="O90" s="40">
        <v>0.155</v>
      </c>
      <c r="P90" s="26">
        <f t="shared" si="155"/>
        <v>2070.2172</v>
      </c>
      <c r="Q90" s="40">
        <v>0.215</v>
      </c>
      <c r="R90" s="26">
        <f t="shared" si="156"/>
        <v>2871.5915999999997</v>
      </c>
      <c r="S90" s="40">
        <v>0.19400000000000001</v>
      </c>
      <c r="T90" s="26">
        <f>L90*S90</f>
        <v>2591.1105600000001</v>
      </c>
      <c r="U90" s="40">
        <v>0.52800000000000002</v>
      </c>
      <c r="V90" s="26">
        <f>L90*U90</f>
        <v>7052.0947200000001</v>
      </c>
      <c r="W90" s="40">
        <v>0.41</v>
      </c>
      <c r="X90" s="26">
        <f>W90*L90</f>
        <v>5476.0583999999999</v>
      </c>
      <c r="Y90" s="48">
        <v>3.32E-3</v>
      </c>
      <c r="Z90" s="18">
        <f>L90*Y90</f>
        <v>44.342716799999998</v>
      </c>
      <c r="AA90" s="28">
        <f>IF(J90&gt;0,(AC90+AK90)/J90,0)</f>
        <v>3.1063596858996244E-3</v>
      </c>
      <c r="AB90" s="48">
        <v>2.9E-4</v>
      </c>
      <c r="AC90" s="38">
        <f>AB90*L90</f>
        <v>3.8733095999999998</v>
      </c>
      <c r="AD90" s="29">
        <v>0.2087</v>
      </c>
      <c r="AE90" s="42">
        <f>AH90*(1-AI90)*AD90</f>
        <v>40.512844000000001</v>
      </c>
      <c r="AF90" s="29">
        <f t="shared" si="152"/>
        <v>0.91392054470942652</v>
      </c>
      <c r="AG90" s="30">
        <f t="shared" si="157"/>
        <v>0.90787113292632948</v>
      </c>
      <c r="AH90" s="44">
        <v>211</v>
      </c>
      <c r="AI90" s="66">
        <v>0.08</v>
      </c>
      <c r="AJ90" s="67">
        <v>0.21440000000000001</v>
      </c>
      <c r="AK90" s="42">
        <f t="shared" si="136"/>
        <v>41.619328000000003</v>
      </c>
      <c r="AL90" s="18">
        <v>1.6</v>
      </c>
      <c r="AM90" s="18"/>
      <c r="AN90" s="122">
        <f>AN89+AH90-AM90</f>
        <v>1297.6800000000012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49910</v>
      </c>
      <c r="E91" s="68"/>
      <c r="F91" s="52">
        <f t="shared" ref="F91:J91" si="158">SUM(F88:F90)</f>
        <v>44260</v>
      </c>
      <c r="G91" s="53"/>
      <c r="H91" s="69"/>
      <c r="I91" s="52">
        <f t="shared" si="158"/>
        <v>44267</v>
      </c>
      <c r="J91" s="52">
        <f t="shared" si="158"/>
        <v>43916</v>
      </c>
      <c r="K91" s="21">
        <f>IF(J91&gt;0,(J88*K88+J89*K89+J90*K90)/J91,0)</f>
        <v>8.7004144275434916E-2</v>
      </c>
      <c r="L91" s="53">
        <f>L88+L89+L90</f>
        <v>40095.126000000004</v>
      </c>
      <c r="M91" s="54">
        <f>IF(L91&gt;0,N91/L91,0)</f>
        <v>0.68836481486552759</v>
      </c>
      <c r="N91" s="55">
        <f>N88+N89+N90</f>
        <v>27600.073986000003</v>
      </c>
      <c r="O91" s="21">
        <f>IF(L91&gt;0,P91/L91,0)</f>
        <v>0.13232308585337776</v>
      </c>
      <c r="P91" s="55">
        <f>P88+P89+P90</f>
        <v>5305.5108</v>
      </c>
      <c r="Q91" s="21">
        <f>IF(L91&gt;0,R91/L91,0)</f>
        <v>0.17931209928109468</v>
      </c>
      <c r="R91" s="55">
        <f>R88+R89+R90</f>
        <v>7189.5412140000008</v>
      </c>
      <c r="S91" s="21">
        <f>IF(L91&gt;0,T91/L91,0)</f>
        <v>0.19533554372668638</v>
      </c>
      <c r="T91" s="55">
        <f>T88+T89+T90</f>
        <v>7832.0032380000011</v>
      </c>
      <c r="U91" s="21">
        <f>IF(L91&gt;0,V91/L91,0)</f>
        <v>0.51999559432735043</v>
      </c>
      <c r="V91" s="55">
        <f>V88+V89+V90</f>
        <v>20849.288874000002</v>
      </c>
      <c r="W91" s="21">
        <f>IF(L91&gt;0,X91/L91,0)</f>
        <v>0.41000000000000003</v>
      </c>
      <c r="X91" s="55">
        <f>X88+X89+X90</f>
        <v>16439.001660000002</v>
      </c>
      <c r="Y91" s="56">
        <f>IF(L91&gt;0,Z91/L91,0)</f>
        <v>3.3866936804238996E-3</v>
      </c>
      <c r="Z91" s="57">
        <f>SUM(Z88:Z90)</f>
        <v>135.78990984000001</v>
      </c>
      <c r="AA91" s="63">
        <f>IF(L91&gt;0,(AA88*L88+AA89*L89+AA90*L90)/L91,0)</f>
        <v>3.2280978821635333E-3</v>
      </c>
      <c r="AB91" s="56">
        <f>IF(J91&gt;0,(J88*AB88+J89*AB89+J90*AB90)/J91,0)</f>
        <v>2.8333477548046266E-4</v>
      </c>
      <c r="AC91" s="53">
        <f>SUM(AC88:AC90)</f>
        <v>11.360197679999999</v>
      </c>
      <c r="AD91" s="54">
        <f>IF(J91&gt;0,(J88*AD88+J89*AD89+J90*AD90)/J91,0)</f>
        <v>0.20913410374351035</v>
      </c>
      <c r="AE91" s="59">
        <f>SUM(AE88:AE90)</f>
        <v>127.22992080000002</v>
      </c>
      <c r="AF91" s="54">
        <f>IF(AND(Z91&gt;0),((Z88*AF88+Z89*AF89+Z90*AF90)/Z91),0)</f>
        <v>0.91758270417390098</v>
      </c>
      <c r="AG91" s="58">
        <f>IF(AND(AA91&gt;0,AJ91&gt;0,AB91&gt;0),((AJ91*(AA91-AB91))/(AA91*(AJ91-AB91))),0)</f>
        <v>0.91343585921751214</v>
      </c>
      <c r="AH91" s="52">
        <f t="shared" ref="AH91" si="159">SUM(AH88:AH90)</f>
        <v>661</v>
      </c>
      <c r="AI91" s="21">
        <f>IF(AH91&gt;0,(AI88*AH88+AI89*AH89+AI90*AH90)/AH91,0)</f>
        <v>7.9658093797276841E-2</v>
      </c>
      <c r="AJ91" s="54">
        <f>IF(J91&gt;0,(AJ88*J88+AJ89*J89+AJ90*J90)/J91,0)</f>
        <v>0.21437083750796976</v>
      </c>
      <c r="AK91" s="59">
        <f>SUM(AK88:AK90)</f>
        <v>130.4031962</v>
      </c>
      <c r="AL91" s="70"/>
      <c r="AM91" s="57">
        <f>SUM(AM88:AM90)</f>
        <v>1177.58</v>
      </c>
      <c r="AN91" s="124"/>
      <c r="AO91" s="125">
        <f>AN90</f>
        <v>1297.6800000000012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47" t="s">
        <v>50</v>
      </c>
      <c r="D92" s="12">
        <v>3847</v>
      </c>
      <c r="E92" s="12">
        <v>0</v>
      </c>
      <c r="F92" s="12">
        <v>8160</v>
      </c>
      <c r="G92" s="13">
        <v>1.9</v>
      </c>
      <c r="H92" s="13">
        <v>4.2</v>
      </c>
      <c r="I92" s="12">
        <v>9135</v>
      </c>
      <c r="J92" s="12">
        <v>14514</v>
      </c>
      <c r="K92" s="14">
        <v>8.6999999999999994E-2</v>
      </c>
      <c r="L92" s="25">
        <f>J92*(1-K92)</f>
        <v>13251.282000000001</v>
      </c>
      <c r="M92" s="15">
        <v>0.65500000000000003</v>
      </c>
      <c r="N92" s="26">
        <f>L92*M92</f>
        <v>8679.5897100000002</v>
      </c>
      <c r="O92" s="14">
        <v>0.151</v>
      </c>
      <c r="P92" s="26">
        <f>L92*O92</f>
        <v>2000.9435820000001</v>
      </c>
      <c r="Q92" s="16">
        <v>0.19400000000000001</v>
      </c>
      <c r="R92" s="26">
        <f>L92*Q92</f>
        <v>2570.7487080000001</v>
      </c>
      <c r="S92" s="16">
        <v>0.189</v>
      </c>
      <c r="T92" s="26">
        <f>L92*S92</f>
        <v>2504.4922980000001</v>
      </c>
      <c r="U92" s="16">
        <v>0.53300000000000003</v>
      </c>
      <c r="V92" s="26">
        <f>L92*U92</f>
        <v>7062.9333060000008</v>
      </c>
      <c r="W92" s="16">
        <v>0.4</v>
      </c>
      <c r="X92" s="26">
        <f>W92*L92</f>
        <v>5300.5128000000004</v>
      </c>
      <c r="Y92" s="17">
        <v>3.2599999999999999E-3</v>
      </c>
      <c r="Z92" s="61">
        <f>L92*Y92</f>
        <v>43.199179319999999</v>
      </c>
      <c r="AA92" s="28">
        <f>IF(J92&gt;0,(AC92+AK92)/J92,0)</f>
        <v>3.0678559032658128E-3</v>
      </c>
      <c r="AB92" s="17">
        <v>2.9E-4</v>
      </c>
      <c r="AC92" s="25">
        <f>AB92*L92</f>
        <v>3.8428717800000003</v>
      </c>
      <c r="AD92" s="141">
        <v>0.2099</v>
      </c>
      <c r="AE92" s="31">
        <f>AH92*(1-AI92)*AD92</f>
        <v>41.575312799999999</v>
      </c>
      <c r="AF92" s="29">
        <f t="shared" ref="AF92:AF94" si="160">IF(AND(AD92&gt;0,AB92&gt;0,Y92&gt;0),((Y92-AB92)*AD92)/((AD92-AB92)*Y92),0)</f>
        <v>0.9123033925405728</v>
      </c>
      <c r="AG92" s="62">
        <f>IF(AND(AA92&gt;0,AJ92&gt;0,AB92&gt;0),((AJ92*(AA92-AB92))/(AA92*(AJ92-AB92))),0)</f>
        <v>0.90675166413688402</v>
      </c>
      <c r="AH92" s="12">
        <v>216</v>
      </c>
      <c r="AI92" s="14">
        <v>8.3000000000000004E-2</v>
      </c>
      <c r="AJ92" s="15">
        <v>0.2054</v>
      </c>
      <c r="AK92" s="31">
        <f t="shared" ref="AK92:AK102" si="161">AH92*(1-AI92)*AJ92</f>
        <v>40.683988800000002</v>
      </c>
      <c r="AL92" s="19">
        <v>1.6</v>
      </c>
      <c r="AM92" s="19">
        <v>535.66</v>
      </c>
      <c r="AN92" s="119">
        <f>AN90+AH92-AM92</f>
        <v>978.02000000000123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49</v>
      </c>
      <c r="D93" s="35">
        <v>20498</v>
      </c>
      <c r="E93" s="44">
        <v>1</v>
      </c>
      <c r="F93" s="35">
        <v>14941</v>
      </c>
      <c r="G93" s="36">
        <v>2.1</v>
      </c>
      <c r="H93" s="38">
        <v>4.5999999999999996</v>
      </c>
      <c r="I93" s="35">
        <v>15205</v>
      </c>
      <c r="J93" s="35">
        <v>14437</v>
      </c>
      <c r="K93" s="66">
        <v>8.2000000000000003E-2</v>
      </c>
      <c r="L93" s="38">
        <f t="shared" ref="L93:L94" si="162">J93*(1-K93)</f>
        <v>13253.166000000001</v>
      </c>
      <c r="M93" s="39">
        <v>0.65400000000000003</v>
      </c>
      <c r="N93" s="26">
        <f t="shared" ref="N93:N94" si="163">L93*M93</f>
        <v>8667.5705640000015</v>
      </c>
      <c r="O93" s="37">
        <v>0.18</v>
      </c>
      <c r="P93" s="26">
        <f t="shared" ref="P93:P94" si="164">L93*O93</f>
        <v>2385.56988</v>
      </c>
      <c r="Q93" s="40">
        <v>0.16600000000000001</v>
      </c>
      <c r="R93" s="26">
        <f t="shared" ref="R93:R94" si="165">L93*Q93</f>
        <v>2200.0255560000005</v>
      </c>
      <c r="S93" s="40">
        <v>0.186</v>
      </c>
      <c r="T93" s="26">
        <f>L93*S93</f>
        <v>2465.0888760000003</v>
      </c>
      <c r="U93" s="40">
        <v>0.53700000000000003</v>
      </c>
      <c r="V93" s="26">
        <f>L93*U93</f>
        <v>7116.9501420000006</v>
      </c>
      <c r="W93" s="40">
        <v>0.4</v>
      </c>
      <c r="X93" s="26">
        <f>W93*L93</f>
        <v>5301.2664000000004</v>
      </c>
      <c r="Y93" s="41">
        <v>3.2599999999999999E-3</v>
      </c>
      <c r="Z93" s="18">
        <f>L93*Y93</f>
        <v>43.205321160000004</v>
      </c>
      <c r="AA93" s="28">
        <f>IF(J93&gt;0,(AC93+AK93)/J93,0)</f>
        <v>2.9044131841795386E-3</v>
      </c>
      <c r="AB93" s="41">
        <v>2.9E-4</v>
      </c>
      <c r="AC93" s="38">
        <f>AB93*L93</f>
        <v>3.8434181400000003</v>
      </c>
      <c r="AD93" s="29">
        <v>0.21179999999999999</v>
      </c>
      <c r="AE93" s="42">
        <f>AH93*(1-AI93)*AD93</f>
        <v>37.873016999999997</v>
      </c>
      <c r="AF93" s="29">
        <f t="shared" si="160"/>
        <v>0.91229206990459788</v>
      </c>
      <c r="AG93" s="30">
        <f t="shared" ref="AG93:AG94" si="166">IF(AND(AA93&gt;0,AJ93&gt;0,AB93&gt;0),((AJ93*(AA93-AB93))/(AA93*(AJ93-AB93))),0)</f>
        <v>0.90137917739887496</v>
      </c>
      <c r="AH93" s="35">
        <v>195</v>
      </c>
      <c r="AI93" s="66">
        <v>8.3000000000000004E-2</v>
      </c>
      <c r="AJ93" s="67">
        <v>0.21299999999999999</v>
      </c>
      <c r="AK93" s="42">
        <f t="shared" si="161"/>
        <v>38.087595</v>
      </c>
      <c r="AL93" s="18">
        <v>1.6</v>
      </c>
      <c r="AM93" s="18"/>
      <c r="AN93" s="122">
        <f>AN92+AH93-AM93</f>
        <v>1173.0200000000013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47" t="s">
        <v>56</v>
      </c>
      <c r="D94" s="44">
        <v>15160</v>
      </c>
      <c r="E94" s="44">
        <v>2</v>
      </c>
      <c r="F94" s="44">
        <v>16676</v>
      </c>
      <c r="G94" s="38">
        <v>2.2000000000000002</v>
      </c>
      <c r="H94" s="38">
        <v>6.2</v>
      </c>
      <c r="I94" s="44">
        <v>16501</v>
      </c>
      <c r="J94" s="44">
        <v>14457</v>
      </c>
      <c r="K94" s="66">
        <v>0.09</v>
      </c>
      <c r="L94" s="38">
        <f t="shared" si="162"/>
        <v>13155.87</v>
      </c>
      <c r="M94" s="29">
        <v>0.66400000000000003</v>
      </c>
      <c r="N94" s="26">
        <f t="shared" si="163"/>
        <v>8735.4976800000004</v>
      </c>
      <c r="O94" s="40">
        <v>0.154</v>
      </c>
      <c r="P94" s="26">
        <f t="shared" si="164"/>
        <v>2026.0039800000002</v>
      </c>
      <c r="Q94" s="40">
        <v>0.182</v>
      </c>
      <c r="R94" s="26">
        <f t="shared" si="165"/>
        <v>2394.36834</v>
      </c>
      <c r="S94" s="40">
        <v>0.185</v>
      </c>
      <c r="T94" s="26">
        <f>L94*S94</f>
        <v>2433.8359500000001</v>
      </c>
      <c r="U94" s="40">
        <v>0.52900000000000003</v>
      </c>
      <c r="V94" s="26">
        <f>L94*U94</f>
        <v>6959.4552300000005</v>
      </c>
      <c r="W94" s="40">
        <v>0.4</v>
      </c>
      <c r="X94" s="26">
        <f>W94*L94</f>
        <v>5262.3480000000009</v>
      </c>
      <c r="Y94" s="48">
        <v>3.2799999999999999E-3</v>
      </c>
      <c r="Z94" s="18">
        <f>L94*Y94</f>
        <v>43.151253600000004</v>
      </c>
      <c r="AA94" s="28">
        <f>IF(J94&gt;0,(AC94+AK94)/J94,0)</f>
        <v>3.0462766549076573E-3</v>
      </c>
      <c r="AB94" s="48">
        <v>2.7999999999999998E-4</v>
      </c>
      <c r="AC94" s="38">
        <f>AB94*L94</f>
        <v>3.6836435999999999</v>
      </c>
      <c r="AD94" s="29">
        <v>0.224</v>
      </c>
      <c r="AE94" s="42">
        <f>AH94*(1-AI94)*AD94</f>
        <v>41.467104000000006</v>
      </c>
      <c r="AF94" s="29">
        <f t="shared" si="160"/>
        <v>0.91577886992887469</v>
      </c>
      <c r="AG94" s="30">
        <f t="shared" si="166"/>
        <v>0.90925236081495164</v>
      </c>
      <c r="AH94" s="44">
        <v>201</v>
      </c>
      <c r="AI94" s="66">
        <v>7.9000000000000001E-2</v>
      </c>
      <c r="AJ94" s="67">
        <v>0.218</v>
      </c>
      <c r="AK94" s="42">
        <f t="shared" si="161"/>
        <v>40.356377999999999</v>
      </c>
      <c r="AL94" s="18">
        <v>1.6</v>
      </c>
      <c r="AM94" s="18"/>
      <c r="AN94" s="122">
        <f>AN93+AH94-AM94</f>
        <v>1374.0200000000013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39505</v>
      </c>
      <c r="E95" s="68"/>
      <c r="F95" s="52">
        <f>SUM(F92:F94)</f>
        <v>39777</v>
      </c>
      <c r="G95" s="53"/>
      <c r="H95" s="69"/>
      <c r="I95" s="52">
        <f>SUM(I92:I94)</f>
        <v>40841</v>
      </c>
      <c r="J95" s="52">
        <f>SUM(J92:J94)</f>
        <v>43408</v>
      </c>
      <c r="K95" s="21">
        <f>IF(J95&gt;0,(J92*K92+J93*K93+J94*K94)/J95,0)</f>
        <v>8.6336205307777358E-2</v>
      </c>
      <c r="L95" s="53">
        <f>L92+L93+L94</f>
        <v>39660.318000000007</v>
      </c>
      <c r="M95" s="54">
        <f>IF(L95&gt;0,N95/L95,0)</f>
        <v>0.65765125620021503</v>
      </c>
      <c r="N95" s="55">
        <f>N92+N93+N94</f>
        <v>26082.657954000002</v>
      </c>
      <c r="O95" s="21">
        <f>IF(L95&gt;0,P95/L95,0)</f>
        <v>0.16168598148910454</v>
      </c>
      <c r="P95" s="55">
        <f>P92+P93+P94</f>
        <v>6412.5174420000003</v>
      </c>
      <c r="Q95" s="21">
        <f>IF(L95&gt;0,R95/L95,0)</f>
        <v>0.1806627623106804</v>
      </c>
      <c r="R95" s="55">
        <f>R92+R93+R94</f>
        <v>7165.1426040000006</v>
      </c>
      <c r="S95" s="21">
        <f>IF(L95&gt;0,T95/L95,0)</f>
        <v>0.18667064454702556</v>
      </c>
      <c r="T95" s="55">
        <f>T92+T93+T94</f>
        <v>7403.4171240000014</v>
      </c>
      <c r="U95" s="21">
        <f>IF(L95&gt;0,V95/L95,0)</f>
        <v>0.5330098129319083</v>
      </c>
      <c r="V95" s="55">
        <f>V92+V93+V94</f>
        <v>21139.338678</v>
      </c>
      <c r="W95" s="21">
        <f>IF(L95&gt;0,X95/L95,0)</f>
        <v>0.4</v>
      </c>
      <c r="X95" s="55">
        <f>X92+X93+X94</f>
        <v>15864.127200000003</v>
      </c>
      <c r="Y95" s="56">
        <f>IF(L95&gt;0,Z95/L95,0)</f>
        <v>3.2666342735829797E-3</v>
      </c>
      <c r="Z95" s="57">
        <f>SUM(Z92:Z94)</f>
        <v>129.55575407999999</v>
      </c>
      <c r="AA95" s="63">
        <f>IF(L95&gt;0,(AA92*L92+AA93*L93+AA94*L94)/L95,0)</f>
        <v>3.0060806226531013E-3</v>
      </c>
      <c r="AB95" s="56">
        <f>IF(J95&gt;0,(J92*AB92+J93*AB93+J94*AB94)/J95,0)</f>
        <v>2.8666950792480646E-4</v>
      </c>
      <c r="AC95" s="53">
        <f>SUM(AC92:AC94)</f>
        <v>11.36993352</v>
      </c>
      <c r="AD95" s="54">
        <f>IF(J95&gt;0,(J92*AD92+J93*AD93+J94*AD94)/J95,0)</f>
        <v>0.2152279119056395</v>
      </c>
      <c r="AE95" s="59">
        <f>SUM(AE92:AE94)</f>
        <v>120.9154338</v>
      </c>
      <c r="AF95" s="54">
        <f>IF(AND(Z95&gt;0),((Z92*AF92+Z93*AF93+Z94*AF94)/Z95),0)</f>
        <v>0.9134571970095563</v>
      </c>
      <c r="AG95" s="58">
        <f>IF(AND(AA95&gt;0,AJ95&gt;0,AB95&gt;0),((AJ95*(AA95-AB95))/(AA95*(AJ95-AB95))),0)</f>
        <v>0.90586098852977237</v>
      </c>
      <c r="AH95" s="52">
        <f>SUM(AH92:AH94)</f>
        <v>612</v>
      </c>
      <c r="AI95" s="21">
        <f>IF(AH95&gt;0,(AI92*AH92+AI93*AH93+AI94*AH94)/AH95,0)</f>
        <v>8.1686274509803911E-2</v>
      </c>
      <c r="AJ95" s="54">
        <f>IF(J95&gt;0,(AJ92*J92+AJ93*J93+AJ94*J94)/J95,0)</f>
        <v>0.21212409233321047</v>
      </c>
      <c r="AK95" s="59">
        <f>SUM(AK92:AK94)</f>
        <v>119.12796180000001</v>
      </c>
      <c r="AL95" s="70"/>
      <c r="AM95" s="57">
        <f>SUM(AM92:AM94)</f>
        <v>535.66</v>
      </c>
      <c r="AN95" s="124"/>
      <c r="AO95" s="125">
        <f>AN94</f>
        <v>1374.0200000000013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47" t="s">
        <v>50</v>
      </c>
      <c r="D96" s="12">
        <v>10900</v>
      </c>
      <c r="E96" s="12">
        <v>0</v>
      </c>
      <c r="F96" s="12">
        <v>9828</v>
      </c>
      <c r="G96" s="13">
        <v>2.7</v>
      </c>
      <c r="H96" s="13">
        <v>6</v>
      </c>
      <c r="I96" s="12">
        <v>10396</v>
      </c>
      <c r="J96" s="12">
        <v>14426</v>
      </c>
      <c r="K96" s="14">
        <v>7.9000000000000001E-2</v>
      </c>
      <c r="L96" s="25">
        <f>J96*(1-K96)</f>
        <v>13286.346000000001</v>
      </c>
      <c r="M96" s="15">
        <v>0.48499999999999999</v>
      </c>
      <c r="N96" s="26">
        <f>L96*M96</f>
        <v>6443.8778100000009</v>
      </c>
      <c r="O96" s="14">
        <v>0.4</v>
      </c>
      <c r="P96" s="26">
        <f>L96*O96</f>
        <v>5314.5384000000013</v>
      </c>
      <c r="Q96" s="16">
        <v>0.115</v>
      </c>
      <c r="R96" s="26">
        <f>L96*Q96</f>
        <v>1527.9297900000001</v>
      </c>
      <c r="S96" s="16">
        <v>0.17799999999999999</v>
      </c>
      <c r="T96" s="26">
        <f>L96*S96</f>
        <v>2364.9695879999999</v>
      </c>
      <c r="U96" s="16">
        <v>0.54200000000000004</v>
      </c>
      <c r="V96" s="26">
        <f>L96*U96</f>
        <v>7201.1995320000015</v>
      </c>
      <c r="W96" s="16">
        <v>0.4</v>
      </c>
      <c r="X96" s="26">
        <f>W96*L96</f>
        <v>5314.5384000000013</v>
      </c>
      <c r="Y96" s="17">
        <v>3.2799999999999999E-3</v>
      </c>
      <c r="Z96" s="61">
        <f>L96*Y96</f>
        <v>43.579214880000002</v>
      </c>
      <c r="AA96" s="28">
        <f>IF(J96&gt;0,(AC96+AK96)/J96,0)</f>
        <v>3.0907456911132675E-3</v>
      </c>
      <c r="AB96" s="17">
        <v>2.9E-4</v>
      </c>
      <c r="AC96" s="25">
        <f>AB96*L96</f>
        <v>3.8530403400000006</v>
      </c>
      <c r="AD96" s="141">
        <v>0.22670000000000001</v>
      </c>
      <c r="AE96" s="31">
        <f>AH96*(1-AI96)*AD96</f>
        <v>41.784663900000005</v>
      </c>
      <c r="AF96" s="29">
        <f t="shared" ref="AF96:AF98" si="167">IF(AND(AD96&gt;0,AB96&gt;0,Y96&gt;0),((Y96-AB96)*AD96)/((AD96-AB96)*Y96),0)</f>
        <v>0.91275298104776481</v>
      </c>
      <c r="AG96" s="62">
        <f>IF(AND(AA96&gt;0,AJ96&gt;0,AB96&gt;0),((AJ96*(AA96-AB96))/(AA96*(AJ96-AB96))),0)</f>
        <v>0.9073621666156616</v>
      </c>
      <c r="AH96" s="12">
        <v>201</v>
      </c>
      <c r="AI96" s="14">
        <v>8.3000000000000004E-2</v>
      </c>
      <c r="AJ96" s="15">
        <v>0.221</v>
      </c>
      <c r="AK96" s="31">
        <f t="shared" si="161"/>
        <v>40.734057</v>
      </c>
      <c r="AL96" s="19">
        <v>1.6</v>
      </c>
      <c r="AM96" s="19"/>
      <c r="AN96" s="119">
        <f>AN94+AH96-AM96</f>
        <v>1575.0200000000013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49</v>
      </c>
      <c r="D97" s="35">
        <v>20740</v>
      </c>
      <c r="E97" s="44">
        <v>1</v>
      </c>
      <c r="F97" s="35">
        <v>16665</v>
      </c>
      <c r="G97" s="36">
        <v>2.1</v>
      </c>
      <c r="H97" s="38">
        <v>5.0999999999999996</v>
      </c>
      <c r="I97" s="35">
        <v>16389</v>
      </c>
      <c r="J97" s="35">
        <v>14628</v>
      </c>
      <c r="K97" s="66">
        <v>6.9000000000000006E-2</v>
      </c>
      <c r="L97" s="38">
        <f t="shared" ref="L97:L98" si="168">J97*(1-K97)</f>
        <v>13618.668000000001</v>
      </c>
      <c r="M97" s="39">
        <v>0.64700000000000002</v>
      </c>
      <c r="N97" s="26">
        <f t="shared" ref="N97:N98" si="169">L97*M97</f>
        <v>8811.2781960000011</v>
      </c>
      <c r="O97" s="37">
        <v>7.0000000000000007E-2</v>
      </c>
      <c r="P97" s="26">
        <f t="shared" ref="P97:P98" si="170">L97*O97</f>
        <v>953.30676000000017</v>
      </c>
      <c r="Q97" s="40">
        <v>0.28299999999999997</v>
      </c>
      <c r="R97" s="26">
        <f t="shared" ref="R97:R98" si="171">L97*Q97</f>
        <v>3854.083044</v>
      </c>
      <c r="S97" s="40">
        <v>0.182</v>
      </c>
      <c r="T97" s="26">
        <f>L97*S97</f>
        <v>2478.5975760000001</v>
      </c>
      <c r="U97" s="40">
        <v>0.53600000000000003</v>
      </c>
      <c r="V97" s="26">
        <f>L97*U97</f>
        <v>7299.6060480000015</v>
      </c>
      <c r="W97" s="40">
        <v>0.4</v>
      </c>
      <c r="X97" s="26">
        <f>W97*L97</f>
        <v>5447.467200000001</v>
      </c>
      <c r="Y97" s="41">
        <v>3.2399999999999998E-3</v>
      </c>
      <c r="Z97" s="18">
        <f>L97*Y97</f>
        <v>44.124484320000001</v>
      </c>
      <c r="AA97" s="28">
        <f>IF(J97&gt;0,(AC97+AK97)/J97,0)</f>
        <v>2.8562825430680887E-3</v>
      </c>
      <c r="AB97" s="41">
        <v>2.7999999999999998E-4</v>
      </c>
      <c r="AC97" s="38">
        <f>AB97*L97</f>
        <v>3.8132270400000001</v>
      </c>
      <c r="AD97" s="29">
        <v>0.22600000000000001</v>
      </c>
      <c r="AE97" s="42">
        <f>AH97*(1-AI97)*AD97</f>
        <v>37.801212</v>
      </c>
      <c r="AF97" s="29">
        <f t="shared" si="167"/>
        <v>0.91471352030156461</v>
      </c>
      <c r="AG97" s="30">
        <f t="shared" ref="AG97:AG98" si="172">IF(AND(AA97&gt;0,AJ97&gt;0,AB97&gt;0),((AJ97*(AA97-AB97))/(AA97*(AJ97-AB97))),0)</f>
        <v>0.90308441906754</v>
      </c>
      <c r="AH97" s="35">
        <v>183</v>
      </c>
      <c r="AI97" s="66">
        <v>8.5999999999999993E-2</v>
      </c>
      <c r="AJ97" s="67">
        <v>0.22700000000000001</v>
      </c>
      <c r="AK97" s="42">
        <f t="shared" si="161"/>
        <v>37.968474000000001</v>
      </c>
      <c r="AL97" s="18">
        <v>1.6</v>
      </c>
      <c r="AM97" s="18"/>
      <c r="AN97" s="122">
        <f>AN96+AH97-AM97</f>
        <v>1758.0200000000013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55</v>
      </c>
      <c r="D98" s="44">
        <v>15360</v>
      </c>
      <c r="E98" s="44">
        <v>1</v>
      </c>
      <c r="F98" s="44">
        <v>16948</v>
      </c>
      <c r="G98" s="38">
        <v>1.7</v>
      </c>
      <c r="H98" s="38">
        <v>4.8</v>
      </c>
      <c r="I98" s="44">
        <v>16782</v>
      </c>
      <c r="J98" s="44">
        <v>14821</v>
      </c>
      <c r="K98" s="66">
        <v>8.1000000000000003E-2</v>
      </c>
      <c r="L98" s="38">
        <f t="shared" si="168"/>
        <v>13620.499</v>
      </c>
      <c r="M98" s="29">
        <v>0.70099999999999996</v>
      </c>
      <c r="N98" s="26">
        <f t="shared" si="169"/>
        <v>9547.9697989999986</v>
      </c>
      <c r="O98" s="40">
        <v>0.114</v>
      </c>
      <c r="P98" s="26">
        <f t="shared" si="170"/>
        <v>1552.7368860000001</v>
      </c>
      <c r="Q98" s="40">
        <v>0.185</v>
      </c>
      <c r="R98" s="26">
        <f t="shared" si="171"/>
        <v>2519.7923150000001</v>
      </c>
      <c r="S98" s="40">
        <v>0.19</v>
      </c>
      <c r="T98" s="26">
        <f>L98*S98</f>
        <v>2587.8948099999998</v>
      </c>
      <c r="U98" s="40">
        <v>0.53400000000000003</v>
      </c>
      <c r="V98" s="26">
        <f>L98*U98</f>
        <v>7273.346466</v>
      </c>
      <c r="W98" s="40">
        <v>0.39</v>
      </c>
      <c r="X98" s="26">
        <f>W98*L98</f>
        <v>5311.9946099999997</v>
      </c>
      <c r="Y98" s="48">
        <v>3.2699999999999999E-3</v>
      </c>
      <c r="Z98" s="18">
        <f>L98*Y98</f>
        <v>44.539031729999998</v>
      </c>
      <c r="AA98" s="28">
        <f>IF(J98&gt;0,(AC98+AK98)/J98,0)</f>
        <v>3.2067878132379731E-3</v>
      </c>
      <c r="AB98" s="48">
        <v>3.2000000000000003E-4</v>
      </c>
      <c r="AC98" s="38">
        <f>AB98*L98</f>
        <v>4.3585596799999999</v>
      </c>
      <c r="AD98" s="29">
        <v>0.20910000000000001</v>
      </c>
      <c r="AE98" s="42">
        <f>AH98*(1-AI98)*AD98</f>
        <v>40.752544500000006</v>
      </c>
      <c r="AF98" s="29">
        <f t="shared" si="167"/>
        <v>0.90352339629705458</v>
      </c>
      <c r="AG98" s="30">
        <f t="shared" si="172"/>
        <v>0.90151408329328142</v>
      </c>
      <c r="AH98" s="44">
        <v>213</v>
      </c>
      <c r="AI98" s="66">
        <v>8.5000000000000006E-2</v>
      </c>
      <c r="AJ98" s="67">
        <v>0.2215</v>
      </c>
      <c r="AK98" s="42">
        <f t="shared" si="161"/>
        <v>43.169242500000003</v>
      </c>
      <c r="AL98" s="18">
        <v>1.52</v>
      </c>
      <c r="AM98" s="18"/>
      <c r="AN98" s="122">
        <f>AN97+AH98-AM98</f>
        <v>1971.0200000000013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47000</v>
      </c>
      <c r="E99" s="68"/>
      <c r="F99" s="52">
        <f>SUM(F96:F98)</f>
        <v>43441</v>
      </c>
      <c r="G99" s="53"/>
      <c r="H99" s="69"/>
      <c r="I99" s="52">
        <f>SUM(I96:I98)</f>
        <v>43567</v>
      </c>
      <c r="J99" s="52">
        <f>SUM(J96:J98)</f>
        <v>43875</v>
      </c>
      <c r="K99" s="21">
        <f>IF(J99&gt;0,(J96*K96+J97*K97+J98*K98)/J99,0)</f>
        <v>7.6341584045584041E-2</v>
      </c>
      <c r="L99" s="53">
        <f>L96+L97+L98</f>
        <v>40525.513000000006</v>
      </c>
      <c r="M99" s="54">
        <f>IF(L99&gt;0,N99/L99,0)</f>
        <v>0.61203730610393492</v>
      </c>
      <c r="N99" s="55">
        <f>N96+N97+N98</f>
        <v>24803.125805</v>
      </c>
      <c r="O99" s="21">
        <f>IF(L99&gt;0,P99/L99,0)</f>
        <v>0.1929792238780543</v>
      </c>
      <c r="P99" s="55">
        <f>P96+P97+P98</f>
        <v>7820.5820460000014</v>
      </c>
      <c r="Q99" s="21">
        <f>IF(L99&gt;0,R99/L99,0)</f>
        <v>0.19498347001801059</v>
      </c>
      <c r="R99" s="55">
        <f>R96+R97+R98</f>
        <v>7901.8051489999998</v>
      </c>
      <c r="S99" s="21">
        <f>IF(L99&gt;0,T99/L99,0)</f>
        <v>0.18337736955976347</v>
      </c>
      <c r="T99" s="55">
        <f>T96+T97+T98</f>
        <v>7431.4619739999998</v>
      </c>
      <c r="U99" s="21">
        <f>IF(L99&gt;0,V99/L99,0)</f>
        <v>0.53729491458874312</v>
      </c>
      <c r="V99" s="55">
        <f>V96+V97+V98</f>
        <v>21774.152046000003</v>
      </c>
      <c r="W99" s="21">
        <f>IF(L99&gt;0,X99/L99,0)</f>
        <v>0.39663903107161158</v>
      </c>
      <c r="X99" s="55">
        <f>X96+X97+X98</f>
        <v>16074.000210000002</v>
      </c>
      <c r="Y99" s="56">
        <f>IF(L99&gt;0,Z99/L99,0)</f>
        <v>3.2631969626146368E-3</v>
      </c>
      <c r="Z99" s="57">
        <f>SUM(Z96:Z98)</f>
        <v>132.24273092999999</v>
      </c>
      <c r="AA99" s="63">
        <f>IF(L99&gt;0,(AA96*L96+AA97*L97+AA98*L98)/L99,0)</f>
        <v>3.0509553456312816E-3</v>
      </c>
      <c r="AB99" s="56">
        <f>IF(J99&gt;0,(J96*AB96+J97*AB97+J98*AB98)/J99,0)</f>
        <v>2.968E-4</v>
      </c>
      <c r="AC99" s="53">
        <f>SUM(AC96:AC98)</f>
        <v>12.02482706</v>
      </c>
      <c r="AD99" s="54">
        <f>IF(J99&gt;0,(J96*AD96+J97*AD97+J98*AD98)/J99,0)</f>
        <v>0.22052132877492875</v>
      </c>
      <c r="AE99" s="59">
        <f>SUM(AE96:AE98)</f>
        <v>120.33842040000002</v>
      </c>
      <c r="AF99" s="54">
        <f>IF(AND(Z99&gt;0),((Z96*AF96+Z97*AF97+Z98*AF98)/Z99),0)</f>
        <v>0.91029863832343483</v>
      </c>
      <c r="AG99" s="58">
        <f>IF(AND(AA99&gt;0,AJ99&gt;0,AB99&gt;0),((AJ99*(AA99-AB99))/(AA99*(AJ99-AB99))),0)</f>
        <v>0.90392114936355561</v>
      </c>
      <c r="AH99" s="52">
        <f>SUM(AH96:AH98)</f>
        <v>597</v>
      </c>
      <c r="AI99" s="21">
        <f>IF(AH99&gt;0,(AI96*AH96+AI97*AH97+AI98*AH98)/AH99,0)</f>
        <v>8.4633165829145721E-2</v>
      </c>
      <c r="AJ99" s="54">
        <f>IF(J99&gt;0,(AJ96*J96+AJ97*J97+AJ98*J98)/J99,0)</f>
        <v>0.22316931054131053</v>
      </c>
      <c r="AK99" s="59">
        <f>SUM(AK96:AK98)</f>
        <v>121.87177349999999</v>
      </c>
      <c r="AL99" s="70"/>
      <c r="AM99" s="57">
        <f>SUM(AM96:AM98)</f>
        <v>0</v>
      </c>
      <c r="AN99" s="124"/>
      <c r="AO99" s="125">
        <f>AN98</f>
        <v>1971.0200000000013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24" t="s">
        <v>52</v>
      </c>
      <c r="D100" s="12">
        <v>9700</v>
      </c>
      <c r="E100" s="73">
        <v>0</v>
      </c>
      <c r="F100" s="12">
        <v>11594</v>
      </c>
      <c r="G100" s="74">
        <v>1.2</v>
      </c>
      <c r="H100" s="74">
        <v>4.4000000000000004</v>
      </c>
      <c r="I100" s="12">
        <v>11883</v>
      </c>
      <c r="J100" s="12">
        <v>15008</v>
      </c>
      <c r="K100" s="66">
        <v>0.09</v>
      </c>
      <c r="L100" s="25">
        <f>J100*(1-K100)</f>
        <v>13657.28</v>
      </c>
      <c r="M100" s="15">
        <v>0.64800000000000002</v>
      </c>
      <c r="N100" s="26">
        <f>L100*M100</f>
        <v>8849.9174400000011</v>
      </c>
      <c r="O100" s="14">
        <v>0.221</v>
      </c>
      <c r="P100" s="26">
        <f>L100*O100</f>
        <v>3018.2588800000003</v>
      </c>
      <c r="Q100" s="16">
        <v>0.13100000000000001</v>
      </c>
      <c r="R100" s="26">
        <f>L100*Q100</f>
        <v>1789.1036800000002</v>
      </c>
      <c r="S100" s="16">
        <v>0.2</v>
      </c>
      <c r="T100" s="26">
        <f>L100*S100</f>
        <v>2731.4560000000001</v>
      </c>
      <c r="U100" s="16">
        <v>0.52300000000000002</v>
      </c>
      <c r="V100" s="26">
        <f>L100*U100</f>
        <v>7142.7574400000003</v>
      </c>
      <c r="W100" s="16">
        <v>0.4</v>
      </c>
      <c r="X100" s="26">
        <f>W100*L100</f>
        <v>5462.9120000000003</v>
      </c>
      <c r="Y100" s="17">
        <v>3.2499999999999999E-3</v>
      </c>
      <c r="Z100" s="61">
        <f>L100*Y100</f>
        <v>44.386159999999997</v>
      </c>
      <c r="AA100" s="28">
        <f>IF(J100&gt;0,(AC100+AK100)/J100,0)</f>
        <v>2.9907082089552237E-3</v>
      </c>
      <c r="AB100" s="17">
        <v>3.3E-4</v>
      </c>
      <c r="AC100" s="25">
        <f>AB100*L100</f>
        <v>4.5069024000000004</v>
      </c>
      <c r="AD100" s="141">
        <v>0.21929999999999999</v>
      </c>
      <c r="AE100" s="31">
        <f>AH100*(1-AI100)*AD100</f>
        <v>39.372244799999997</v>
      </c>
      <c r="AF100" s="29">
        <f t="shared" ref="AF100:AF102" si="173">IF(AND(AD100&gt;0,AB100&gt;0,Y100&gt;0),((Y100-AB100)*AD100)/((AD100-AB100)*Y100),0)</f>
        <v>0.89981557009917057</v>
      </c>
      <c r="AG100" s="62">
        <f>IF(AND(AA100&gt;0,AJ100&gt;0,AB100&gt;0),((AJ100*(AA100-AB100))/(AA100*(AJ100-AB100))),0)</f>
        <v>0.89096557302477586</v>
      </c>
      <c r="AH100" s="12">
        <v>196</v>
      </c>
      <c r="AI100" s="66">
        <v>8.4000000000000005E-2</v>
      </c>
      <c r="AJ100" s="67">
        <v>0.22489999999999999</v>
      </c>
      <c r="AK100" s="31">
        <f t="shared" si="161"/>
        <v>40.377646399999996</v>
      </c>
      <c r="AL100" s="75">
        <v>1.6</v>
      </c>
      <c r="AM100" s="75"/>
      <c r="AN100" s="119">
        <f>AN98+AH100-AM100</f>
        <v>2167.0200000000013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49</v>
      </c>
      <c r="D101" s="35">
        <v>16258</v>
      </c>
      <c r="E101" s="44">
        <v>0</v>
      </c>
      <c r="F101" s="35">
        <v>14971</v>
      </c>
      <c r="G101" s="36">
        <v>1</v>
      </c>
      <c r="H101" s="38">
        <v>3.6</v>
      </c>
      <c r="I101" s="35">
        <v>15367</v>
      </c>
      <c r="J101" s="35">
        <v>15077</v>
      </c>
      <c r="K101" s="66">
        <v>8.6999999999999994E-2</v>
      </c>
      <c r="L101" s="38">
        <f t="shared" ref="L101:L102" si="174">J101*(1-K101)</f>
        <v>13765.301000000001</v>
      </c>
      <c r="M101" s="39">
        <v>0.745</v>
      </c>
      <c r="N101" s="26">
        <f t="shared" ref="N101:N102" si="175">L101*M101</f>
        <v>10255.149245000001</v>
      </c>
      <c r="O101" s="37">
        <v>8.6999999999999994E-2</v>
      </c>
      <c r="P101" s="26">
        <f t="shared" ref="P101:P102" si="176">L101*O101</f>
        <v>1197.581187</v>
      </c>
      <c r="Q101" s="40">
        <v>0.16800000000000001</v>
      </c>
      <c r="R101" s="26">
        <f t="shared" ref="R101:R102" si="177">L101*Q101</f>
        <v>2312.5705680000005</v>
      </c>
      <c r="S101" s="40">
        <v>0.19700000000000001</v>
      </c>
      <c r="T101" s="26">
        <f>L101*S101</f>
        <v>2711.7642970000002</v>
      </c>
      <c r="U101" s="40">
        <v>0.52600000000000002</v>
      </c>
      <c r="V101" s="26">
        <f>L101*U101</f>
        <v>7240.548326000001</v>
      </c>
      <c r="W101" s="40">
        <v>0.4</v>
      </c>
      <c r="X101" s="26">
        <f>W101*L101</f>
        <v>5506.1204000000007</v>
      </c>
      <c r="Y101" s="41">
        <v>3.2799999999999999E-3</v>
      </c>
      <c r="Z101" s="18">
        <f>L101*Y101</f>
        <v>45.150187280000004</v>
      </c>
      <c r="AA101" s="28">
        <f>IF(J101&gt;0,(AC101+AK101)/J101,0)</f>
        <v>3.076873929826889E-3</v>
      </c>
      <c r="AB101" s="41">
        <v>3.4000000000000002E-4</v>
      </c>
      <c r="AC101" s="38">
        <f>AB101*L101</f>
        <v>4.680202340000001</v>
      </c>
      <c r="AD101" s="29">
        <v>0.217</v>
      </c>
      <c r="AE101" s="42">
        <f>AH101*(1-AI101)*AD101</f>
        <v>42.078253000000004</v>
      </c>
      <c r="AF101" s="29">
        <f t="shared" si="173"/>
        <v>0.89774807329906603</v>
      </c>
      <c r="AG101" s="30">
        <f t="shared" ref="AG101:AG102" si="178">IF(AND(AA101&gt;0,AJ101&gt;0,AB101&gt;0),((AJ101*(AA101-AB101))/(AA101*(AJ101-AB101))),0)</f>
        <v>0.89090645531519641</v>
      </c>
      <c r="AH101" s="35">
        <v>211</v>
      </c>
      <c r="AI101" s="66">
        <v>8.1000000000000003E-2</v>
      </c>
      <c r="AJ101" s="67">
        <v>0.21510000000000001</v>
      </c>
      <c r="AK101" s="42">
        <f t="shared" si="161"/>
        <v>41.709825900000006</v>
      </c>
      <c r="AL101" s="18">
        <v>1.6</v>
      </c>
      <c r="AM101" s="18"/>
      <c r="AN101" s="122">
        <f>AN100+AH101-AM101</f>
        <v>2378.0200000000013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55</v>
      </c>
      <c r="D102" s="44">
        <v>16752</v>
      </c>
      <c r="E102" s="44">
        <v>1</v>
      </c>
      <c r="F102" s="44">
        <v>16077</v>
      </c>
      <c r="G102" s="38">
        <v>1.4</v>
      </c>
      <c r="H102" s="38">
        <v>3.2</v>
      </c>
      <c r="I102" s="44">
        <v>15486</v>
      </c>
      <c r="J102" s="44">
        <v>15018</v>
      </c>
      <c r="K102" s="66">
        <v>8.5999999999999993E-2</v>
      </c>
      <c r="L102" s="38">
        <f t="shared" si="174"/>
        <v>13726.452000000001</v>
      </c>
      <c r="M102" s="29">
        <v>0.8</v>
      </c>
      <c r="N102" s="26">
        <f t="shared" si="175"/>
        <v>10981.161600000001</v>
      </c>
      <c r="O102" s="40">
        <v>9.2999999999999999E-2</v>
      </c>
      <c r="P102" s="26">
        <f t="shared" si="176"/>
        <v>1276.5600360000001</v>
      </c>
      <c r="Q102" s="40">
        <v>0.107</v>
      </c>
      <c r="R102" s="26">
        <f t="shared" si="177"/>
        <v>1468.730364</v>
      </c>
      <c r="S102" s="40">
        <v>0.19600000000000001</v>
      </c>
      <c r="T102" s="26">
        <f>L102*S102</f>
        <v>2690.3845920000003</v>
      </c>
      <c r="U102" s="40">
        <v>0.51400000000000001</v>
      </c>
      <c r="V102" s="26">
        <f>L102*U102</f>
        <v>7055.3963280000007</v>
      </c>
      <c r="W102" s="40">
        <v>0.4</v>
      </c>
      <c r="X102" s="26">
        <f>W102*L102</f>
        <v>5490.5808000000006</v>
      </c>
      <c r="Y102" s="48">
        <v>3.2799999999999999E-3</v>
      </c>
      <c r="Z102" s="18">
        <f>L102*Y102</f>
        <v>45.022762560000004</v>
      </c>
      <c r="AA102" s="28">
        <f>IF(J102&gt;0,(AC102+AK102)/J102,0)</f>
        <v>2.9970579291516844E-3</v>
      </c>
      <c r="AB102" s="48">
        <v>3.4000000000000002E-4</v>
      </c>
      <c r="AC102" s="38">
        <f>AB102*L102</f>
        <v>4.6669936800000009</v>
      </c>
      <c r="AD102" s="29">
        <v>0.22520000000000001</v>
      </c>
      <c r="AE102" s="42">
        <f>AH102*(1-AI102)*AD102</f>
        <v>40.50469720000001</v>
      </c>
      <c r="AF102" s="29">
        <f t="shared" si="173"/>
        <v>0.89769677826636851</v>
      </c>
      <c r="AG102" s="30">
        <f t="shared" si="178"/>
        <v>0.88790131746802348</v>
      </c>
      <c r="AH102" s="44">
        <v>197</v>
      </c>
      <c r="AI102" s="66">
        <v>8.6999999999999994E-2</v>
      </c>
      <c r="AJ102" s="67">
        <v>0.2243</v>
      </c>
      <c r="AK102" s="42">
        <f t="shared" si="161"/>
        <v>40.342822300000002</v>
      </c>
      <c r="AL102" s="18">
        <v>1.55</v>
      </c>
      <c r="AM102" s="18"/>
      <c r="AN102" s="122">
        <f>AN101+AH102-AM102</f>
        <v>2575.0200000000013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42710</v>
      </c>
      <c r="E103" s="79"/>
      <c r="F103" s="52">
        <f>SUM(F100:F102)</f>
        <v>42642</v>
      </c>
      <c r="G103" s="146"/>
      <c r="H103" s="80"/>
      <c r="I103" s="52">
        <f>SUM(I100:I102)</f>
        <v>42736</v>
      </c>
      <c r="J103" s="52">
        <f>SUM(J100:J102)</f>
        <v>45103</v>
      </c>
      <c r="K103" s="21">
        <f>IF(J103&gt;0,(J100*K100+J101*K101+J102*K102)/J103,0)</f>
        <v>8.7665277254284635E-2</v>
      </c>
      <c r="L103" s="53">
        <f>L100+L101+L102</f>
        <v>41149.033000000003</v>
      </c>
      <c r="M103" s="54">
        <f>IF(L103&gt;0,N103/L103,0)</f>
        <v>0.73115274142651188</v>
      </c>
      <c r="N103" s="55">
        <f>N100+N101+N102</f>
        <v>30086.228285000005</v>
      </c>
      <c r="O103" s="21">
        <f>IF(L103&gt;0,P103/L103,0)</f>
        <v>0.13347580009960378</v>
      </c>
      <c r="P103" s="55">
        <f>P100+P101+P102</f>
        <v>5492.4001029999999</v>
      </c>
      <c r="Q103" s="21">
        <f>IF(L103&gt;0,R103/L103,0)</f>
        <v>0.13537145847388446</v>
      </c>
      <c r="R103" s="55">
        <f>R100+R101+R102</f>
        <v>5570.4046120000012</v>
      </c>
      <c r="S103" s="21">
        <f>IF(L103&gt;0,T103/L103,0)</f>
        <v>0.19766211490316188</v>
      </c>
      <c r="T103" s="55">
        <f>T100+T101+T102</f>
        <v>8133.6048890000002</v>
      </c>
      <c r="U103" s="21">
        <f>IF(L103&gt;0,V103/L103,0)</f>
        <v>0.52100135850093976</v>
      </c>
      <c r="V103" s="55">
        <f>V100+V101+V102</f>
        <v>21438.702094</v>
      </c>
      <c r="W103" s="21">
        <f>IF(L103&gt;0,X103/L103,0)</f>
        <v>0.39999999999999997</v>
      </c>
      <c r="X103" s="55">
        <f>X100+X101+X102</f>
        <v>16459.6132</v>
      </c>
      <c r="Y103" s="56">
        <f>IF(L103&gt;0,Z103/L103,0)</f>
        <v>3.2700430612792289E-3</v>
      </c>
      <c r="Z103" s="57">
        <f>SUM(Z100:Z102)</f>
        <v>134.55910984000002</v>
      </c>
      <c r="AA103" s="63">
        <f>IF(L103&gt;0,(AA100*L100+AA101*L101+AA102*L102)/L103,0)</f>
        <v>3.0216507638670389E-3</v>
      </c>
      <c r="AB103" s="56">
        <f>IF(J103&gt;0,(J100*AB100+J101*AB101+J102*AB102)/J103,0)</f>
        <v>3.3667250515486774E-4</v>
      </c>
      <c r="AC103" s="53">
        <f>SUM(AC100:AC102)</f>
        <v>13.854098420000003</v>
      </c>
      <c r="AD103" s="54">
        <f>IF(J103&gt;0,(J100*AD100+J101*AD101+J102*AD102)/J103,0)</f>
        <v>0.22049568764827174</v>
      </c>
      <c r="AE103" s="59">
        <f>SUM(AE100:AE102)</f>
        <v>121.955195</v>
      </c>
      <c r="AF103" s="54">
        <f>IF(AND(Z103&gt;0),((Z100*AF100+Z101*AF101+Z102*AF102)/Z103),0)</f>
        <v>0.8984129023083961</v>
      </c>
      <c r="AG103" s="58">
        <f>IF(AND(AA103&gt;0,AJ103&gt;0,AB103&gt;0),((AJ103*(AA103-AB103))/(AA103*(AJ103-AB103))),0)</f>
        <v>0.88993307213432871</v>
      </c>
      <c r="AH103" s="52">
        <f>SUM(AH100:AH102)</f>
        <v>604</v>
      </c>
      <c r="AI103" s="21">
        <f>IF(AH103&gt;0,(AI100*AH100+AI101*AH101+AI102*AH102)/AH103,0)</f>
        <v>8.3930463576158951E-2</v>
      </c>
      <c r="AJ103" s="54">
        <f>IF(J103&gt;0,(AJ100*J100+AJ101*J101+AJ102*J102)/J103,0)</f>
        <v>0.22142427998137598</v>
      </c>
      <c r="AK103" s="59">
        <f>SUM(AK100:AK102)</f>
        <v>122.4302946</v>
      </c>
      <c r="AL103" s="81"/>
      <c r="AM103" s="57">
        <f>SUM(AM100:AM102)</f>
        <v>0</v>
      </c>
      <c r="AN103" s="127"/>
      <c r="AO103" s="125">
        <f>AN102</f>
        <v>2575.0200000000013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24" t="s">
        <v>52</v>
      </c>
      <c r="D104" s="12">
        <v>2600</v>
      </c>
      <c r="E104" s="12">
        <v>0</v>
      </c>
      <c r="F104" s="12">
        <v>8126</v>
      </c>
      <c r="G104" s="13">
        <v>0.9</v>
      </c>
      <c r="H104" s="13">
        <v>4.5</v>
      </c>
      <c r="I104" s="12">
        <v>9051</v>
      </c>
      <c r="J104" s="12">
        <v>14910</v>
      </c>
      <c r="K104" s="14">
        <v>8.5999999999999993E-2</v>
      </c>
      <c r="L104" s="25">
        <f>J104*(1-K104)</f>
        <v>13627.74</v>
      </c>
      <c r="M104" s="15">
        <v>0.69</v>
      </c>
      <c r="N104" s="26">
        <f>L104*M104</f>
        <v>9403.1405999999988</v>
      </c>
      <c r="O104" s="14">
        <v>0.155</v>
      </c>
      <c r="P104" s="26">
        <f>L104*O104</f>
        <v>2112.2997</v>
      </c>
      <c r="Q104" s="16">
        <v>0.155</v>
      </c>
      <c r="R104" s="26">
        <f>L104*Q104</f>
        <v>2112.2997</v>
      </c>
      <c r="S104" s="16">
        <v>0.19800000000000001</v>
      </c>
      <c r="T104" s="26">
        <f>L104*S104</f>
        <v>2698.29252</v>
      </c>
      <c r="U104" s="16">
        <v>0.52200000000000002</v>
      </c>
      <c r="V104" s="26">
        <f>L104*U104</f>
        <v>7113.6802800000005</v>
      </c>
      <c r="W104" s="16">
        <v>0.4</v>
      </c>
      <c r="X104" s="26">
        <f>W104*L104</f>
        <v>5451.0960000000005</v>
      </c>
      <c r="Y104" s="17">
        <v>3.31E-3</v>
      </c>
      <c r="Z104" s="61">
        <f>L104*Y104</f>
        <v>45.107819399999997</v>
      </c>
      <c r="AA104" s="28">
        <f>IF(J104&gt;0,(AC104+AK104)/J104,0)</f>
        <v>3.1411996914822264E-3</v>
      </c>
      <c r="AB104" s="17">
        <v>3.3E-4</v>
      </c>
      <c r="AC104" s="25">
        <f>AB104*L104</f>
        <v>4.4971541999999998</v>
      </c>
      <c r="AD104" s="141">
        <v>0.21340000000000001</v>
      </c>
      <c r="AE104" s="31">
        <f>AH104*(1-AI104)*AD104</f>
        <v>40.497344800000008</v>
      </c>
      <c r="AF104" s="29">
        <f t="shared" ref="AF104:AF106" si="179">IF(AND(AD104&gt;0,AB104&gt;0,Y104&gt;0),((Y104-AB104)*AD104)/((AD104-AB104)*Y104),0)</f>
        <v>0.90169649082035785</v>
      </c>
      <c r="AG104" s="62">
        <f>IF(AND(AA104&gt;0,AJ104&gt;0,AB104&gt;0),((AJ104*(AA104-AB104))/(AA104*(AJ104-AB104))),0)</f>
        <v>0.89627032165296006</v>
      </c>
      <c r="AH104" s="12">
        <v>209</v>
      </c>
      <c r="AI104" s="14">
        <v>9.1999999999999998E-2</v>
      </c>
      <c r="AJ104" s="15">
        <v>0.22309999999999999</v>
      </c>
      <c r="AK104" s="31">
        <f t="shared" ref="AK104:AK114" si="180">AH104*(1-AI104)*AJ104</f>
        <v>42.338133200000001</v>
      </c>
      <c r="AL104" s="19">
        <v>1.6</v>
      </c>
      <c r="AM104" s="19">
        <v>1001.78</v>
      </c>
      <c r="AN104" s="119">
        <f>AN102+AH104-AM104</f>
        <v>1782.2400000000014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47" t="s">
        <v>56</v>
      </c>
      <c r="D105" s="35">
        <v>20130</v>
      </c>
      <c r="E105" s="44">
        <v>5</v>
      </c>
      <c r="F105" s="35">
        <v>15994</v>
      </c>
      <c r="G105" s="36">
        <v>1.3</v>
      </c>
      <c r="H105" s="38">
        <v>4.7</v>
      </c>
      <c r="I105" s="35">
        <v>15918</v>
      </c>
      <c r="J105" s="35">
        <v>14767</v>
      </c>
      <c r="K105" s="66">
        <v>8.7999999999999995E-2</v>
      </c>
      <c r="L105" s="38">
        <f t="shared" ref="L105:L106" si="181">J105*(1-K105)</f>
        <v>13467.504000000001</v>
      </c>
      <c r="M105" s="39">
        <v>0.64600000000000002</v>
      </c>
      <c r="N105" s="26">
        <f t="shared" ref="N105:N106" si="182">L105*M105</f>
        <v>8700.0075840000009</v>
      </c>
      <c r="O105" s="37">
        <v>0.22600000000000001</v>
      </c>
      <c r="P105" s="26">
        <f t="shared" ref="P105:P106" si="183">L105*O105</f>
        <v>3043.6559040000002</v>
      </c>
      <c r="Q105" s="40">
        <v>0.128</v>
      </c>
      <c r="R105" s="26">
        <f t="shared" ref="R105:R106" si="184">L105*Q105</f>
        <v>1723.8405120000002</v>
      </c>
      <c r="S105" s="40">
        <v>0.185</v>
      </c>
      <c r="T105" s="26">
        <f>L105*S105</f>
        <v>2491.4882400000001</v>
      </c>
      <c r="U105" s="40">
        <v>0.53800000000000003</v>
      </c>
      <c r="V105" s="26">
        <f>L105*U105</f>
        <v>7245.5171520000013</v>
      </c>
      <c r="W105" s="40">
        <v>0.4</v>
      </c>
      <c r="X105" s="26">
        <f>W105*L105</f>
        <v>5387.0016000000005</v>
      </c>
      <c r="Y105" s="41">
        <v>3.32E-3</v>
      </c>
      <c r="Z105" s="18">
        <f>L105*Y105</f>
        <v>44.712113280000004</v>
      </c>
      <c r="AA105" s="28">
        <f>IF(J105&gt;0,(AC105+AK105)/J105,0)</f>
        <v>3.1652248445859011E-3</v>
      </c>
      <c r="AB105" s="41">
        <v>3.2000000000000003E-4</v>
      </c>
      <c r="AC105" s="38">
        <f>AB105*L105</f>
        <v>4.3096012800000008</v>
      </c>
      <c r="AD105" s="29">
        <v>0.2233</v>
      </c>
      <c r="AE105" s="42">
        <f>AH105*(1-AI105)*AD105</f>
        <v>41.924351699999995</v>
      </c>
      <c r="AF105" s="29">
        <f t="shared" si="179"/>
        <v>0.90491124062128858</v>
      </c>
      <c r="AG105" s="30">
        <f t="shared" ref="AG105:AG106" si="185">IF(AND(AA105&gt;0,AJ105&gt;0,AB105&gt;0),((AJ105*(AA105-AB105))/(AA105*(AJ105-AB105))),0)</f>
        <v>0.90017592233948918</v>
      </c>
      <c r="AH105" s="35">
        <v>207</v>
      </c>
      <c r="AI105" s="66">
        <v>9.2999999999999999E-2</v>
      </c>
      <c r="AJ105" s="67">
        <v>0.22600000000000001</v>
      </c>
      <c r="AK105" s="42">
        <f t="shared" si="180"/>
        <v>42.431274000000002</v>
      </c>
      <c r="AL105" s="18">
        <v>1.65</v>
      </c>
      <c r="AM105" s="18"/>
      <c r="AN105" s="122">
        <f>AN104+AH105-AM105</f>
        <v>1989.2400000000014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55</v>
      </c>
      <c r="D106" s="44">
        <v>20279</v>
      </c>
      <c r="E106" s="44">
        <v>0</v>
      </c>
      <c r="F106" s="44">
        <v>16506</v>
      </c>
      <c r="G106" s="38">
        <v>3.4</v>
      </c>
      <c r="H106" s="38">
        <v>5.0999999999999996</v>
      </c>
      <c r="I106" s="44">
        <v>16023</v>
      </c>
      <c r="J106" s="44">
        <v>14858</v>
      </c>
      <c r="K106" s="66">
        <v>8.4000000000000005E-2</v>
      </c>
      <c r="L106" s="38">
        <f t="shared" si="181"/>
        <v>13609.928</v>
      </c>
      <c r="M106" s="29">
        <v>0.72799999999999998</v>
      </c>
      <c r="N106" s="26">
        <f t="shared" si="182"/>
        <v>9908.0275839999995</v>
      </c>
      <c r="O106" s="40">
        <v>0.122</v>
      </c>
      <c r="P106" s="26">
        <f t="shared" si="183"/>
        <v>1660.411216</v>
      </c>
      <c r="Q106" s="40">
        <v>0.15</v>
      </c>
      <c r="R106" s="26">
        <f t="shared" si="184"/>
        <v>2041.4892</v>
      </c>
      <c r="S106" s="40">
        <v>0.193</v>
      </c>
      <c r="T106" s="26">
        <f>L106*S106</f>
        <v>2626.7161040000001</v>
      </c>
      <c r="U106" s="40">
        <v>0.51400000000000001</v>
      </c>
      <c r="V106" s="26">
        <f>L106*U106</f>
        <v>6995.5029919999997</v>
      </c>
      <c r="W106" s="40">
        <v>0.4</v>
      </c>
      <c r="X106" s="26">
        <f>W106*L106</f>
        <v>5443.9712</v>
      </c>
      <c r="Y106" s="48">
        <v>3.3500000000000001E-3</v>
      </c>
      <c r="Z106" s="18">
        <f>L106*Y106</f>
        <v>45.593258800000001</v>
      </c>
      <c r="AA106" s="28">
        <f>IF(J106&gt;0,(AC106+AK106)/J106,0)</f>
        <v>3.2126304805491991E-3</v>
      </c>
      <c r="AB106" s="48">
        <v>3.6000000000000002E-4</v>
      </c>
      <c r="AC106" s="38">
        <f>AB106*L106</f>
        <v>4.8995740799999998</v>
      </c>
      <c r="AD106" s="29">
        <v>0.21820000000000001</v>
      </c>
      <c r="AE106" s="42">
        <f>AH106*(1-AI106)*AD106</f>
        <v>41.028582400000005</v>
      </c>
      <c r="AF106" s="29">
        <f t="shared" si="179"/>
        <v>0.89401231082925436</v>
      </c>
      <c r="AG106" s="30">
        <f t="shared" si="185"/>
        <v>0.8893477607554704</v>
      </c>
      <c r="AH106" s="44">
        <v>208</v>
      </c>
      <c r="AI106" s="66">
        <v>9.6000000000000002E-2</v>
      </c>
      <c r="AJ106" s="67">
        <v>0.2278</v>
      </c>
      <c r="AK106" s="42">
        <f t="shared" si="180"/>
        <v>42.8336896</v>
      </c>
      <c r="AL106" s="18">
        <v>1.6</v>
      </c>
      <c r="AM106" s="18"/>
      <c r="AN106" s="122">
        <f>AN105+AH106-AM106</f>
        <v>2197.2400000000016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43009</v>
      </c>
      <c r="E107" s="68"/>
      <c r="F107" s="52">
        <f t="shared" ref="F107:J107" si="186">SUM(F104:F106)</f>
        <v>40626</v>
      </c>
      <c r="G107" s="53"/>
      <c r="H107" s="69"/>
      <c r="I107" s="52">
        <f t="shared" si="186"/>
        <v>40992</v>
      </c>
      <c r="J107" s="52">
        <f t="shared" si="186"/>
        <v>44535</v>
      </c>
      <c r="K107" s="21">
        <f>IF(J107&gt;0,(J104*K104+J105*K105+J106*K106)/J107,0)</f>
        <v>8.5995913326597062E-2</v>
      </c>
      <c r="L107" s="53">
        <f>L104+L105+L106</f>
        <v>40705.171999999999</v>
      </c>
      <c r="M107" s="54">
        <f>IF(L107&gt;0,N107/L107,0)</f>
        <v>0.68814782966646104</v>
      </c>
      <c r="N107" s="55">
        <f>N104+N105+N106</f>
        <v>28011.175767999997</v>
      </c>
      <c r="O107" s="21">
        <f>IF(L107&gt;0,P107/L107,0)</f>
        <v>0.16745702044939156</v>
      </c>
      <c r="P107" s="55">
        <f>P104+P105+P106</f>
        <v>6816.3668200000011</v>
      </c>
      <c r="Q107" s="21">
        <f>IF(L107&gt;0,R107/L107,0)</f>
        <v>0.14439514988414742</v>
      </c>
      <c r="R107" s="55">
        <f>R104+R105+R106</f>
        <v>5877.6294120000002</v>
      </c>
      <c r="S107" s="21">
        <f>IF(L107&gt;0,T107/L107,0)</f>
        <v>0.19202711792987878</v>
      </c>
      <c r="T107" s="55">
        <f>T104+T105+T106</f>
        <v>7816.4968639999997</v>
      </c>
      <c r="U107" s="21">
        <f>IF(L107&gt;0,V107/L107,0)</f>
        <v>0.52461884755087151</v>
      </c>
      <c r="V107" s="55">
        <f>V104+V105+V106</f>
        <v>21354.700424000002</v>
      </c>
      <c r="W107" s="21">
        <f>IF(L107&gt;0,X107/L107,0)</f>
        <v>0.4</v>
      </c>
      <c r="X107" s="55">
        <f>X104+X105+X106</f>
        <v>16282.068800000001</v>
      </c>
      <c r="Y107" s="56">
        <f>IF(L107&gt;0,Z107/L107,0)</f>
        <v>3.3266826996824874E-3</v>
      </c>
      <c r="Z107" s="57">
        <f>SUM(Z104:Z106)</f>
        <v>135.41319147999999</v>
      </c>
      <c r="AA107" s="63">
        <f>IF(L107&gt;0,(AA104*L104+AA105*L105+AA106*L106)/L107,0)</f>
        <v>3.1730316842744212E-3</v>
      </c>
      <c r="AB107" s="56">
        <f>IF(J107&gt;0,(J104*AB104+J105*AB105+J106*AB106)/J107,0)</f>
        <v>3.3669293813854274E-4</v>
      </c>
      <c r="AC107" s="53">
        <f>SUM(AC104:AC106)</f>
        <v>13.70632956</v>
      </c>
      <c r="AD107" s="54">
        <f>IF(J107&gt;0,(J104*AD104+J105*AD105+J106*AD106)/J107,0)</f>
        <v>0.21828406197372852</v>
      </c>
      <c r="AE107" s="59">
        <f>SUM(AE104:AE106)</f>
        <v>123.4502789</v>
      </c>
      <c r="AF107" s="54">
        <f>IF(AND(Z107&gt;0),((Z104*AF104+Z105*AF105+Z106*AF106)/Z107),0)</f>
        <v>0.90017072698984812</v>
      </c>
      <c r="AG107" s="58">
        <f>IF(AND(AA107&gt;0,AJ107&gt;0,AB107&gt;0),((AJ107*(AA107-AB107))/(AA107*(AJ107-AB107))),0)</f>
        <v>0.89522508581619864</v>
      </c>
      <c r="AH107" s="52">
        <f t="shared" ref="AH107" si="187">SUM(AH104:AH106)</f>
        <v>624</v>
      </c>
      <c r="AI107" s="21">
        <f>IF(AH107&gt;0,(AI104*AH104+AI105*AH105+AI106*AH106)/AH107,0)</f>
        <v>9.3665064102564102E-2</v>
      </c>
      <c r="AJ107" s="54">
        <f>IF(J107&gt;0,(AJ104*J104+AJ105*J105+AJ106*J106)/J107,0)</f>
        <v>0.22562962613674636</v>
      </c>
      <c r="AK107" s="59">
        <f>SUM(AK104:AK106)</f>
        <v>127.6030968</v>
      </c>
      <c r="AL107" s="70"/>
      <c r="AM107" s="57">
        <f>SUM(AM104:AM106)</f>
        <v>1001.78</v>
      </c>
      <c r="AN107" s="124"/>
      <c r="AO107" s="125">
        <f>AN106</f>
        <v>2197.2400000000016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24" t="s">
        <v>52</v>
      </c>
      <c r="D108" s="12">
        <v>3900</v>
      </c>
      <c r="E108" s="12">
        <v>0</v>
      </c>
      <c r="F108" s="12">
        <v>9422</v>
      </c>
      <c r="G108" s="13">
        <v>1.2</v>
      </c>
      <c r="H108" s="13">
        <v>3.2</v>
      </c>
      <c r="I108" s="12">
        <v>9954</v>
      </c>
      <c r="J108" s="12">
        <v>14275</v>
      </c>
      <c r="K108" s="14">
        <v>8.8999999999999996E-2</v>
      </c>
      <c r="L108" s="25">
        <f>J108*(1-K108)</f>
        <v>13004.525</v>
      </c>
      <c r="M108" s="15">
        <v>0.67600000000000005</v>
      </c>
      <c r="N108" s="26">
        <f>L108*M108</f>
        <v>8791.0589</v>
      </c>
      <c r="O108" s="14">
        <v>0.13400000000000001</v>
      </c>
      <c r="P108" s="26">
        <f>L108*O108</f>
        <v>1742.60635</v>
      </c>
      <c r="Q108" s="16">
        <v>0.19</v>
      </c>
      <c r="R108" s="26">
        <f>L108*Q108</f>
        <v>2470.8597500000001</v>
      </c>
      <c r="S108" s="16">
        <v>0.19500000000000001</v>
      </c>
      <c r="T108" s="26">
        <f>L108*S108</f>
        <v>2535.8823750000001</v>
      </c>
      <c r="U108" s="16">
        <v>0.51900000000000002</v>
      </c>
      <c r="V108" s="26">
        <f>L108*U108</f>
        <v>6749.3484749999998</v>
      </c>
      <c r="W108" s="16">
        <v>0.4</v>
      </c>
      <c r="X108" s="26">
        <f>W108*L108</f>
        <v>5201.8100000000004</v>
      </c>
      <c r="Y108" s="17">
        <v>3.3500000000000001E-3</v>
      </c>
      <c r="Z108" s="61">
        <f>L108*Y108</f>
        <v>43.565158750000002</v>
      </c>
      <c r="AA108" s="28">
        <f>IF(J108&gt;0,(AC108+AK108)/J108,0)</f>
        <v>3.2891930507880918E-3</v>
      </c>
      <c r="AB108" s="17">
        <v>4.0000000000000002E-4</v>
      </c>
      <c r="AC108" s="25">
        <f>AB108*L108</f>
        <v>5.20181</v>
      </c>
      <c r="AD108" s="141">
        <v>0.221</v>
      </c>
      <c r="AE108" s="31">
        <f>AH108*(1-AI108)*AD108</f>
        <v>41.155504000000008</v>
      </c>
      <c r="AF108" s="29">
        <f t="shared" ref="AF108:AF110" si="188">IF(AND(AD108&gt;0,AB108&gt;0,Y108&gt;0),((Y108-AB108)*AD108)/((AD108-AB108)*Y108),0)</f>
        <v>0.8821937456867972</v>
      </c>
      <c r="AG108" s="62">
        <f>IF(AND(AA108&gt;0,AJ108&gt;0,AB108&gt;0),((AJ108*(AA108-AB108))/(AA108*(AJ108-AB108))),0)</f>
        <v>0.8799595797547427</v>
      </c>
      <c r="AH108" s="12">
        <v>206</v>
      </c>
      <c r="AI108" s="14">
        <v>9.6000000000000002E-2</v>
      </c>
      <c r="AJ108" s="15">
        <v>0.22420000000000001</v>
      </c>
      <c r="AK108" s="31">
        <f t="shared" si="180"/>
        <v>41.751420800000005</v>
      </c>
      <c r="AL108" s="19">
        <v>1.6</v>
      </c>
      <c r="AM108" s="19">
        <v>967.62</v>
      </c>
      <c r="AN108" s="119">
        <f>AN106+AH108-AM108</f>
        <v>1435.6200000000017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47" t="s">
        <v>56</v>
      </c>
      <c r="D109" s="35">
        <v>20661</v>
      </c>
      <c r="E109" s="44">
        <v>3</v>
      </c>
      <c r="F109" s="35">
        <v>17851</v>
      </c>
      <c r="G109" s="36">
        <v>2.1</v>
      </c>
      <c r="H109" s="38">
        <v>3.8</v>
      </c>
      <c r="I109" s="35">
        <v>17115</v>
      </c>
      <c r="J109" s="35">
        <v>14611</v>
      </c>
      <c r="K109" s="66">
        <v>0.09</v>
      </c>
      <c r="L109" s="38">
        <f t="shared" ref="L109:L110" si="189">J109*(1-K109)</f>
        <v>13296.01</v>
      </c>
      <c r="M109" s="39">
        <v>0.69099999999999995</v>
      </c>
      <c r="N109" s="26">
        <f t="shared" ref="N109:N110" si="190">L109*M109</f>
        <v>9187.5429100000001</v>
      </c>
      <c r="O109" s="37">
        <v>0.20799999999999999</v>
      </c>
      <c r="P109" s="26">
        <f t="shared" ref="P109:P110" si="191">L109*O109</f>
        <v>2765.57008</v>
      </c>
      <c r="Q109" s="40">
        <v>0.10100000000000001</v>
      </c>
      <c r="R109" s="26">
        <f t="shared" ref="R109:R110" si="192">L109*Q109</f>
        <v>1342.8970100000001</v>
      </c>
      <c r="S109" s="40">
        <v>0.193</v>
      </c>
      <c r="T109" s="26">
        <f>L109*S109</f>
        <v>2566.1299300000001</v>
      </c>
      <c r="U109" s="40">
        <v>0.51100000000000001</v>
      </c>
      <c r="V109" s="26">
        <f>L109*U109</f>
        <v>6794.2611100000004</v>
      </c>
      <c r="W109" s="40">
        <v>0.4</v>
      </c>
      <c r="X109" s="26">
        <f>W109*L109</f>
        <v>5318.4040000000005</v>
      </c>
      <c r="Y109" s="41">
        <v>3.3400000000000001E-3</v>
      </c>
      <c r="Z109" s="18">
        <f>L109*Y109</f>
        <v>44.408673400000005</v>
      </c>
      <c r="AA109" s="28">
        <f>IF(J109&gt;0,(AC109+AK109)/J109,0)</f>
        <v>3.1500510232016976E-3</v>
      </c>
      <c r="AB109" s="41">
        <v>3.8999999999999999E-4</v>
      </c>
      <c r="AC109" s="38">
        <f>AB109*L109</f>
        <v>5.1854439000000001</v>
      </c>
      <c r="AD109" s="29">
        <v>0.2445</v>
      </c>
      <c r="AE109" s="42">
        <f>AH109*(1-AI109)*AD109</f>
        <v>42.328817999999998</v>
      </c>
      <c r="AF109" s="29">
        <f t="shared" si="188"/>
        <v>0.88464462251605913</v>
      </c>
      <c r="AG109" s="30">
        <f t="shared" ref="AG109:AG110" si="193">IF(AND(AA109&gt;0,AJ109&gt;0,AB109&gt;0),((AJ109*(AA109-AB109))/(AA109*(AJ109-AB109))),0)</f>
        <v>0.87764343938956701</v>
      </c>
      <c r="AH109" s="35">
        <v>189</v>
      </c>
      <c r="AI109" s="66">
        <v>8.4000000000000005E-2</v>
      </c>
      <c r="AJ109" s="67">
        <v>0.2359</v>
      </c>
      <c r="AK109" s="42">
        <f t="shared" si="180"/>
        <v>40.839951599999999</v>
      </c>
      <c r="AL109" s="18">
        <v>1.6</v>
      </c>
      <c r="AM109" s="18"/>
      <c r="AN109" s="122">
        <f>AN108+AH109-AM109</f>
        <v>1624.6200000000017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47" t="s">
        <v>50</v>
      </c>
      <c r="D110" s="44">
        <v>23120</v>
      </c>
      <c r="E110" s="44">
        <v>1</v>
      </c>
      <c r="F110" s="44">
        <v>17460</v>
      </c>
      <c r="G110" s="38">
        <v>1.7</v>
      </c>
      <c r="H110" s="38">
        <v>4.5</v>
      </c>
      <c r="I110" s="44">
        <v>17234</v>
      </c>
      <c r="J110" s="44">
        <v>14679</v>
      </c>
      <c r="K110" s="66">
        <v>8.5999999999999993E-2</v>
      </c>
      <c r="L110" s="38">
        <f t="shared" si="189"/>
        <v>13416.606</v>
      </c>
      <c r="M110" s="29">
        <v>0.75600000000000001</v>
      </c>
      <c r="N110" s="26">
        <f t="shared" si="190"/>
        <v>10142.954136</v>
      </c>
      <c r="O110" s="40">
        <v>0.11600000000000001</v>
      </c>
      <c r="P110" s="26">
        <f t="shared" si="191"/>
        <v>1556.326296</v>
      </c>
      <c r="Q110" s="40">
        <v>0.128</v>
      </c>
      <c r="R110" s="26">
        <f t="shared" si="192"/>
        <v>1717.325568</v>
      </c>
      <c r="S110" s="40">
        <v>0.20100000000000001</v>
      </c>
      <c r="T110" s="26">
        <f>L110*S110</f>
        <v>2696.7378060000001</v>
      </c>
      <c r="U110" s="40">
        <v>0.5</v>
      </c>
      <c r="V110" s="26">
        <f>L110*U110</f>
        <v>6708.3029999999999</v>
      </c>
      <c r="W110" s="40">
        <v>0.4</v>
      </c>
      <c r="X110" s="26">
        <f>W110*L110</f>
        <v>5366.6424000000006</v>
      </c>
      <c r="Y110" s="48">
        <v>3.32E-3</v>
      </c>
      <c r="Z110" s="18">
        <f>L110*Y110</f>
        <v>44.54313192</v>
      </c>
      <c r="AA110" s="28">
        <f>IF(J110&gt;0,(AC110+AK110)/J110,0)</f>
        <v>3.1506274855235372E-3</v>
      </c>
      <c r="AB110" s="48">
        <v>4.0999999999999999E-4</v>
      </c>
      <c r="AC110" s="38">
        <f>AB110*L110</f>
        <v>5.50080846</v>
      </c>
      <c r="AD110" s="29">
        <v>0.22650000000000001</v>
      </c>
      <c r="AE110" s="42">
        <f>AH110*(1-AI110)*AD110</f>
        <v>39.627534000000004</v>
      </c>
      <c r="AF110" s="29">
        <f t="shared" si="188"/>
        <v>0.87809551266235275</v>
      </c>
      <c r="AG110" s="30">
        <f t="shared" si="193"/>
        <v>0.87140121785454994</v>
      </c>
      <c r="AH110" s="44">
        <v>191</v>
      </c>
      <c r="AI110" s="66">
        <v>8.4000000000000005E-2</v>
      </c>
      <c r="AJ110" s="67">
        <v>0.2329</v>
      </c>
      <c r="AK110" s="42">
        <f t="shared" si="180"/>
        <v>40.747252400000001</v>
      </c>
      <c r="AL110" s="18">
        <v>1.6</v>
      </c>
      <c r="AM110" s="18"/>
      <c r="AN110" s="122">
        <f>AN109+AH110-AM110</f>
        <v>1815.6200000000017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47681</v>
      </c>
      <c r="E111" s="68"/>
      <c r="F111" s="52">
        <f t="shared" ref="F111:J111" si="194">SUM(F108:F110)</f>
        <v>44733</v>
      </c>
      <c r="G111" s="53"/>
      <c r="H111" s="69"/>
      <c r="I111" s="52">
        <f t="shared" si="194"/>
        <v>44303</v>
      </c>
      <c r="J111" s="52">
        <f t="shared" si="194"/>
        <v>43565</v>
      </c>
      <c r="K111" s="21">
        <f>IF(J111&gt;0,(J108*K108+J109*K109+J110*K110)/J111,0)</f>
        <v>8.8324549523700224E-2</v>
      </c>
      <c r="L111" s="53">
        <f>L108+L109+L110</f>
        <v>39717.141000000003</v>
      </c>
      <c r="M111" s="54">
        <f>IF(L111&gt;0,N111/L111,0)</f>
        <v>0.70804582701458796</v>
      </c>
      <c r="N111" s="55">
        <f>N108+N109+N110</f>
        <v>28121.555946</v>
      </c>
      <c r="O111" s="21">
        <f>IF(L111&gt;0,P111/L111,0)</f>
        <v>0.15269232813107064</v>
      </c>
      <c r="P111" s="55">
        <f>P108+P109+P110</f>
        <v>6064.5027259999997</v>
      </c>
      <c r="Q111" s="21">
        <f>IF(L111&gt;0,R111/L111,0)</f>
        <v>0.13926184485434134</v>
      </c>
      <c r="R111" s="55">
        <f>R108+R109+R110</f>
        <v>5531.0823280000004</v>
      </c>
      <c r="S111" s="21">
        <f>IF(L111&gt;0,T111/L111,0)</f>
        <v>0.19635728843120909</v>
      </c>
      <c r="T111" s="55">
        <f>T108+T109+T110</f>
        <v>7798.7501110000003</v>
      </c>
      <c r="U111" s="21">
        <f>IF(L111&gt;0,V111/L111,0)</f>
        <v>0.50990358507929856</v>
      </c>
      <c r="V111" s="55">
        <f>V108+V109+V110</f>
        <v>20251.912584999998</v>
      </c>
      <c r="W111" s="21">
        <f>IF(L111&gt;0,X111/L111,0)</f>
        <v>0.39999999999999997</v>
      </c>
      <c r="X111" s="55">
        <f>X108+X109+X110</f>
        <v>15886.856400000001</v>
      </c>
      <c r="Y111" s="56">
        <f>IF(L111&gt;0,Z111/L111,0)</f>
        <v>3.3365182068366903E-3</v>
      </c>
      <c r="Z111" s="57">
        <f>SUM(Z108:Z110)</f>
        <v>132.51696407</v>
      </c>
      <c r="AA111" s="63">
        <f>IF(L111&gt;0,(AA108*L108+AA109*L109+AA110*L110)/L111,0)</f>
        <v>3.1958048236614012E-3</v>
      </c>
      <c r="AB111" s="56">
        <f>IF(J111&gt;0,(J108*AB108+J109*AB109+J110*AB110)/J111,0)</f>
        <v>4.0001560886032369E-4</v>
      </c>
      <c r="AC111" s="53">
        <f>SUM(AC108:AC110)</f>
        <v>15.888062360000001</v>
      </c>
      <c r="AD111" s="54">
        <f>IF(J111&gt;0,(J108*AD108+J109*AD109+J110*AD110)/J111,0)</f>
        <v>0.23073471823711697</v>
      </c>
      <c r="AE111" s="59">
        <f>SUM(AE108:AE110)</f>
        <v>123.11185600000002</v>
      </c>
      <c r="AF111" s="54">
        <f>IF(AND(Z111&gt;0),((Z108*AF108+Z109*AF109+Z110*AF110)/Z111),0)</f>
        <v>0.88163753051759464</v>
      </c>
      <c r="AG111" s="58">
        <f>IF(AND(AA111&gt;0,AJ111&gt;0,AB111&gt;0),((AJ111*(AA111-AB111))/(AA111*(AJ111-AB111))),0)</f>
        <v>0.876348207986554</v>
      </c>
      <c r="AH111" s="52">
        <f t="shared" ref="AH111" si="195">SUM(AH108:AH110)</f>
        <v>586</v>
      </c>
      <c r="AI111" s="21">
        <f>IF(AH111&gt;0,(AI108*AH108+AI109*AH109+AI110*AH110)/AH111,0)</f>
        <v>8.8218430034129686E-2</v>
      </c>
      <c r="AJ111" s="54">
        <f>IF(J111&gt;0,(AJ108*J108+AJ109*J109+AJ110*J110)/J111,0)</f>
        <v>0.23105541145414898</v>
      </c>
      <c r="AK111" s="59">
        <f>SUM(AK108:AK110)</f>
        <v>123.33862480000002</v>
      </c>
      <c r="AL111" s="70"/>
      <c r="AM111" s="57">
        <f>SUM(AM108:AM110)</f>
        <v>967.62</v>
      </c>
      <c r="AN111" s="124"/>
      <c r="AO111" s="125">
        <f>AN110</f>
        <v>1815.6200000000017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49</v>
      </c>
      <c r="D112" s="12">
        <v>4465</v>
      </c>
      <c r="E112" s="12">
        <v>0</v>
      </c>
      <c r="F112" s="12">
        <v>9395</v>
      </c>
      <c r="G112" s="13">
        <v>3.2</v>
      </c>
      <c r="H112" s="13">
        <v>6.1</v>
      </c>
      <c r="I112" s="12">
        <v>9817</v>
      </c>
      <c r="J112" s="12">
        <v>14798</v>
      </c>
      <c r="K112" s="14">
        <v>5.8999999999999997E-2</v>
      </c>
      <c r="L112" s="25">
        <f>J112*(1-K112)</f>
        <v>13924.918000000001</v>
      </c>
      <c r="M112" s="15">
        <v>0.78400000000000003</v>
      </c>
      <c r="N112" s="26">
        <f>L112*M112</f>
        <v>10917.135712000001</v>
      </c>
      <c r="O112" s="14">
        <v>0.126</v>
      </c>
      <c r="P112" s="26">
        <f>L112*O112</f>
        <v>1754.5396680000001</v>
      </c>
      <c r="Q112" s="16">
        <v>0.09</v>
      </c>
      <c r="R112" s="26">
        <f>L112*Q112</f>
        <v>1253.24262</v>
      </c>
      <c r="S112" s="16">
        <v>0.17399999999999999</v>
      </c>
      <c r="T112" s="26">
        <f>L112*S112</f>
        <v>2422.9357319999999</v>
      </c>
      <c r="U112" s="16">
        <v>0.53900000000000003</v>
      </c>
      <c r="V112" s="26">
        <f>L112*U112</f>
        <v>7505.5308020000011</v>
      </c>
      <c r="W112" s="16">
        <v>0.39</v>
      </c>
      <c r="X112" s="26">
        <f>W112*L112</f>
        <v>5430.7180200000012</v>
      </c>
      <c r="Y112" s="17">
        <v>3.32E-3</v>
      </c>
      <c r="Z112" s="61">
        <f>L112*Y112</f>
        <v>46.230727760000008</v>
      </c>
      <c r="AA112" s="28">
        <f>IF(J112&gt;0,(AC112+AK112)/J112,0)</f>
        <v>2.7277126584673603E-3</v>
      </c>
      <c r="AB112" s="17">
        <v>4.4000000000000002E-4</v>
      </c>
      <c r="AC112" s="25">
        <f>AB112*L112</f>
        <v>6.1269639200000006</v>
      </c>
      <c r="AD112" s="141">
        <v>0.2286</v>
      </c>
      <c r="AE112" s="31">
        <f>AH112*(1-AI112)*AD112</f>
        <v>33.576768000000001</v>
      </c>
      <c r="AF112" s="29">
        <f t="shared" ref="AF112:AF114" si="196">IF(AND(AD112&gt;0,AB112&gt;0,Y112&gt;0),((Y112-AB112)*AD112)/((AD112-AB112)*Y112),0)</f>
        <v>0.86914277023944309</v>
      </c>
      <c r="AG112" s="62">
        <f>IF(AND(AA112&gt;0,AJ112&gt;0,AB112&gt;0),((AJ112*(AA112-AB112))/(AA112*(AJ112-AB112))),0)</f>
        <v>0.84027879869014532</v>
      </c>
      <c r="AH112" s="12">
        <v>160</v>
      </c>
      <c r="AI112" s="14">
        <v>8.2000000000000003E-2</v>
      </c>
      <c r="AJ112" s="15">
        <v>0.2331</v>
      </c>
      <c r="AK112" s="31">
        <f t="shared" si="180"/>
        <v>34.237727999999997</v>
      </c>
      <c r="AL112" s="19">
        <v>1.6</v>
      </c>
      <c r="AM112" s="19">
        <v>1066.98</v>
      </c>
      <c r="AN112" s="119">
        <f>AN110+AH112-AM112</f>
        <v>908.64000000000169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47" t="s">
        <v>56</v>
      </c>
      <c r="D113" s="35">
        <v>23629</v>
      </c>
      <c r="E113" s="35">
        <v>1</v>
      </c>
      <c r="F113" s="35">
        <v>17628</v>
      </c>
      <c r="G113" s="36">
        <v>1.5</v>
      </c>
      <c r="H113" s="36">
        <v>3.4</v>
      </c>
      <c r="I113" s="35">
        <v>17262</v>
      </c>
      <c r="J113" s="35">
        <v>15085</v>
      </c>
      <c r="K113" s="37">
        <v>8.6999999999999994E-2</v>
      </c>
      <c r="L113" s="38">
        <f t="shared" ref="L113:L114" si="197">J113*(1-K113)</f>
        <v>13772.605000000001</v>
      </c>
      <c r="M113" s="39">
        <v>0.57199999999999995</v>
      </c>
      <c r="N113" s="26">
        <f t="shared" ref="N113:N114" si="198">L113*M113</f>
        <v>7877.9300600000006</v>
      </c>
      <c r="O113" s="37">
        <v>0.23799999999999999</v>
      </c>
      <c r="P113" s="26">
        <f t="shared" ref="P113:P114" si="199">L113*O113</f>
        <v>3277.8799900000004</v>
      </c>
      <c r="Q113" s="40">
        <v>0.19</v>
      </c>
      <c r="R113" s="26">
        <f t="shared" ref="R113:R114" si="200">L113*Q113</f>
        <v>2616.7949500000004</v>
      </c>
      <c r="S113" s="40">
        <v>0.19700000000000001</v>
      </c>
      <c r="T113" s="26">
        <f>L113*S113</f>
        <v>2713.2031850000003</v>
      </c>
      <c r="U113" s="40">
        <v>0.51600000000000001</v>
      </c>
      <c r="V113" s="26">
        <f>L113*U113</f>
        <v>7106.6641800000007</v>
      </c>
      <c r="W113" s="40">
        <v>0.38</v>
      </c>
      <c r="X113" s="26">
        <f>W113*L113</f>
        <v>5233.5899000000009</v>
      </c>
      <c r="Y113" s="41">
        <v>3.3400000000000001E-3</v>
      </c>
      <c r="Z113" s="18">
        <f>L113*Y113</f>
        <v>46.000500700000003</v>
      </c>
      <c r="AA113" s="28">
        <f>IF(J113&gt;0,(AC113+AK113)/J113,0)</f>
        <v>3.0418256082200864E-3</v>
      </c>
      <c r="AB113" s="41">
        <v>4.2000000000000002E-4</v>
      </c>
      <c r="AC113" s="38">
        <f>AB113*L113</f>
        <v>5.7844941000000007</v>
      </c>
      <c r="AD113" s="29">
        <v>0.22850000000000001</v>
      </c>
      <c r="AE113" s="42">
        <f>AH113*(1-AI113)*AD113</f>
        <v>41.879251500000002</v>
      </c>
      <c r="AF113" s="29">
        <f t="shared" si="196"/>
        <v>0.87586139541331209</v>
      </c>
      <c r="AG113" s="30">
        <f t="shared" ref="AG113:AG114" si="201">IF(AND(AA113&gt;0,AJ113&gt;0,AB113&gt;0),((AJ113*(AA113-AB113))/(AA113*(AJ113-AB113))),0)</f>
        <v>0.86358272321931451</v>
      </c>
      <c r="AH113" s="35">
        <v>199</v>
      </c>
      <c r="AI113" s="66">
        <v>7.9000000000000001E-2</v>
      </c>
      <c r="AJ113" s="67">
        <v>0.21879999999999999</v>
      </c>
      <c r="AK113" s="42">
        <f t="shared" si="180"/>
        <v>40.101445200000001</v>
      </c>
      <c r="AL113" s="18">
        <v>1.65</v>
      </c>
      <c r="AM113" s="18"/>
      <c r="AN113" s="122">
        <f>AN112+AH113-AM113</f>
        <v>1107.6400000000017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47" t="s">
        <v>50</v>
      </c>
      <c r="D114" s="44">
        <v>17506</v>
      </c>
      <c r="E114" s="44">
        <v>1</v>
      </c>
      <c r="F114" s="44">
        <v>16550</v>
      </c>
      <c r="G114" s="38">
        <v>0.9</v>
      </c>
      <c r="H114" s="38">
        <v>2.8</v>
      </c>
      <c r="I114" s="44">
        <v>16907</v>
      </c>
      <c r="J114" s="44">
        <v>15140</v>
      </c>
      <c r="K114" s="40">
        <v>8.6999999999999994E-2</v>
      </c>
      <c r="L114" s="38">
        <f t="shared" si="197"/>
        <v>13822.82</v>
      </c>
      <c r="M114" s="29">
        <v>0.64900000000000002</v>
      </c>
      <c r="N114" s="26">
        <f t="shared" si="198"/>
        <v>8971.0101799999993</v>
      </c>
      <c r="O114" s="40">
        <v>0.19700000000000001</v>
      </c>
      <c r="P114" s="26">
        <f t="shared" si="199"/>
        <v>2723.0955400000003</v>
      </c>
      <c r="Q114" s="40">
        <v>0.154</v>
      </c>
      <c r="R114" s="26">
        <f t="shared" si="200"/>
        <v>2128.7142800000001</v>
      </c>
      <c r="S114" s="40">
        <v>0.189</v>
      </c>
      <c r="T114" s="26">
        <f>L114*S114</f>
        <v>2612.51298</v>
      </c>
      <c r="U114" s="40">
        <v>0.52600000000000002</v>
      </c>
      <c r="V114" s="26">
        <f>L114*U114</f>
        <v>7270.80332</v>
      </c>
      <c r="W114" s="40">
        <v>0.4</v>
      </c>
      <c r="X114" s="26">
        <f>W114*L114</f>
        <v>5529.1280000000006</v>
      </c>
      <c r="Y114" s="48">
        <v>3.3800000000000002E-3</v>
      </c>
      <c r="Z114" s="18">
        <f>L114*Y114</f>
        <v>46.7211316</v>
      </c>
      <c r="AA114" s="28">
        <f>IF(J114&gt;0,(AC114+AK114)/J114,0)</f>
        <v>3.2998864068692212E-3</v>
      </c>
      <c r="AB114" s="48">
        <v>4.0999999999999999E-4</v>
      </c>
      <c r="AC114" s="38">
        <f>AB114*L114</f>
        <v>5.6673561999999995</v>
      </c>
      <c r="AD114" s="29">
        <v>0.2319</v>
      </c>
      <c r="AE114" s="42">
        <f>AH114*(1-AI114)*AD114</f>
        <v>46.019395500000002</v>
      </c>
      <c r="AF114" s="29">
        <f t="shared" si="196"/>
        <v>0.88025451787634579</v>
      </c>
      <c r="AG114" s="30">
        <f t="shared" si="201"/>
        <v>0.87736494599586512</v>
      </c>
      <c r="AH114" s="44">
        <v>215</v>
      </c>
      <c r="AI114" s="66">
        <v>7.6999999999999999E-2</v>
      </c>
      <c r="AJ114" s="67">
        <v>0.22320000000000001</v>
      </c>
      <c r="AK114" s="42">
        <f t="shared" si="180"/>
        <v>44.292924000000006</v>
      </c>
      <c r="AL114" s="18">
        <v>1.6</v>
      </c>
      <c r="AM114" s="18"/>
      <c r="AN114" s="122">
        <f>AN113+AH114-AM114</f>
        <v>1322.6400000000017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45600</v>
      </c>
      <c r="E115" s="68"/>
      <c r="F115" s="52">
        <f t="shared" ref="F115:J115" si="202">SUM(F112:F114)</f>
        <v>43573</v>
      </c>
      <c r="G115" s="53"/>
      <c r="H115" s="69"/>
      <c r="I115" s="52">
        <f t="shared" si="202"/>
        <v>43986</v>
      </c>
      <c r="J115" s="52">
        <f t="shared" si="202"/>
        <v>45023</v>
      </c>
      <c r="K115" s="21">
        <f>IF(J115&gt;0,(J112*K112+J113*K113+J114*K114)/J115,0)</f>
        <v>7.7797059280812028E-2</v>
      </c>
      <c r="L115" s="53">
        <f>L112+L113+L114</f>
        <v>41520.343000000001</v>
      </c>
      <c r="M115" s="54">
        <f>IF(L115&gt;0,N115/L115,0)</f>
        <v>0.66873426243130984</v>
      </c>
      <c r="N115" s="55">
        <f>N112+N113+N114</f>
        <v>27766.075951999999</v>
      </c>
      <c r="O115" s="21">
        <f>IF(L115&gt;0,P115/L115,0)</f>
        <v>0.18678832200398732</v>
      </c>
      <c r="P115" s="55">
        <f>P112+P113+P114</f>
        <v>7755.515198000001</v>
      </c>
      <c r="Q115" s="21">
        <f>IF(L115&gt;0,R115/L115,0)</f>
        <v>0.14447741556470284</v>
      </c>
      <c r="R115" s="55">
        <f>R112+R113+R114</f>
        <v>5998.7518500000006</v>
      </c>
      <c r="S115" s="21">
        <f>IF(L115&gt;0,T115/L115,0)</f>
        <v>0.1866230222857263</v>
      </c>
      <c r="T115" s="55">
        <f>T112+T113+T114</f>
        <v>7748.6518969999997</v>
      </c>
      <c r="U115" s="21">
        <f>IF(L115&gt;0,V115/L115,0)</f>
        <v>0.52704281132744979</v>
      </c>
      <c r="V115" s="55">
        <f>V112+V113+V114</f>
        <v>21882.998302</v>
      </c>
      <c r="W115" s="21">
        <f>IF(L115&gt;0,X115/L115,0)</f>
        <v>0.39001209407157361</v>
      </c>
      <c r="X115" s="55">
        <f>X112+X113+X114</f>
        <v>16193.435920000004</v>
      </c>
      <c r="Y115" s="56">
        <f>IF(L115&gt;0,Z115/L115,0)</f>
        <v>3.3466091563838962E-3</v>
      </c>
      <c r="Z115" s="57">
        <f>SUM(Z112:Z114)</f>
        <v>138.95236006000002</v>
      </c>
      <c r="AA115" s="63">
        <f>IF(L115&gt;0,(AA112*L112+AA113*L113+AA114*L114)/L115,0)</f>
        <v>3.0223925052887935E-3</v>
      </c>
      <c r="AB115" s="56">
        <f>IF(J115&gt;0,(J112*AB112+J113*AB113+J114*AB114)/J115,0)</f>
        <v>4.2321080336716791E-4</v>
      </c>
      <c r="AC115" s="53">
        <f>SUM(AC112:AC114)</f>
        <v>17.578814220000002</v>
      </c>
      <c r="AD115" s="54">
        <f>IF(J115&gt;0,(J112*AD112+J113*AD113+J114*AD114)/J115,0)</f>
        <v>0.22967619438953427</v>
      </c>
      <c r="AE115" s="59">
        <f>SUM(AE112:AE114)</f>
        <v>121.475415</v>
      </c>
      <c r="AF115" s="54">
        <f>IF(AND(Z115&gt;0),((Z112*AF112+Z113*AF113+Z114*AF114)/Z115),0)</f>
        <v>0.87510318390428243</v>
      </c>
      <c r="AG115" s="58">
        <f>IF(AND(AA115&gt;0,AJ115&gt;0,AB115&gt;0),((AJ115*(AA115-AB115))/(AA115*(AJ115-AB115))),0)</f>
        <v>0.86159565661042636</v>
      </c>
      <c r="AH115" s="52">
        <f t="shared" ref="AH115" si="203">SUM(AH112:AH114)</f>
        <v>574</v>
      </c>
      <c r="AI115" s="21">
        <f>IF(AH115&gt;0,(AI112*AH112+AI113*AH113+AI114*AH114)/AH115,0)</f>
        <v>7.9087108013937285E-2</v>
      </c>
      <c r="AJ115" s="54">
        <f>IF(J115&gt;0,(AJ112*J112+AJ113*J113+AJ114*J114)/J115,0)</f>
        <v>0.2249796726117762</v>
      </c>
      <c r="AK115" s="59">
        <f>SUM(AK112:AK114)</f>
        <v>118.6320972</v>
      </c>
      <c r="AL115" s="70"/>
      <c r="AM115" s="57">
        <f>SUM(AM112:AM114)</f>
        <v>1066.98</v>
      </c>
      <c r="AN115" s="124"/>
      <c r="AO115" s="125">
        <f>AN114</f>
        <v>1322.6400000000017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49</v>
      </c>
      <c r="D116" s="12">
        <v>3578</v>
      </c>
      <c r="E116" s="73">
        <v>0</v>
      </c>
      <c r="F116" s="12">
        <v>10639</v>
      </c>
      <c r="G116" s="74">
        <v>1.6</v>
      </c>
      <c r="H116" s="74">
        <v>3</v>
      </c>
      <c r="I116" s="12">
        <v>10849</v>
      </c>
      <c r="J116" s="12">
        <v>15183</v>
      </c>
      <c r="K116" s="14">
        <v>8.4000000000000005E-2</v>
      </c>
      <c r="L116" s="25">
        <f t="shared" ref="L116:L126" si="204">J116*(1-K116)</f>
        <v>13907.628000000001</v>
      </c>
      <c r="M116" s="15">
        <v>0.66700000000000004</v>
      </c>
      <c r="N116" s="26">
        <f>L116*M116</f>
        <v>9276.3878760000007</v>
      </c>
      <c r="O116" s="14">
        <v>0.2</v>
      </c>
      <c r="P116" s="26">
        <f>L116*O116</f>
        <v>2781.5256000000004</v>
      </c>
      <c r="Q116" s="16">
        <v>0.13300000000000001</v>
      </c>
      <c r="R116" s="26">
        <f>L116*Q116</f>
        <v>1849.7145240000002</v>
      </c>
      <c r="S116" s="16">
        <v>0.186</v>
      </c>
      <c r="T116" s="26">
        <f>L116*S116</f>
        <v>2586.818808</v>
      </c>
      <c r="U116" s="16">
        <v>0.52800000000000002</v>
      </c>
      <c r="V116" s="26">
        <f>L116*U116</f>
        <v>7343.2275840000011</v>
      </c>
      <c r="W116" s="16">
        <v>0.4</v>
      </c>
      <c r="X116" s="26">
        <f>W116*L116</f>
        <v>5563.0512000000008</v>
      </c>
      <c r="Y116" s="17">
        <v>3.4099999999999998E-3</v>
      </c>
      <c r="Z116" s="61">
        <f>L116*Y116</f>
        <v>47.425011480000002</v>
      </c>
      <c r="AA116" s="28">
        <f>IF(J116&gt;0,(AC116+AK116)/J116,0)</f>
        <v>3.103802940130409E-3</v>
      </c>
      <c r="AB116" s="17">
        <v>4.2999999999999999E-4</v>
      </c>
      <c r="AC116" s="25">
        <f>AB116*L116</f>
        <v>5.9802800400000002</v>
      </c>
      <c r="AD116" s="141">
        <v>0.22700000000000001</v>
      </c>
      <c r="AE116" s="31">
        <f>AH116*(1-AI116)*AD116</f>
        <v>41.677199999999999</v>
      </c>
      <c r="AF116" s="29">
        <f t="shared" ref="AF116:AF118" si="205">IF(AND(AD116&gt;0,AB116&gt;0,Y116&gt;0),((Y116-AB116)*AD116)/((AD116-AB116)*Y116),0)</f>
        <v>0.87555884083910041</v>
      </c>
      <c r="AG116" s="62">
        <f>IF(AND(AA116&gt;0,AJ116&gt;0,AB116&gt;0),((AJ116*(AA116-AB116))/(AA116*(AJ116-AB116))),0)</f>
        <v>0.86311641277245887</v>
      </c>
      <c r="AH116" s="12">
        <v>200</v>
      </c>
      <c r="AI116" s="14">
        <v>8.2000000000000003E-2</v>
      </c>
      <c r="AJ116" s="15">
        <v>0.22409999999999999</v>
      </c>
      <c r="AK116" s="31">
        <f t="shared" ref="AK116:AK126" si="206">AH116*(1-AI116)*AJ116</f>
        <v>41.144759999999998</v>
      </c>
      <c r="AL116" s="75">
        <v>1.6</v>
      </c>
      <c r="AM116" s="75">
        <v>697.18</v>
      </c>
      <c r="AN116" s="119">
        <f>AN114+AH116-AM116</f>
        <v>825.46000000000174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55</v>
      </c>
      <c r="D117" s="73">
        <v>20397</v>
      </c>
      <c r="E117" s="44">
        <v>2</v>
      </c>
      <c r="F117" s="35">
        <v>15598</v>
      </c>
      <c r="G117" s="36">
        <v>1.7</v>
      </c>
      <c r="H117" s="38">
        <v>4.2</v>
      </c>
      <c r="I117" s="35">
        <v>15735</v>
      </c>
      <c r="J117" s="35">
        <v>15147</v>
      </c>
      <c r="K117" s="66">
        <v>8.1000000000000003E-2</v>
      </c>
      <c r="L117" s="38">
        <f t="shared" si="204"/>
        <v>13920.093000000001</v>
      </c>
      <c r="M117" s="39">
        <v>0.69699999999999995</v>
      </c>
      <c r="N117" s="26">
        <f t="shared" ref="N117:N118" si="207">L117*M117</f>
        <v>9702.3048209999997</v>
      </c>
      <c r="O117" s="37">
        <v>0.20599999999999999</v>
      </c>
      <c r="P117" s="26">
        <f t="shared" ref="P117:P118" si="208">L117*O117</f>
        <v>2867.539158</v>
      </c>
      <c r="Q117" s="40">
        <v>9.7000000000000003E-2</v>
      </c>
      <c r="R117" s="26">
        <f t="shared" ref="R117:R118" si="209">L117*Q117</f>
        <v>1350.2490210000001</v>
      </c>
      <c r="S117" s="40">
        <v>0.193</v>
      </c>
      <c r="T117" s="26">
        <f>L117*S117</f>
        <v>2686.577949</v>
      </c>
      <c r="U117" s="40">
        <v>0.52800000000000002</v>
      </c>
      <c r="V117" s="26">
        <f>L117*U117</f>
        <v>7349.8091040000008</v>
      </c>
      <c r="W117" s="40">
        <v>0.4</v>
      </c>
      <c r="X117" s="26">
        <f>W117*L117</f>
        <v>5568.0372000000007</v>
      </c>
      <c r="Y117" s="41">
        <v>3.4099999999999998E-3</v>
      </c>
      <c r="Z117" s="18">
        <f>L117*Y117</f>
        <v>47.467517129999997</v>
      </c>
      <c r="AA117" s="28">
        <f>IF(J117&gt;0,(AC117+AK117)/J117,0)</f>
        <v>3.0392935888294715E-3</v>
      </c>
      <c r="AB117" s="41">
        <v>4.2999999999999999E-4</v>
      </c>
      <c r="AC117" s="38">
        <f>AB117*L117</f>
        <v>5.9856399900000001</v>
      </c>
      <c r="AD117" s="29">
        <v>0.22159999999999999</v>
      </c>
      <c r="AE117" s="42">
        <f>AH117*(1-AI117)*AD117</f>
        <v>40.286880000000004</v>
      </c>
      <c r="AF117" s="29">
        <f t="shared" si="205"/>
        <v>0.87559933528659972</v>
      </c>
      <c r="AG117" s="30">
        <f t="shared" ref="AG117:AG118" si="210">IF(AND(AA117&gt;0,AJ117&gt;0,AB117&gt;0),((AJ117*(AA117-AB117))/(AA117*(AJ117-AB117))),0)</f>
        <v>0.86019876354494762</v>
      </c>
      <c r="AH117" s="35">
        <v>200</v>
      </c>
      <c r="AI117" s="66">
        <v>9.0999999999999998E-2</v>
      </c>
      <c r="AJ117" s="67">
        <v>0.2203</v>
      </c>
      <c r="AK117" s="42">
        <f t="shared" si="206"/>
        <v>40.050540000000005</v>
      </c>
      <c r="AL117" s="18">
        <v>1.53</v>
      </c>
      <c r="AM117" s="18"/>
      <c r="AN117" s="122">
        <f>AN116+AH117-AM117</f>
        <v>1025.4600000000019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47" t="s">
        <v>50</v>
      </c>
      <c r="D118" s="73">
        <v>21225</v>
      </c>
      <c r="E118" s="44">
        <v>2</v>
      </c>
      <c r="F118" s="44">
        <v>17161</v>
      </c>
      <c r="G118" s="38">
        <v>1.4</v>
      </c>
      <c r="H118" s="38">
        <v>3.9</v>
      </c>
      <c r="I118" s="44">
        <v>17299</v>
      </c>
      <c r="J118" s="44">
        <v>15219</v>
      </c>
      <c r="K118" s="66">
        <v>0.08</v>
      </c>
      <c r="L118" s="38">
        <f t="shared" si="204"/>
        <v>14001.480000000001</v>
      </c>
      <c r="M118" s="29">
        <v>0.68700000000000006</v>
      </c>
      <c r="N118" s="26">
        <f t="shared" si="207"/>
        <v>9619.0167600000023</v>
      </c>
      <c r="O118" s="40">
        <v>0.184</v>
      </c>
      <c r="P118" s="26">
        <f t="shared" si="208"/>
        <v>2576.27232</v>
      </c>
      <c r="Q118" s="40">
        <v>0.129</v>
      </c>
      <c r="R118" s="26">
        <f t="shared" si="209"/>
        <v>1806.1909200000002</v>
      </c>
      <c r="S118" s="40">
        <v>0.2</v>
      </c>
      <c r="T118" s="26">
        <f>L118*S118</f>
        <v>2800.2960000000003</v>
      </c>
      <c r="U118" s="40">
        <v>0.50800000000000001</v>
      </c>
      <c r="V118" s="26">
        <f>L118*U118</f>
        <v>7112.7518400000008</v>
      </c>
      <c r="W118" s="40">
        <v>0.4</v>
      </c>
      <c r="X118" s="26">
        <f>W118*L118</f>
        <v>5600.5920000000006</v>
      </c>
      <c r="Y118" s="48">
        <v>3.3999999999999998E-3</v>
      </c>
      <c r="Z118" s="18">
        <f>L118*Y118</f>
        <v>47.605032000000001</v>
      </c>
      <c r="AA118" s="28">
        <f>IF(J118&gt;0,(AC118+AK118)/J118,0)</f>
        <v>2.9129303370786521E-3</v>
      </c>
      <c r="AB118" s="48">
        <v>4.0999999999999999E-4</v>
      </c>
      <c r="AC118" s="38">
        <f>AB118*L118</f>
        <v>5.7406068000000001</v>
      </c>
      <c r="AD118" s="29">
        <v>0.2293</v>
      </c>
      <c r="AE118" s="42">
        <f>AH118*(1-AI118)*AD118</f>
        <v>39.645970000000005</v>
      </c>
      <c r="AF118" s="29">
        <f t="shared" si="205"/>
        <v>0.88098701405504309</v>
      </c>
      <c r="AG118" s="30">
        <f t="shared" si="210"/>
        <v>0.86082953751077051</v>
      </c>
      <c r="AH118" s="44">
        <v>190</v>
      </c>
      <c r="AI118" s="66">
        <v>0.09</v>
      </c>
      <c r="AJ118" s="67">
        <v>0.22320000000000001</v>
      </c>
      <c r="AK118" s="42">
        <f t="shared" si="206"/>
        <v>38.591280000000005</v>
      </c>
      <c r="AL118" s="18">
        <v>1.45</v>
      </c>
      <c r="AM118" s="18"/>
      <c r="AN118" s="122">
        <f>AN117+AH118-AM118</f>
        <v>1215.4600000000019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45200</v>
      </c>
      <c r="E119" s="68"/>
      <c r="F119" s="52">
        <f>SUM(F116:F118)</f>
        <v>43398</v>
      </c>
      <c r="G119" s="53"/>
      <c r="H119" s="69"/>
      <c r="I119" s="52">
        <f>SUM(I116:I118)</f>
        <v>43883</v>
      </c>
      <c r="J119" s="52">
        <f>SUM(J116:J118)</f>
        <v>45549</v>
      </c>
      <c r="K119" s="21">
        <f>IF(J119&gt;0,(J116*K116+J117*K117+J118*K118)/J119,0)</f>
        <v>8.1665876309029842E-2</v>
      </c>
      <c r="L119" s="53">
        <f t="shared" ref="L119" si="212">L116+L117+L118</f>
        <v>41829.201000000001</v>
      </c>
      <c r="M119" s="54">
        <f>IF(L119&gt;0,N119/L119,0)</f>
        <v>0.6836781189533121</v>
      </c>
      <c r="N119" s="55">
        <f>N116+N117+N118</f>
        <v>28597.709457000001</v>
      </c>
      <c r="O119" s="21">
        <f>IF(L119&gt;0,P119/L119,0)</f>
        <v>0.1966410278312512</v>
      </c>
      <c r="P119" s="55">
        <f>P116+P117+P118</f>
        <v>8225.3370780000005</v>
      </c>
      <c r="Q119" s="21">
        <f>IF(L119&gt;0,R119/L119,0)</f>
        <v>0.11968085321543676</v>
      </c>
      <c r="R119" s="55">
        <f>R116+R117+R118</f>
        <v>5006.1544650000005</v>
      </c>
      <c r="S119" s="21">
        <f>IF(L119&gt;0,T119/L119,0)</f>
        <v>0.19301570587016473</v>
      </c>
      <c r="T119" s="55">
        <f>T116+T117+T118</f>
        <v>8073.6927570000007</v>
      </c>
      <c r="U119" s="21">
        <f>IF(L119&gt;0,V119/L119,0)</f>
        <v>0.52130540404058889</v>
      </c>
      <c r="V119" s="55">
        <f>V116+V117+V118</f>
        <v>21805.788528000005</v>
      </c>
      <c r="W119" s="21">
        <f>IF(L119&gt;0,X119/L119,0)</f>
        <v>0.4</v>
      </c>
      <c r="X119" s="55">
        <f>X116+X117+X118</f>
        <v>16731.680400000001</v>
      </c>
      <c r="Y119" s="56">
        <f>IF(L119&gt;0,Z119/L119,0)</f>
        <v>3.4066527020202944E-3</v>
      </c>
      <c r="Z119" s="57">
        <f>SUM(Z116:Z118)</f>
        <v>142.49756060999999</v>
      </c>
      <c r="AA119" s="63">
        <f>IF(L119&gt;0,(AA116*L116+AA117*L117+AA118*L118)/L119,0)</f>
        <v>3.0184445058716283E-3</v>
      </c>
      <c r="AB119" s="56">
        <f>IF(J119&gt;0,(J116*AB116+J117*AB117+J118*AB118)/J119,0)</f>
        <v>4.2331752618059675E-4</v>
      </c>
      <c r="AC119" s="53">
        <f>SUM(AC116:AC118)</f>
        <v>17.706526830000001</v>
      </c>
      <c r="AD119" s="54">
        <f>IF(J119&gt;0,(J116*AD116+J117*AD117+J118*AD118)/J119,0)</f>
        <v>0.2259727524204703</v>
      </c>
      <c r="AE119" s="59">
        <f>SUM(AE116:AE118)</f>
        <v>121.61005</v>
      </c>
      <c r="AF119" s="54">
        <f>IF(AND(Z119&gt;0),((Z116*AF116+Z117*AF117+Z118*AF118)/Z119),0)</f>
        <v>0.87738575302912269</v>
      </c>
      <c r="AG119" s="58">
        <f>IF(AND(AA119&gt;0,AJ119&gt;0,AB119&gt;0),((AJ119*(AA119-AB119))/(AA119*(AJ119-AB119))),0)</f>
        <v>0.86139498449822227</v>
      </c>
      <c r="AH119" s="52">
        <f>SUM(AH116:AH118)</f>
        <v>590</v>
      </c>
      <c r="AI119" s="21">
        <f>IF(AH119&gt;0,(AI116*AH116+AI117*AH117+AI118*AH118)/AH119,0)</f>
        <v>8.7627118644067803E-2</v>
      </c>
      <c r="AJ119" s="54">
        <f>IF(J119&gt;0,(AJ116*J116+AJ117*J117+AJ118*J118)/J119,0)</f>
        <v>0.22253562537048013</v>
      </c>
      <c r="AK119" s="59">
        <f>SUM(AK116:AK118)</f>
        <v>119.78658000000001</v>
      </c>
      <c r="AL119" s="70"/>
      <c r="AM119" s="57">
        <f>SUM(AM116:AM118)</f>
        <v>697.18</v>
      </c>
      <c r="AN119" s="124"/>
      <c r="AO119" s="125">
        <f>AN118</f>
        <v>1215.4600000000019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49</v>
      </c>
      <c r="D120" s="12">
        <v>6515</v>
      </c>
      <c r="E120" s="12">
        <v>0</v>
      </c>
      <c r="F120" s="12">
        <v>8273</v>
      </c>
      <c r="G120" s="13">
        <v>0.9</v>
      </c>
      <c r="H120" s="13">
        <v>2.8</v>
      </c>
      <c r="I120" s="12">
        <v>8853</v>
      </c>
      <c r="J120" s="12">
        <v>15134</v>
      </c>
      <c r="K120" s="14">
        <v>7.9000000000000001E-2</v>
      </c>
      <c r="L120" s="25">
        <f t="shared" ref="L120" si="213">J120*(1-K120)</f>
        <v>13938.414000000001</v>
      </c>
      <c r="M120" s="15">
        <v>0.73399999999999999</v>
      </c>
      <c r="N120" s="26">
        <f>L120*M120</f>
        <v>10230.795876</v>
      </c>
      <c r="O120" s="14">
        <v>0.125</v>
      </c>
      <c r="P120" s="26">
        <f>L120*O120</f>
        <v>1742.3017500000001</v>
      </c>
      <c r="Q120" s="16">
        <v>0.14099999999999999</v>
      </c>
      <c r="R120" s="26">
        <f>L120*Q120</f>
        <v>1965.316374</v>
      </c>
      <c r="S120" s="16">
        <v>0.19</v>
      </c>
      <c r="T120" s="26">
        <f>L120*S120</f>
        <v>2648.2986600000004</v>
      </c>
      <c r="U120" s="16">
        <v>0.53700000000000003</v>
      </c>
      <c r="V120" s="26">
        <f>L120*U120</f>
        <v>7484.9283180000011</v>
      </c>
      <c r="W120" s="16">
        <v>0.4</v>
      </c>
      <c r="X120" s="26">
        <f>W120*L120</f>
        <v>5575.365600000001</v>
      </c>
      <c r="Y120" s="17">
        <v>3.4199999999999999E-3</v>
      </c>
      <c r="Z120" s="61">
        <f>L120*Y120</f>
        <v>47.669375879999997</v>
      </c>
      <c r="AA120" s="28">
        <f>IF(J120&gt;0,(AC120+AK120)/J120,0)</f>
        <v>3.3971873846967092E-3</v>
      </c>
      <c r="AB120" s="17">
        <v>4.2000000000000002E-4</v>
      </c>
      <c r="AC120" s="25">
        <f>AB120*L120</f>
        <v>5.8541338800000009</v>
      </c>
      <c r="AD120" s="141">
        <v>0.21940000000000001</v>
      </c>
      <c r="AE120" s="31">
        <f>AH120*(1-AI120)*AD120</f>
        <v>44.424989600000004</v>
      </c>
      <c r="AF120" s="29">
        <f t="shared" ref="AF120:AF122" si="214">IF(AND(AD120&gt;0,AB120&gt;0,Y120&gt;0),((Y120-AB120)*AD120)/((AD120-AB120)*Y120),0)</f>
        <v>0.87887542401533114</v>
      </c>
      <c r="AG120" s="62">
        <f>IF(AND(AA120&gt;0,AJ120&gt;0,AB120&gt;0),((AJ120*(AA120-AB120))/(AA120*(AJ120-AB120))),0)</f>
        <v>0.87800726207488866</v>
      </c>
      <c r="AH120" s="12">
        <v>223</v>
      </c>
      <c r="AI120" s="14">
        <v>9.1999999999999998E-2</v>
      </c>
      <c r="AJ120" s="15">
        <v>0.22500000000000001</v>
      </c>
      <c r="AK120" s="31">
        <f t="shared" si="206"/>
        <v>45.558900000000001</v>
      </c>
      <c r="AL120" s="19">
        <v>1.6</v>
      </c>
      <c r="AM120" s="19">
        <v>448.54</v>
      </c>
      <c r="AN120" s="119">
        <f>AN118+AH120-AM120</f>
        <v>989.92000000000189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55</v>
      </c>
      <c r="D121" s="73">
        <v>20000</v>
      </c>
      <c r="E121" s="44">
        <v>3</v>
      </c>
      <c r="F121" s="35">
        <v>15017</v>
      </c>
      <c r="G121" s="36">
        <v>1.4</v>
      </c>
      <c r="H121" s="38">
        <v>3.9</v>
      </c>
      <c r="I121" s="35">
        <v>14834</v>
      </c>
      <c r="J121" s="35">
        <v>15169</v>
      </c>
      <c r="K121" s="66">
        <v>7.5999999999999998E-2</v>
      </c>
      <c r="L121" s="38">
        <f t="shared" si="204"/>
        <v>14016.156000000001</v>
      </c>
      <c r="M121" s="39">
        <v>0.77</v>
      </c>
      <c r="N121" s="26">
        <f t="shared" ref="N121:N122" si="215">L121*M121</f>
        <v>10792.440120000001</v>
      </c>
      <c r="O121" s="37">
        <v>9.4E-2</v>
      </c>
      <c r="P121" s="26">
        <f t="shared" ref="P121:P122" si="216">L121*O121</f>
        <v>1317.5186640000002</v>
      </c>
      <c r="Q121" s="40">
        <v>0.13600000000000001</v>
      </c>
      <c r="R121" s="26">
        <f t="shared" ref="R121:R122" si="217">L121*Q121</f>
        <v>1906.1972160000003</v>
      </c>
      <c r="S121" s="40">
        <v>0.19</v>
      </c>
      <c r="T121" s="26">
        <f>L121*S121</f>
        <v>2663.0696400000002</v>
      </c>
      <c r="U121" s="40">
        <v>0.53</v>
      </c>
      <c r="V121" s="26">
        <f>L121*U121</f>
        <v>7428.5626800000009</v>
      </c>
      <c r="W121" s="40">
        <v>0.4</v>
      </c>
      <c r="X121" s="26">
        <f>W121*L121</f>
        <v>5606.4624000000003</v>
      </c>
      <c r="Y121" s="41">
        <v>3.4199999999999999E-3</v>
      </c>
      <c r="Z121" s="18">
        <f>L121*Y121</f>
        <v>47.935253520000003</v>
      </c>
      <c r="AA121" s="28">
        <f>IF(J121&gt;0,(AC121+AK121)/J121,0)</f>
        <v>3.4270816533720091E-3</v>
      </c>
      <c r="AB121" s="41">
        <v>4.0000000000000002E-4</v>
      </c>
      <c r="AC121" s="38">
        <f>AB121*L121</f>
        <v>5.6064624000000007</v>
      </c>
      <c r="AD121" s="29">
        <v>0.21659999999999999</v>
      </c>
      <c r="AE121" s="42">
        <f>AH121*(1-AI121)*AD121</f>
        <v>45.088322400000003</v>
      </c>
      <c r="AF121" s="29">
        <f t="shared" si="214"/>
        <v>0.88467468393462834</v>
      </c>
      <c r="AG121" s="30">
        <f t="shared" ref="AG121:AG122" si="218">IF(AND(AA121&gt;0,AJ121&gt;0,AB121&gt;0),((AJ121*(AA121-AB121))/(AA121*(AJ121-AB121))),0)</f>
        <v>0.88487125535836431</v>
      </c>
      <c r="AH121" s="35">
        <v>228</v>
      </c>
      <c r="AI121" s="66">
        <v>8.6999999999999994E-2</v>
      </c>
      <c r="AJ121" s="67">
        <v>0.2228</v>
      </c>
      <c r="AK121" s="42">
        <f t="shared" si="206"/>
        <v>46.378939200000005</v>
      </c>
      <c r="AL121" s="18">
        <v>1.6</v>
      </c>
      <c r="AM121" s="18"/>
      <c r="AN121" s="122">
        <f>AN120+AH121-AM121</f>
        <v>1217.9200000000019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11" t="s">
        <v>52</v>
      </c>
      <c r="D122" s="73">
        <v>15050</v>
      </c>
      <c r="E122" s="44">
        <v>1</v>
      </c>
      <c r="F122" s="44">
        <v>15554</v>
      </c>
      <c r="G122" s="38">
        <v>1.3</v>
      </c>
      <c r="H122" s="38">
        <v>3.4</v>
      </c>
      <c r="I122" s="44">
        <v>15630</v>
      </c>
      <c r="J122" s="44">
        <v>15039</v>
      </c>
      <c r="K122" s="66">
        <v>8.5000000000000006E-2</v>
      </c>
      <c r="L122" s="38">
        <f t="shared" si="204"/>
        <v>13760.685000000001</v>
      </c>
      <c r="M122" s="29">
        <v>0.747</v>
      </c>
      <c r="N122" s="26">
        <f t="shared" si="215"/>
        <v>10279.231695</v>
      </c>
      <c r="O122" s="40">
        <v>0.113</v>
      </c>
      <c r="P122" s="26">
        <f t="shared" si="216"/>
        <v>1554.9574050000001</v>
      </c>
      <c r="Q122" s="40">
        <v>0.14000000000000001</v>
      </c>
      <c r="R122" s="26">
        <f t="shared" si="217"/>
        <v>1926.4959000000003</v>
      </c>
      <c r="S122" s="40">
        <v>0.20100000000000001</v>
      </c>
      <c r="T122" s="26">
        <f>L122*S122</f>
        <v>2765.8976850000004</v>
      </c>
      <c r="U122" s="40">
        <v>0.51300000000000001</v>
      </c>
      <c r="V122" s="26">
        <f>L122*U122</f>
        <v>7059.2314050000004</v>
      </c>
      <c r="W122" s="40">
        <v>0.4</v>
      </c>
      <c r="X122" s="26">
        <f>W122*L122</f>
        <v>5504.2740000000013</v>
      </c>
      <c r="Y122" s="48">
        <v>3.4399999999999999E-3</v>
      </c>
      <c r="Z122" s="18">
        <f>L122*Y122</f>
        <v>47.336756400000006</v>
      </c>
      <c r="AA122" s="28">
        <f>IF(J122&gt;0,(AC122+AK122)/J122,0)</f>
        <v>3.3418065230400957E-3</v>
      </c>
      <c r="AB122" s="48">
        <v>3.8000000000000002E-4</v>
      </c>
      <c r="AC122" s="38">
        <f>AB122*L122</f>
        <v>5.2290603000000004</v>
      </c>
      <c r="AD122" s="29">
        <v>0.218</v>
      </c>
      <c r="AE122" s="42">
        <f>AH122*(1-AI122)*AD122</f>
        <v>43.979320000000001</v>
      </c>
      <c r="AF122" s="29">
        <f t="shared" si="214"/>
        <v>0.8910881566545481</v>
      </c>
      <c r="AG122" s="30">
        <f t="shared" si="218"/>
        <v>0.88780053670849468</v>
      </c>
      <c r="AH122" s="44">
        <v>220</v>
      </c>
      <c r="AI122" s="66">
        <v>8.3000000000000004E-2</v>
      </c>
      <c r="AJ122" s="67">
        <v>0.22320000000000001</v>
      </c>
      <c r="AK122" s="42">
        <f t="shared" si="206"/>
        <v>45.028368</v>
      </c>
      <c r="AL122" s="18">
        <v>1.65</v>
      </c>
      <c r="AM122" s="18"/>
      <c r="AN122" s="122">
        <f>AN121+AH122-AM122</f>
        <v>1437.9200000000019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41565</v>
      </c>
      <c r="E123" s="68"/>
      <c r="F123" s="52">
        <f>SUM(F120:F122)</f>
        <v>38844</v>
      </c>
      <c r="G123" s="53"/>
      <c r="H123" s="69"/>
      <c r="I123" s="52">
        <f>SUM(I120:I122)</f>
        <v>39317</v>
      </c>
      <c r="J123" s="52">
        <f>SUM(J120:J122)</f>
        <v>45342</v>
      </c>
      <c r="K123" s="21">
        <f>IF(J123&gt;0,(J120*K120+J121*K121+J122*K122)/J123,0)</f>
        <v>7.9986436416567427E-2</v>
      </c>
      <c r="L123" s="53">
        <f t="shared" ref="L123" si="219">L120+L121+L122</f>
        <v>41715.255000000005</v>
      </c>
      <c r="M123" s="54">
        <f>IF(L123&gt;0,N123/L123,0)</f>
        <v>0.75038418657634964</v>
      </c>
      <c r="N123" s="55">
        <f>N120+N121+N122</f>
        <v>31302.467691000005</v>
      </c>
      <c r="O123" s="21">
        <f>IF(L123&gt;0,P123/L123,0)</f>
        <v>0.11062566485569848</v>
      </c>
      <c r="P123" s="55">
        <f>P120+P121+P122</f>
        <v>4614.7778190000008</v>
      </c>
      <c r="Q123" s="21">
        <f>IF(L123&gt;0,R123/L123,0)</f>
        <v>0.13899014856795194</v>
      </c>
      <c r="R123" s="55">
        <f>R120+R121+R122</f>
        <v>5798.0094900000004</v>
      </c>
      <c r="S123" s="21">
        <f>IF(L123&gt;0,T123/L123,0)</f>
        <v>0.1936285894692481</v>
      </c>
      <c r="T123" s="55">
        <f>T120+T121+T122</f>
        <v>8077.265985</v>
      </c>
      <c r="U123" s="21">
        <f>IF(L123&gt;0,V123/L123,0)</f>
        <v>0.52673110599467743</v>
      </c>
      <c r="V123" s="55">
        <f>V120+V121+V122</f>
        <v>21972.722403</v>
      </c>
      <c r="W123" s="21">
        <f>IF(L123&gt;0,X123/L123,0)</f>
        <v>0.4</v>
      </c>
      <c r="X123" s="55">
        <f>X120+X121+X122</f>
        <v>16686.102000000003</v>
      </c>
      <c r="Y123" s="56">
        <f>IF(L123&gt;0,Z123/L123,0)</f>
        <v>3.4265974353986329E-3</v>
      </c>
      <c r="Z123" s="57">
        <f>SUM(Z120:Z122)</f>
        <v>142.94138580000001</v>
      </c>
      <c r="AA123" s="63">
        <f>IF(L123&gt;0,(AA120*L120+AA121*L121+AA122*L122)/L123,0)</f>
        <v>3.3889631545193722E-3</v>
      </c>
      <c r="AB123" s="56">
        <f>IF(J123&gt;0,(J120*AB120+J121*AB121+J122*AB122)/J123,0)</f>
        <v>4.0004190375369413E-4</v>
      </c>
      <c r="AC123" s="53">
        <f>SUM(AC120:AC122)</f>
        <v>16.689656580000001</v>
      </c>
      <c r="AD123" s="54">
        <f>IF(J123&gt;0,(J120*AD120+J121*AD121+J122*AD122)/J123,0)</f>
        <v>0.21799891932424684</v>
      </c>
      <c r="AE123" s="59">
        <f>SUM(AE120:AE122)</f>
        <v>133.49263200000001</v>
      </c>
      <c r="AF123" s="54">
        <f>IF(AND(Z123&gt;0),((Z120*AF120+Z121*AF121+Z122*AF122)/Z123),0)</f>
        <v>0.88486459320932975</v>
      </c>
      <c r="AG123" s="58">
        <f>IF(AND(AA123&gt;0,AJ123&gt;0,AB123&gt;0),((AJ123*(AA123-AB123))/(AA123*(AJ123-AB123))),0)</f>
        <v>0.88353769547882122</v>
      </c>
      <c r="AH123" s="52">
        <f>SUM(AH120:AH122)</f>
        <v>671</v>
      </c>
      <c r="AI123" s="21">
        <f>IF(AH123&gt;0,(AI120*AH120+AI121*AH121+AI122*AH122)/AH123,0)</f>
        <v>8.7350223546944855E-2</v>
      </c>
      <c r="AJ123" s="54">
        <f>IF(J123&gt;0,(AJ120*J120+AJ121*J121+AJ122*J122)/J123,0)</f>
        <v>0.22366697543116756</v>
      </c>
      <c r="AK123" s="59">
        <f>SUM(AK120:AK122)</f>
        <v>136.96620720000001</v>
      </c>
      <c r="AL123" s="70"/>
      <c r="AM123" s="57">
        <f>SUM(AM120:AM122)</f>
        <v>448.54</v>
      </c>
      <c r="AN123" s="124"/>
      <c r="AO123" s="125">
        <f>AN122</f>
        <v>1437.9200000000019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47" t="s">
        <v>56</v>
      </c>
      <c r="D124" s="12">
        <v>10572</v>
      </c>
      <c r="E124" s="12">
        <v>0</v>
      </c>
      <c r="F124" s="12">
        <v>13746</v>
      </c>
      <c r="G124" s="147">
        <v>1.8</v>
      </c>
      <c r="H124" s="13">
        <v>3.7</v>
      </c>
      <c r="I124" s="12">
        <v>14001</v>
      </c>
      <c r="J124" s="12">
        <v>15017</v>
      </c>
      <c r="K124" s="14">
        <v>0.08</v>
      </c>
      <c r="L124" s="25">
        <f t="shared" ref="L124" si="220">J124*(1-K124)</f>
        <v>13815.640000000001</v>
      </c>
      <c r="M124" s="15">
        <v>0.69599999999999995</v>
      </c>
      <c r="N124" s="26">
        <f>L124*M124</f>
        <v>9615.6854399999993</v>
      </c>
      <c r="O124" s="14">
        <v>0.153</v>
      </c>
      <c r="P124" s="26">
        <f>L124*O124</f>
        <v>2113.7929200000003</v>
      </c>
      <c r="Q124" s="16">
        <v>0.151</v>
      </c>
      <c r="R124" s="26">
        <f>L124*Q124</f>
        <v>2086.1616400000003</v>
      </c>
      <c r="S124" s="16">
        <v>0.192</v>
      </c>
      <c r="T124" s="26">
        <f>L124*S124</f>
        <v>2652.6028800000004</v>
      </c>
      <c r="U124" s="16">
        <v>0.51900000000000002</v>
      </c>
      <c r="V124" s="26">
        <f>L124*U124</f>
        <v>7170.3171600000005</v>
      </c>
      <c r="W124" s="16">
        <v>0.4</v>
      </c>
      <c r="X124" s="26">
        <f>W124*L124</f>
        <v>5526.2560000000012</v>
      </c>
      <c r="Y124" s="17">
        <v>3.4299999999999999E-3</v>
      </c>
      <c r="Z124" s="61">
        <f>L124*Y124</f>
        <v>47.387645200000001</v>
      </c>
      <c r="AA124" s="28">
        <f>IF(J124&gt;0,(AC124+AK124)/J124,0)</f>
        <v>3.2141243657188515E-3</v>
      </c>
      <c r="AB124" s="17">
        <v>3.3E-4</v>
      </c>
      <c r="AC124" s="25">
        <f>AB124*L124</f>
        <v>4.5591612000000001</v>
      </c>
      <c r="AD124" s="141">
        <v>0.223</v>
      </c>
      <c r="AE124" s="31">
        <f>AH124*(1-AI124)*AD124</f>
        <v>43.746579000000004</v>
      </c>
      <c r="AF124" s="29">
        <f t="shared" ref="AF124:AF126" si="221">IF(AND(AD124&gt;0,AB124&gt;0,Y124&gt;0),((Y124-AB124)*AD124)/((AD124-AB124)*Y124),0)</f>
        <v>0.90512951679334064</v>
      </c>
      <c r="AG124" s="62">
        <f>IF(AND(AA124&gt;0,AJ124&gt;0,AB124&gt;0),((AJ124*(AA124-AB124))/(AA124*(AJ124-AB124))),0)</f>
        <v>0.89865922770963746</v>
      </c>
      <c r="AH124" s="12">
        <v>213</v>
      </c>
      <c r="AI124" s="14">
        <v>7.9000000000000001E-2</v>
      </c>
      <c r="AJ124" s="15">
        <v>0.2228</v>
      </c>
      <c r="AK124" s="31">
        <f t="shared" si="206"/>
        <v>43.707344399999997</v>
      </c>
      <c r="AL124" s="19">
        <v>1.6</v>
      </c>
      <c r="AM124" s="19"/>
      <c r="AN124" s="119">
        <f>AN122+AH124-AM124-AO124</f>
        <v>1580.9200000000019</v>
      </c>
      <c r="AO124" s="120">
        <v>70</v>
      </c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 t="s">
        <v>55</v>
      </c>
      <c r="D125" s="73">
        <v>21863</v>
      </c>
      <c r="E125" s="44">
        <v>1</v>
      </c>
      <c r="F125" s="35">
        <v>15056</v>
      </c>
      <c r="G125" s="148">
        <v>0.8</v>
      </c>
      <c r="H125" s="38">
        <v>3.5</v>
      </c>
      <c r="I125" s="35">
        <v>15170</v>
      </c>
      <c r="J125" s="35">
        <v>14957</v>
      </c>
      <c r="K125" s="66">
        <v>8.5999999999999993E-2</v>
      </c>
      <c r="L125" s="38">
        <f t="shared" si="204"/>
        <v>13670.698</v>
      </c>
      <c r="M125" s="39">
        <v>0.71899999999999997</v>
      </c>
      <c r="N125" s="26">
        <f t="shared" ref="N125:N126" si="222">L125*M125</f>
        <v>9829.2318620000005</v>
      </c>
      <c r="O125" s="37">
        <v>0.14899999999999999</v>
      </c>
      <c r="P125" s="26">
        <f t="shared" ref="P125:P126" si="223">L125*O125</f>
        <v>2036.934002</v>
      </c>
      <c r="Q125" s="40">
        <v>0.13200000000000001</v>
      </c>
      <c r="R125" s="26">
        <f t="shared" ref="R125:R126" si="224">L125*Q125</f>
        <v>1804.532136</v>
      </c>
      <c r="S125" s="40">
        <v>0.188</v>
      </c>
      <c r="T125" s="26">
        <f>L125*S125</f>
        <v>2570.0912240000002</v>
      </c>
      <c r="U125" s="40">
        <v>0.52200000000000002</v>
      </c>
      <c r="V125" s="26">
        <f>L125*U125</f>
        <v>7136.1043560000007</v>
      </c>
      <c r="W125" s="40">
        <v>0.4</v>
      </c>
      <c r="X125" s="26">
        <f>W125*L125</f>
        <v>5468.2792000000009</v>
      </c>
      <c r="Y125" s="41">
        <v>3.4299999999999999E-3</v>
      </c>
      <c r="Z125" s="18">
        <f>L125*Y125</f>
        <v>46.890494140000001</v>
      </c>
      <c r="AA125" s="28">
        <f>IF(J125&gt;0,(AC125+AK125)/J125,0)</f>
        <v>3.2569308537808385E-3</v>
      </c>
      <c r="AB125" s="41">
        <v>3.1E-4</v>
      </c>
      <c r="AC125" s="38">
        <f>AB125*L125</f>
        <v>4.2379163799999997</v>
      </c>
      <c r="AD125" s="29">
        <v>0.22</v>
      </c>
      <c r="AE125" s="42">
        <f>AH125*(1-AI125)*AD125</f>
        <v>43.623360000000005</v>
      </c>
      <c r="AF125" s="29">
        <f t="shared" si="221"/>
        <v>0.91090453855797604</v>
      </c>
      <c r="AG125" s="30">
        <f t="shared" ref="AG125:AG126" si="225">IF(AND(AA125&gt;0,AJ125&gt;0,AB125&gt;0),((AJ125*(AA125-AB125))/(AA125*(AJ125-AB125))),0)</f>
        <v>0.90607062604312361</v>
      </c>
      <c r="AH125" s="35">
        <v>216</v>
      </c>
      <c r="AI125" s="66">
        <v>8.2000000000000003E-2</v>
      </c>
      <c r="AJ125" s="67">
        <v>0.2243</v>
      </c>
      <c r="AK125" s="42">
        <f t="shared" si="206"/>
        <v>44.475998400000002</v>
      </c>
      <c r="AL125" s="18">
        <v>1.6</v>
      </c>
      <c r="AM125" s="18"/>
      <c r="AN125" s="122">
        <f>AN124+AH125-AM125</f>
        <v>1796.9200000000019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 t="s">
        <v>52</v>
      </c>
      <c r="D126" s="73">
        <v>13900</v>
      </c>
      <c r="E126" s="44">
        <v>2</v>
      </c>
      <c r="F126" s="44">
        <v>16343</v>
      </c>
      <c r="G126" s="149">
        <v>1.7</v>
      </c>
      <c r="H126" s="38">
        <v>4.4000000000000004</v>
      </c>
      <c r="I126" s="44">
        <v>16241</v>
      </c>
      <c r="J126" s="44">
        <v>15076</v>
      </c>
      <c r="K126" s="66">
        <v>8.5000000000000006E-2</v>
      </c>
      <c r="L126" s="38">
        <f t="shared" si="204"/>
        <v>13794.54</v>
      </c>
      <c r="M126" s="29">
        <v>0.70099999999999996</v>
      </c>
      <c r="N126" s="26">
        <f t="shared" si="222"/>
        <v>9669.9725400000007</v>
      </c>
      <c r="O126" s="40">
        <v>0.20100000000000001</v>
      </c>
      <c r="P126" s="26">
        <f t="shared" si="223"/>
        <v>2772.7025400000002</v>
      </c>
      <c r="Q126" s="40">
        <v>9.8000000000000004E-2</v>
      </c>
      <c r="R126" s="26">
        <f t="shared" si="224"/>
        <v>1351.8649200000002</v>
      </c>
      <c r="S126" s="40">
        <v>0.193</v>
      </c>
      <c r="T126" s="26">
        <f>L126*S126</f>
        <v>2662.3462200000004</v>
      </c>
      <c r="U126" s="40">
        <v>0.51800000000000002</v>
      </c>
      <c r="V126" s="26">
        <f>L126*U126</f>
        <v>7145.5717200000008</v>
      </c>
      <c r="W126" s="40">
        <v>0.4</v>
      </c>
      <c r="X126" s="26">
        <f>W126*L126</f>
        <v>5517.8160000000007</v>
      </c>
      <c r="Y126" s="48">
        <v>3.4499999999999999E-3</v>
      </c>
      <c r="Z126" s="18">
        <f>L126*Y126</f>
        <v>47.591163000000002</v>
      </c>
      <c r="AA126" s="28">
        <f>IF(J126&gt;0,(AC126+AK126)/J126,0)</f>
        <v>3.0579430352878747E-3</v>
      </c>
      <c r="AB126" s="48">
        <v>2.7999999999999998E-4</v>
      </c>
      <c r="AC126" s="38">
        <f>AB126*L126</f>
        <v>3.8624711999999999</v>
      </c>
      <c r="AD126" s="29">
        <v>0.21920000000000001</v>
      </c>
      <c r="AE126" s="42">
        <f>AH126*(1-AI126)*AD126</f>
        <v>39.4831808</v>
      </c>
      <c r="AF126" s="29">
        <f t="shared" si="221"/>
        <v>0.92001578235183523</v>
      </c>
      <c r="AG126" s="30">
        <f t="shared" si="225"/>
        <v>0.90952117661083998</v>
      </c>
      <c r="AH126" s="44">
        <v>196</v>
      </c>
      <c r="AI126" s="66">
        <v>8.1000000000000003E-2</v>
      </c>
      <c r="AJ126" s="67">
        <v>0.23449999999999999</v>
      </c>
      <c r="AK126" s="42">
        <f t="shared" si="206"/>
        <v>42.239077999999999</v>
      </c>
      <c r="AL126" s="18">
        <v>1.6</v>
      </c>
      <c r="AM126" s="18"/>
      <c r="AN126" s="122">
        <f>AN125+AH126-AM126</f>
        <v>1992.9200000000019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46335</v>
      </c>
      <c r="E127" s="68"/>
      <c r="F127" s="52">
        <f>SUM(F124:F126)</f>
        <v>45145</v>
      </c>
      <c r="G127" s="69"/>
      <c r="H127" s="69"/>
      <c r="I127" s="52">
        <f>SUM(I124:I126)</f>
        <v>45412</v>
      </c>
      <c r="J127" s="52">
        <f>SUM(J124:J126)</f>
        <v>45050</v>
      </c>
      <c r="K127" s="21">
        <f>IF(J127&gt;0,(J124*K124+J125*K125+J126*K126)/J127,0)</f>
        <v>8.3665305216426206E-2</v>
      </c>
      <c r="L127" s="53">
        <f t="shared" ref="L127" si="227">L124+L125+L126</f>
        <v>41280.878000000004</v>
      </c>
      <c r="M127" s="54">
        <f>IF(L127&gt;0,N127/L127,0)</f>
        <v>0.70528756297286122</v>
      </c>
      <c r="N127" s="55">
        <f>N124+N125+N126</f>
        <v>29114.889842000004</v>
      </c>
      <c r="O127" s="21">
        <f>IF(L127&gt;0,P127/L127,0)</f>
        <v>0.16771516976940265</v>
      </c>
      <c r="P127" s="55">
        <f>P124+P125+P126</f>
        <v>6923.4294620000001</v>
      </c>
      <c r="Q127" s="21">
        <f>IF(L127&gt;0,R127/L127,0)</f>
        <v>0.12699726725773614</v>
      </c>
      <c r="R127" s="55">
        <f>R124+R125+R126</f>
        <v>5242.5586960000001</v>
      </c>
      <c r="S127" s="21">
        <f>IF(L127&gt;0,T127/L127,0)</f>
        <v>0.19100951108646477</v>
      </c>
      <c r="T127" s="55">
        <f>T124+T125+T126</f>
        <v>7885.0403240000005</v>
      </c>
      <c r="U127" s="21">
        <f>IF(L127&gt;0,V127/L127,0)</f>
        <v>0.51965932594747621</v>
      </c>
      <c r="V127" s="55">
        <f>V124+V125+V126</f>
        <v>21451.993236000002</v>
      </c>
      <c r="W127" s="21">
        <f>IF(L127&gt;0,X127/L127,0)</f>
        <v>0.40000000000000008</v>
      </c>
      <c r="X127" s="55">
        <f>X124+X125+X126</f>
        <v>16512.351200000005</v>
      </c>
      <c r="Y127" s="56">
        <f>IF(L127&gt;0,Z127/L127,0)</f>
        <v>3.4366832590140154E-3</v>
      </c>
      <c r="Z127" s="57">
        <f>SUM(Z124:Z126)</f>
        <v>141.86930233999999</v>
      </c>
      <c r="AA127" s="63">
        <f>IF(L127&gt;0,(AA124*L124+AA125*L125+AA126*L126)/L127,0)</f>
        <v>3.1761102750508361E-3</v>
      </c>
      <c r="AB127" s="56">
        <f>IF(J127&gt;0,(J124*AB124+J125*AB125+J126*AB126)/J127,0)</f>
        <v>3.0662730299667036E-4</v>
      </c>
      <c r="AC127" s="53">
        <f>SUM(AC124:AC126)</f>
        <v>12.65954878</v>
      </c>
      <c r="AD127" s="54">
        <f>IF(J127&gt;0,(J124*AD124+J125*AD125+J126*AD126)/J127,0)</f>
        <v>0.22073230188679246</v>
      </c>
      <c r="AE127" s="59">
        <f>SUM(AE124:AE126)</f>
        <v>126.85311980000002</v>
      </c>
      <c r="AF127" s="54">
        <f>IF(AND(Z127&gt;0),((Z124*AF124+Z125*AF125+Z126*AF126)/Z127),0)</f>
        <v>0.91203198476010194</v>
      </c>
      <c r="AG127" s="58">
        <f>IF(AND(AA127&gt;0,AJ127&gt;0,AB127&gt;0),((AJ127*(AA127-AB127))/(AA127*(AJ127-AB127))),0)</f>
        <v>0.90467910703002508</v>
      </c>
      <c r="AH127" s="52">
        <f>SUM(AH124:AH126)</f>
        <v>625</v>
      </c>
      <c r="AI127" s="21">
        <f>IF(AH127&gt;0,(AI124*AH124+AI125*AH125+AI126*AH126)/AH127,0)</f>
        <v>8.0664000000000013E-2</v>
      </c>
      <c r="AJ127" s="54">
        <f>IF(J127&gt;0,(AJ124*J124+AJ125*J125+AJ126*J126)/J127,0)</f>
        <v>0.22721342286348503</v>
      </c>
      <c r="AK127" s="59">
        <f>SUM(AK124:AK126)</f>
        <v>130.4224208</v>
      </c>
      <c r="AL127" s="70"/>
      <c r="AM127" s="57">
        <f>SUM(AM124:AM126)</f>
        <v>0</v>
      </c>
      <c r="AN127" s="124"/>
      <c r="AO127" s="125">
        <f>AN126</f>
        <v>1992.9200000000019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1378493</v>
      </c>
      <c r="E128" s="86"/>
      <c r="F128" s="86">
        <f t="shared" ref="F128" si="228">SUM(F127,F123,F119,F115,F111,F107,F103,F99,F95,F91,F87,F83,F79,F75,F71,F67,F63,F59,F55,F51,F47,F43,F39,F35,F31,F27,F23,F19,F15,F11,F7)</f>
        <v>1277903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1299938</v>
      </c>
      <c r="J128" s="86">
        <f t="shared" si="229"/>
        <v>1341350</v>
      </c>
      <c r="K128" s="87">
        <f>1-L128/J128</f>
        <v>8.2190879337980194E-2</v>
      </c>
      <c r="L128" s="86">
        <f>SUM(L127,L123,L119,L115,L111,L107,L103,L99,L95,L91,L87,L83,L79,L75,L71,L67,L63,L59,L55,L51,L47,L43,L39,L35,L31,L27,L23,L19,L15,L11,L7)</f>
        <v>1231103.2640000002</v>
      </c>
      <c r="M128" s="88">
        <f>IF(AND(L128&gt;0),(N128/L128),0)</f>
        <v>0.70849339756766316</v>
      </c>
      <c r="N128" s="86">
        <f>SUM(N127,N123,N119,N115,N111,N107,N103,N99,N95,N91,N87,N83,N79,N75,N71,N67,N63,N59,N55,N51,N47,N43,N39,N35,N31,N27,N23,N19,N15,N11,N7)</f>
        <v>872228.53426799993</v>
      </c>
      <c r="O128" s="88">
        <f>P128/L128</f>
        <v>0.15967721525738721</v>
      </c>
      <c r="P128" s="86">
        <f>SUM(P127,P123,P119,P115,P111,P107,P103,P99,P95,P91,P87,P83,P79,P75,P71,P67,P63,P59,P55,P51,P47,P43,P39,P35,P31,P27,P23,P19,P15,P11,P7)</f>
        <v>196579.14088980001</v>
      </c>
      <c r="Q128" s="88">
        <f>R128/L128</f>
        <v>0.13190470654864572</v>
      </c>
      <c r="R128" s="86">
        <f>SUM(R127,R123,R119,R115,R111,R107,R103,R99,R95,R91,R87,R83,R79,R75,R71,R67,R63,R59,R55,R51,R47,R43,R39,R35,R31,R27,R23,R19,R15,R11,R7)</f>
        <v>162388.31476899996</v>
      </c>
      <c r="S128" s="88">
        <f>T128/L128</f>
        <v>0.18761321384816013</v>
      </c>
      <c r="T128" s="86">
        <f>SUM(T127,T123,T119,T115,T111,T107,T103,T99,T95,T91,T87,T83,T79,T75,T71,T67,T63,T59,T55,T51,T47,T43,T39,T35,T31,T27,T23,T19,T15,T11,T7)</f>
        <v>230971.23993799998</v>
      </c>
      <c r="U128" s="88">
        <f>V128/L128</f>
        <v>0.52009070597752882</v>
      </c>
      <c r="V128" s="86">
        <f>SUM(V127,V123,V119,V115,V111,V107,V103,V99,V95,V91,V87,V83,V79,V75,V71,V67,V63,V59,V55,V51,V47,V43,V39,V35,V31,V27,V23,V19,V15,V11,V7)</f>
        <v>640285.36570500012</v>
      </c>
      <c r="W128" s="88">
        <f>IF(AND(L128&gt;0),(X128/L128),0)</f>
        <v>0.39857189510302526</v>
      </c>
      <c r="X128" s="86">
        <f>SUM(X127,X123,X119,X115,X111,X107,X103,X99,X95,X91,X87,X83,X79,X75,X71,X67,X63,X59,X55,X51,X47,X43,X39,X35,X31,X27,X23,X19,X15,X11,X7)</f>
        <v>490683.16100000008</v>
      </c>
      <c r="Y128" s="89">
        <f>IF(AND(L128&gt;0),(Z128/L128),0)</f>
        <v>3.3259485795173716E-3</v>
      </c>
      <c r="Z128" s="86">
        <f>SUM(Z127,Z123,Z119,Z115,Z111,Z107,Z103,Z99,Z95,Z91,Z87,Z83,Z79,Z75,Z71,Z67,Z63,Z59,Z55,Z51,Z47,Z43,Z39,Z35,Z31,Z27,Z23,Z19,Z15,Z11,Z7)</f>
        <v>4094.5861521400006</v>
      </c>
      <c r="AA128" s="90">
        <f>(AC128+AK128)/J128</f>
        <v>3.1136524581205499E-3</v>
      </c>
      <c r="AB128" s="91">
        <f>AC128/(L128-AH128)</f>
        <v>3.0393677142374572E-4</v>
      </c>
      <c r="AC128" s="92">
        <f>SUM(AC127,AC123,AC119,AC115,AC111,AC107,AC103,AC99,AC95,AC91,AC87,AC83,AC79,AC75,AC71,AC67,AC63,AC59,AC55,AC51,AC47,AC43,AC39,AC35,AC31,AC27,AC23,AC19,AC15,AC11,AC7)</f>
        <v>368.48299200000002</v>
      </c>
      <c r="AD128" s="88">
        <f>AE128/AH128</f>
        <v>0.19913810940435525</v>
      </c>
      <c r="AE128" s="86">
        <f>SUM(AE127,AE123,AE119,AE115,AE111,AE107,AE103,AE99,AE95,AE91,AE87,AE83,AE79,AE75,AE71,AE67,AE63,AE59,AE55,AE51,AE47,AE43,AE39,AE35,AE31,AE27,AE23,AE19,AE15,AE11,AE7)</f>
        <v>3731.0516177999998</v>
      </c>
      <c r="AF128" s="93">
        <f>((Y128-AB128)*AJ128)/((AJ128-AB128)*Y128)</f>
        <v>0.9099773082104371</v>
      </c>
      <c r="AG128" s="94">
        <f>((AA128-AB128)*AJ128)/((AJ128-AB128)*AA128)</f>
        <v>0.90373723656978933</v>
      </c>
      <c r="AH128" s="86">
        <f t="shared" ref="AH128" si="230">SUM(AH127,AH123,AH119,AH115,AH111,AH107,AH103,AH99,AH95,AH91,AH87,AH83,AH79,AH75,AH71,AH67,AH63,AH59,AH55,AH51,AH47,AH43,AH39,AH35,AH31,AH27,AH23,AH19,AH15,AH11,AH7)</f>
        <v>18736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8.3499314948354927E-2</v>
      </c>
      <c r="AJ128" s="88">
        <f>AK128/AH128</f>
        <v>0.20324587599807856</v>
      </c>
      <c r="AK128" s="86">
        <f>SUM(AK127,AK123,AK119,AK115,AK111,AK107,AK103,AK99,AK95,AK91,AK87,AK83,AK79,AK75,AK71,AK67,AK63,AK59,AK55,AK51,AK47,AK43,AK39,AK35,AK31,AK27,AK23,AK19,AK15,AK11,AK7)</f>
        <v>3808.0147327</v>
      </c>
      <c r="AL128" s="86"/>
      <c r="AM128" s="128">
        <f>SUM(AM127,AM123,AM119,AM115,AM111,AM107,AM103,AM99,AM95,AM91,AM87,AM83,AM79,AM75,AM71,AM67,AM63,AM59,AM55,AM51,AM47,AM43,AM39,AM35,AM31,AM27,AM23,AM19,AM15,AM11,AM7)</f>
        <v>18677.84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R1:AS1"/>
    <mergeCell ref="AT1:AU1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72:A75"/>
    <mergeCell ref="A76:A79"/>
    <mergeCell ref="A80:A83"/>
    <mergeCell ref="C1:C2"/>
    <mergeCell ref="A20:A23"/>
    <mergeCell ref="A4:A7"/>
    <mergeCell ref="A8:A11"/>
    <mergeCell ref="A12:A15"/>
    <mergeCell ref="A16:A19"/>
    <mergeCell ref="A1:A2"/>
    <mergeCell ref="B1:B2"/>
    <mergeCell ref="A24:A27"/>
    <mergeCell ref="A28:A31"/>
    <mergeCell ref="A32:A35"/>
    <mergeCell ref="A124:A127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93" activePane="bottomLeft" state="frozen"/>
      <selection pane="bottomLeft" activeCell="C88" sqref="C88"/>
    </sheetView>
  </sheetViews>
  <sheetFormatPr defaultColWidth="9.140625" defaultRowHeight="12.75" x14ac:dyDescent="0.2"/>
  <cols>
    <col min="1" max="1" width="9.425781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1.7109375" style="33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570312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11.5703125" style="132" hidden="1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f>Август!AO127</f>
        <v>1992.9200000000019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47" t="s">
        <v>56</v>
      </c>
      <c r="D4" s="12">
        <v>11941</v>
      </c>
      <c r="E4" s="12">
        <v>0</v>
      </c>
      <c r="F4" s="12">
        <v>14797</v>
      </c>
      <c r="G4" s="13">
        <v>1.7</v>
      </c>
      <c r="H4" s="13">
        <v>4.2</v>
      </c>
      <c r="I4" s="12">
        <v>14691</v>
      </c>
      <c r="J4" s="12">
        <v>15012</v>
      </c>
      <c r="K4" s="14">
        <v>8.5999999999999993E-2</v>
      </c>
      <c r="L4" s="25">
        <f>J4*(1-K4)</f>
        <v>13720.968000000001</v>
      </c>
      <c r="M4" s="15">
        <v>0.67800000000000005</v>
      </c>
      <c r="N4" s="26">
        <f>L4*M4</f>
        <v>9302.8163040000018</v>
      </c>
      <c r="O4" s="14">
        <v>0.20200000000000001</v>
      </c>
      <c r="P4" s="26">
        <f>L4*O4</f>
        <v>2771.6355360000002</v>
      </c>
      <c r="Q4" s="16">
        <v>0.12</v>
      </c>
      <c r="R4" s="26">
        <f>L4*Q4</f>
        <v>1646.5161600000001</v>
      </c>
      <c r="S4" s="27">
        <v>0.20499999999999999</v>
      </c>
      <c r="T4" s="26">
        <f>L4*S4</f>
        <v>2812.79844</v>
      </c>
      <c r="U4" s="16">
        <v>0.495</v>
      </c>
      <c r="V4" s="26">
        <f>L4*U4</f>
        <v>6791.8791600000004</v>
      </c>
      <c r="W4" s="16">
        <v>0.41</v>
      </c>
      <c r="X4" s="26">
        <f>W4*L4</f>
        <v>5625.5968800000001</v>
      </c>
      <c r="Y4" s="17">
        <v>3.4399999999999999E-3</v>
      </c>
      <c r="Z4" s="18">
        <f>L4*Y4</f>
        <v>47.200129920000002</v>
      </c>
      <c r="AA4" s="28">
        <f>IF(J4&gt;0,(AC4+AK4)/J4,0)</f>
        <v>3.5790671302957638E-3</v>
      </c>
      <c r="AB4" s="17">
        <v>2.7E-4</v>
      </c>
      <c r="AC4" s="25">
        <f>AB4*L4</f>
        <v>3.7046613600000002</v>
      </c>
      <c r="AD4" s="141">
        <v>0.2223</v>
      </c>
      <c r="AE4" s="31">
        <f>AH4*(1-AI4)*AD4</f>
        <v>49.467974400000003</v>
      </c>
      <c r="AF4" s="29">
        <f t="shared" ref="AF4:AF6" si="0">IF(AND(AD4&gt;0,AB4&gt;0,Y4&gt;0),((Y4-AB4)*AD4)/((AD4-AB4)*Y4),0)</f>
        <v>0.92263223385903226</v>
      </c>
      <c r="AG4" s="62">
        <f>IF(AND(AA4&gt;0,AJ4&gt;0,AB4&gt;0),((AJ4*(AA4-AB4))/(AA4*(AJ4-AB4))),0)</f>
        <v>0.92567314395962341</v>
      </c>
      <c r="AH4" s="12">
        <v>244</v>
      </c>
      <c r="AI4" s="14">
        <v>8.7999999999999995E-2</v>
      </c>
      <c r="AJ4" s="15">
        <v>0.2248</v>
      </c>
      <c r="AK4" s="31">
        <f t="shared" ref="AK4:AK6" si="1">AH4*(1-AI4)*AJ4</f>
        <v>50.024294400000002</v>
      </c>
      <c r="AL4" s="19">
        <v>1.75</v>
      </c>
      <c r="AM4" s="19"/>
      <c r="AN4" s="119">
        <f>AN3+AH4-AM4</f>
        <v>2236.9200000000019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47" t="s">
        <v>50</v>
      </c>
      <c r="D5" s="35">
        <v>21259</v>
      </c>
      <c r="E5" s="35">
        <v>1</v>
      </c>
      <c r="F5" s="35">
        <v>13800</v>
      </c>
      <c r="G5" s="36">
        <v>0.9</v>
      </c>
      <c r="H5" s="36">
        <v>3.5</v>
      </c>
      <c r="I5" s="35">
        <v>14491</v>
      </c>
      <c r="J5" s="35">
        <v>14986</v>
      </c>
      <c r="K5" s="37">
        <v>8.1000000000000003E-2</v>
      </c>
      <c r="L5" s="38">
        <f t="shared" ref="L5:L6" si="2">J5*(1-K5)</f>
        <v>13772.134</v>
      </c>
      <c r="M5" s="39">
        <v>0.63300000000000001</v>
      </c>
      <c r="N5" s="26">
        <f t="shared" ref="N5:N6" si="3">L5*M5</f>
        <v>8717.7608220000002</v>
      </c>
      <c r="O5" s="37">
        <v>0.24</v>
      </c>
      <c r="P5" s="26">
        <f t="shared" ref="P5:P6" si="4">L5*O5</f>
        <v>3305.3121599999999</v>
      </c>
      <c r="Q5" s="40">
        <v>0.127</v>
      </c>
      <c r="R5" s="26">
        <f t="shared" ref="R5:R6" si="5">L5*Q5</f>
        <v>1749.0610180000001</v>
      </c>
      <c r="S5" s="29">
        <v>0.193</v>
      </c>
      <c r="T5" s="26">
        <f>L5*S5</f>
        <v>2658.0218620000001</v>
      </c>
      <c r="U5" s="40">
        <v>0.499</v>
      </c>
      <c r="V5" s="26">
        <f>L5*U5</f>
        <v>6872.2948660000002</v>
      </c>
      <c r="W5" s="40">
        <v>0.4</v>
      </c>
      <c r="X5" s="26">
        <f>W5*L5</f>
        <v>5508.8536000000004</v>
      </c>
      <c r="Y5" s="41">
        <v>3.3999999999999998E-3</v>
      </c>
      <c r="Z5" s="18">
        <f>L5*Y5</f>
        <v>46.825255599999998</v>
      </c>
      <c r="AA5" s="28">
        <f>IF(J5&gt;0,(AC5+AK5)/J5,0)</f>
        <v>3.5072642012545043E-3</v>
      </c>
      <c r="AB5" s="41">
        <v>2.7999999999999998E-4</v>
      </c>
      <c r="AC5" s="38">
        <f>AB5*L5</f>
        <v>3.8561975199999998</v>
      </c>
      <c r="AD5" s="29">
        <v>0.22009999999999999</v>
      </c>
      <c r="AE5" s="42">
        <f>AH5*(1-AI5)*AD5</f>
        <v>47.078069399999997</v>
      </c>
      <c r="AF5" s="29">
        <f t="shared" si="0"/>
        <v>0.91881592961085812</v>
      </c>
      <c r="AG5" s="30">
        <f t="shared" ref="AG5:AG6" si="6">IF(AND(AA5&gt;0,AJ5&gt;0,AB5&gt;0),((AJ5*(AA5-AB5))/(AA5*(AJ5-AB5))),0)</f>
        <v>0.92129860499871563</v>
      </c>
      <c r="AH5" s="35">
        <v>233</v>
      </c>
      <c r="AI5" s="37">
        <v>8.2000000000000003E-2</v>
      </c>
      <c r="AJ5" s="39">
        <v>0.22770000000000001</v>
      </c>
      <c r="AK5" s="42">
        <f t="shared" si="1"/>
        <v>48.703663800000001</v>
      </c>
      <c r="AL5" s="43">
        <v>1.7</v>
      </c>
      <c r="AM5" s="43"/>
      <c r="AN5" s="134">
        <f>AN4+AH5-AM5</f>
        <v>2469.9200000000019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52</v>
      </c>
      <c r="D6" s="44">
        <v>14240</v>
      </c>
      <c r="E6" s="44">
        <v>0</v>
      </c>
      <c r="F6" s="44">
        <v>15538</v>
      </c>
      <c r="G6" s="38">
        <v>0.6</v>
      </c>
      <c r="H6" s="38">
        <v>3.7</v>
      </c>
      <c r="I6" s="44">
        <v>16234</v>
      </c>
      <c r="J6" s="44">
        <v>14595</v>
      </c>
      <c r="K6" s="40">
        <v>9.0999999999999998E-2</v>
      </c>
      <c r="L6" s="38">
        <f t="shared" si="2"/>
        <v>13266.855</v>
      </c>
      <c r="M6" s="29">
        <v>0.75</v>
      </c>
      <c r="N6" s="26">
        <f t="shared" si="3"/>
        <v>9950.1412500000006</v>
      </c>
      <c r="O6" s="40">
        <v>0.114</v>
      </c>
      <c r="P6" s="26">
        <f t="shared" si="4"/>
        <v>1512.42147</v>
      </c>
      <c r="Q6" s="40">
        <v>0.13600000000000001</v>
      </c>
      <c r="R6" s="26">
        <f t="shared" si="5"/>
        <v>1804.2922800000001</v>
      </c>
      <c r="S6" s="29">
        <v>0.17899999999999999</v>
      </c>
      <c r="T6" s="26">
        <f>L6*S6</f>
        <v>2374.7670449999996</v>
      </c>
      <c r="U6" s="40">
        <v>0.53700000000000003</v>
      </c>
      <c r="V6" s="26">
        <f>L6*U6</f>
        <v>7124.3011350000006</v>
      </c>
      <c r="W6" s="40">
        <v>0.4</v>
      </c>
      <c r="X6" s="26">
        <f>W6*L6</f>
        <v>5306.7420000000002</v>
      </c>
      <c r="Y6" s="48">
        <v>3.3400000000000001E-3</v>
      </c>
      <c r="Z6" s="18">
        <f>L6*Y6</f>
        <v>44.311295700000002</v>
      </c>
      <c r="AA6" s="28">
        <f>IF(J6&gt;0,(AC6+AK6)/J6,0)</f>
        <v>3.1424400274066462E-3</v>
      </c>
      <c r="AB6" s="48">
        <v>2.7999999999999998E-4</v>
      </c>
      <c r="AC6" s="38">
        <f>AB6*L6</f>
        <v>3.7147193999999994</v>
      </c>
      <c r="AD6" s="29">
        <v>0.22120000000000001</v>
      </c>
      <c r="AE6" s="42">
        <f>AH6*(1-AI6)*AD6</f>
        <v>38.9774308</v>
      </c>
      <c r="AF6" s="29">
        <f t="shared" si="0"/>
        <v>0.91732884041802321</v>
      </c>
      <c r="AG6" s="30">
        <f t="shared" si="6"/>
        <v>0.91196478262720571</v>
      </c>
      <c r="AH6" s="44">
        <v>193</v>
      </c>
      <c r="AI6" s="40">
        <v>8.6999999999999994E-2</v>
      </c>
      <c r="AJ6" s="29">
        <v>0.2392</v>
      </c>
      <c r="AK6" s="42">
        <f t="shared" si="1"/>
        <v>42.149192800000002</v>
      </c>
      <c r="AL6" s="18">
        <v>1.6</v>
      </c>
      <c r="AM6" s="18"/>
      <c r="AN6" s="134">
        <f>AN5+AH6-AM6</f>
        <v>2662.9200000000019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47440</v>
      </c>
      <c r="E7" s="52"/>
      <c r="F7" s="52">
        <f>SUM(F4:F6)</f>
        <v>44135</v>
      </c>
      <c r="G7" s="53"/>
      <c r="H7" s="53"/>
      <c r="I7" s="52">
        <f>SUM(I4:I6)</f>
        <v>45416</v>
      </c>
      <c r="J7" s="52">
        <f>SUM(J4:J6)</f>
        <v>44593</v>
      </c>
      <c r="K7" s="21">
        <f>IF(J7&gt;0,(J4*K4+J5*K5+J6*K6)/J7,0)</f>
        <v>8.5956159038414109E-2</v>
      </c>
      <c r="L7" s="53">
        <f>L4+L5+L6</f>
        <v>40759.956999999995</v>
      </c>
      <c r="M7" s="54">
        <f>IF(L7&gt;0,N7/L7,0)</f>
        <v>0.68623032099862147</v>
      </c>
      <c r="N7" s="55">
        <f>N4+N5+N6</f>
        <v>27970.718376000004</v>
      </c>
      <c r="O7" s="21">
        <f>IF(L7&gt;0,P7/L7,0)</f>
        <v>0.18619669216039658</v>
      </c>
      <c r="P7" s="55">
        <f>P4+P5+P6</f>
        <v>7589.3691660000004</v>
      </c>
      <c r="Q7" s="21">
        <f>IF(L7&gt;0,R7/L7,0)</f>
        <v>0.12757298684098223</v>
      </c>
      <c r="R7" s="55">
        <f>R4+R5+R6</f>
        <v>5199.869458000001</v>
      </c>
      <c r="S7" s="21">
        <f>IF(L7&gt;0,T7/L7,0)</f>
        <v>0.19248271893417357</v>
      </c>
      <c r="T7" s="55">
        <f>T4+T5+T6</f>
        <v>7845.5873469999997</v>
      </c>
      <c r="U7" s="21">
        <f>IF(L7&gt;0,V7/L7,0)</f>
        <v>0.51002200912527962</v>
      </c>
      <c r="V7" s="55">
        <f>V4+V5+V6</f>
        <v>20788.475161000002</v>
      </c>
      <c r="W7" s="21">
        <f>IF(L7&gt;0,X7/L7,0)</f>
        <v>0.40336628618131271</v>
      </c>
      <c r="X7" s="55">
        <f>X4+X5+X6</f>
        <v>16441.192479999998</v>
      </c>
      <c r="Y7" s="56">
        <f>IF(L7&gt;0,Z7/L7,0)</f>
        <v>3.3939358969392441E-3</v>
      </c>
      <c r="Z7" s="57">
        <f>SUM(Z4:Z6)</f>
        <v>138.33668122</v>
      </c>
      <c r="AA7" s="56">
        <f>IF(L7&gt;0,(AA4*L4+AA5*L5+AA6*L6)/L7,0)</f>
        <v>3.4126894272121051E-3</v>
      </c>
      <c r="AB7" s="56">
        <f>IF(J7&gt;0,(J4*AB4+J5*AB5+J6*AB6)/J7,0)</f>
        <v>2.7663355235126583E-4</v>
      </c>
      <c r="AC7" s="53">
        <f>SUM(AC4:AC6)</f>
        <v>11.27557828</v>
      </c>
      <c r="AD7" s="54">
        <f>IF(J7&gt;0,(J4*AD4+J5*AD5+J6*AD6)/J7,0)</f>
        <v>0.22120064135626669</v>
      </c>
      <c r="AE7" s="59">
        <f>SUM(AE4:AE6)</f>
        <v>135.52347460000001</v>
      </c>
      <c r="AF7" s="54">
        <f>IF(AND(Z7&gt;0),((Z4*AF4+Z5*AF5+Z6*AF6)/Z7),0)</f>
        <v>0.91964170630554698</v>
      </c>
      <c r="AG7" s="58">
        <f>IF(AND(AA7&gt;0,AJ7&gt;0,AB7&gt;0),((AJ7*(AA7-AB7))/(AA7*(AJ7-AB7))),0)</f>
        <v>0.920043968458225</v>
      </c>
      <c r="AH7" s="52">
        <f>SUM(AH4:AH6)</f>
        <v>670</v>
      </c>
      <c r="AI7" s="21">
        <f>IF(AH7&gt;0,(AI4*AH4+AI5*AH5+AI6*AH6)/AH7,0)</f>
        <v>8.5625373134328359E-2</v>
      </c>
      <c r="AJ7" s="54">
        <f>IF(J7&gt;0,(AJ4*J4+AJ5*J5+AJ6*J6)/J7,0)</f>
        <v>0.23048760567802121</v>
      </c>
      <c r="AK7" s="59">
        <f>SUM(AK4:AK6)</f>
        <v>140.877151</v>
      </c>
      <c r="AL7" s="57"/>
      <c r="AM7" s="57">
        <f>SUM(AM4:AM6)</f>
        <v>0</v>
      </c>
      <c r="AN7" s="124"/>
      <c r="AO7" s="125">
        <f>AN6</f>
        <v>2662.9200000000019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56</v>
      </c>
      <c r="D8" s="12">
        <v>3168</v>
      </c>
      <c r="E8" s="12">
        <v>1</v>
      </c>
      <c r="F8" s="12">
        <v>11341</v>
      </c>
      <c r="G8" s="13">
        <v>0.6</v>
      </c>
      <c r="H8" s="13">
        <v>3.6</v>
      </c>
      <c r="I8" s="12">
        <v>11543</v>
      </c>
      <c r="J8" s="12">
        <v>14809</v>
      </c>
      <c r="K8" s="14">
        <v>9.0999999999999998E-2</v>
      </c>
      <c r="L8" s="25">
        <f>J8*(1-K8)</f>
        <v>13461.381000000001</v>
      </c>
      <c r="M8" s="15">
        <v>0.70399999999999996</v>
      </c>
      <c r="N8" s="26">
        <f>L8*M8</f>
        <v>9476.8122240000012</v>
      </c>
      <c r="O8" s="14">
        <v>0.13500000000000001</v>
      </c>
      <c r="P8" s="26">
        <f>L8*O8</f>
        <v>1817.2864350000002</v>
      </c>
      <c r="Q8" s="16">
        <v>0.161</v>
      </c>
      <c r="R8" s="26">
        <f>L8*Q8</f>
        <v>2167.2823410000001</v>
      </c>
      <c r="S8" s="16">
        <v>0.187</v>
      </c>
      <c r="T8" s="26">
        <f>L8*S8</f>
        <v>2517.2782470000002</v>
      </c>
      <c r="U8" s="16">
        <v>0.5</v>
      </c>
      <c r="V8" s="26">
        <f>L8*U8</f>
        <v>6730.6905000000006</v>
      </c>
      <c r="W8" s="16">
        <v>0.39</v>
      </c>
      <c r="X8" s="26">
        <f>W8*L8</f>
        <v>5249.9385900000007</v>
      </c>
      <c r="Y8" s="17">
        <v>3.3300000000000001E-3</v>
      </c>
      <c r="Z8" s="61">
        <f>L8*Y8</f>
        <v>44.826398730000008</v>
      </c>
      <c r="AA8" s="28">
        <f>IF(J8&gt;0,(AC8+AK8)/J8,0)</f>
        <v>3.3375751691538929E-3</v>
      </c>
      <c r="AB8" s="17">
        <v>2.7999999999999998E-4</v>
      </c>
      <c r="AC8" s="25">
        <f>AB8*L8</f>
        <v>3.7691866800000002</v>
      </c>
      <c r="AD8" s="141">
        <v>0.21929999999999999</v>
      </c>
      <c r="AE8" s="31">
        <f>AH8*(1-AI8)*AD8</f>
        <v>44.205616799999994</v>
      </c>
      <c r="AF8" s="29">
        <f t="shared" ref="AF8:AF10" si="7">IF(AND(AD8&gt;0,AB8&gt;0,Y8&gt;0),((Y8-AB8)*AD8)/((AD8-AB8)*Y8),0)</f>
        <v>0.91708684302967935</v>
      </c>
      <c r="AG8" s="62">
        <f>IF(AND(AA8&gt;0,AJ8&gt;0,AB8&gt;0),((AJ8*(AA8-AB8))/(AA8*(AJ8-AB8))),0)</f>
        <v>0.91724065413857281</v>
      </c>
      <c r="AH8" s="12">
        <v>222</v>
      </c>
      <c r="AI8" s="14">
        <v>9.1999999999999998E-2</v>
      </c>
      <c r="AJ8" s="15">
        <v>0.22650000000000001</v>
      </c>
      <c r="AK8" s="31">
        <f t="shared" ref="AK8:AK70" si="8">AH8*(1-AI8)*AJ8</f>
        <v>45.656964000000002</v>
      </c>
      <c r="AL8" s="19">
        <v>1.65</v>
      </c>
      <c r="AM8" s="120">
        <v>1251.58</v>
      </c>
      <c r="AN8" s="119">
        <f>AN6+AH8-AM8</f>
        <v>1633.340000000002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47" t="s">
        <v>50</v>
      </c>
      <c r="D9" s="35">
        <v>20192</v>
      </c>
      <c r="E9" s="44">
        <v>4</v>
      </c>
      <c r="F9" s="35">
        <v>15689</v>
      </c>
      <c r="G9" s="36">
        <v>0.9</v>
      </c>
      <c r="H9" s="38">
        <v>2.8</v>
      </c>
      <c r="I9" s="35">
        <v>15604</v>
      </c>
      <c r="J9" s="35">
        <v>14997</v>
      </c>
      <c r="K9" s="40">
        <v>8.7999999999999995E-2</v>
      </c>
      <c r="L9" s="38">
        <f t="shared" ref="L9:L10" si="9">J9*(1-K9)</f>
        <v>13677.264000000001</v>
      </c>
      <c r="M9" s="39">
        <v>0.74299999999999999</v>
      </c>
      <c r="N9" s="26">
        <f t="shared" ref="N9:N10" si="10">L9*M9</f>
        <v>10162.207152000001</v>
      </c>
      <c r="O9" s="37">
        <v>0.11700000000000001</v>
      </c>
      <c r="P9" s="26">
        <f t="shared" ref="P9:P10" si="11">L9*O9</f>
        <v>1600.2398880000003</v>
      </c>
      <c r="Q9" s="40">
        <v>0.14000000000000001</v>
      </c>
      <c r="R9" s="26">
        <f t="shared" ref="R9:R10" si="12">L9*Q9</f>
        <v>1914.8169600000003</v>
      </c>
      <c r="S9" s="40">
        <v>0.183</v>
      </c>
      <c r="T9" s="26">
        <f>L9*S9</f>
        <v>2502.939312</v>
      </c>
      <c r="U9" s="40">
        <v>0.52200000000000002</v>
      </c>
      <c r="V9" s="26">
        <f>L9*U9</f>
        <v>7139.5318080000006</v>
      </c>
      <c r="W9" s="40">
        <v>0.4</v>
      </c>
      <c r="X9" s="26">
        <f>W9*L9</f>
        <v>5470.905600000001</v>
      </c>
      <c r="Y9" s="41">
        <v>3.2699999999999999E-3</v>
      </c>
      <c r="Z9" s="18">
        <f>L9*Y9</f>
        <v>44.724653280000005</v>
      </c>
      <c r="AA9" s="28">
        <f>IF(J9&gt;0,(AC9+AK9)/J9,0)</f>
        <v>3.2264906741348268E-3</v>
      </c>
      <c r="AB9" s="41">
        <v>2.5999999999999998E-4</v>
      </c>
      <c r="AC9" s="38">
        <f>AB9*L9</f>
        <v>3.55608864</v>
      </c>
      <c r="AD9" s="29">
        <v>0.22189999999999999</v>
      </c>
      <c r="AE9" s="42">
        <f>AH9*(1-AI9)*AD9</f>
        <v>42.513377199999994</v>
      </c>
      <c r="AF9" s="29">
        <f t="shared" si="7"/>
        <v>0.92156909819322963</v>
      </c>
      <c r="AG9" s="30">
        <f t="shared" ref="AG9:AG10" si="13">IF(AND(AA9&gt;0,AJ9&gt;0,AB9&gt;0),((AJ9*(AA9-AB9))/(AA9*(AJ9-AB9))),0)</f>
        <v>0.92043980325099117</v>
      </c>
      <c r="AH9" s="35">
        <v>211</v>
      </c>
      <c r="AI9" s="40">
        <v>9.1999999999999998E-2</v>
      </c>
      <c r="AJ9" s="39">
        <v>0.23400000000000001</v>
      </c>
      <c r="AK9" s="42">
        <f t="shared" si="8"/>
        <v>44.831592000000001</v>
      </c>
      <c r="AL9" s="18">
        <v>1.65</v>
      </c>
      <c r="AM9" s="18"/>
      <c r="AN9" s="134">
        <f>AN8+AH9-AM9</f>
        <v>1844.340000000002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49</v>
      </c>
      <c r="D10" s="44">
        <v>20306</v>
      </c>
      <c r="E10" s="44">
        <v>4</v>
      </c>
      <c r="F10" s="44">
        <v>16396</v>
      </c>
      <c r="G10" s="38">
        <v>1.1000000000000001</v>
      </c>
      <c r="H10" s="38">
        <v>3.2</v>
      </c>
      <c r="I10" s="44">
        <v>16145</v>
      </c>
      <c r="J10" s="44">
        <v>14901</v>
      </c>
      <c r="K10" s="40">
        <v>0.09</v>
      </c>
      <c r="L10" s="38">
        <f t="shared" si="9"/>
        <v>13559.91</v>
      </c>
      <c r="M10" s="29">
        <v>0.68799999999999994</v>
      </c>
      <c r="N10" s="26">
        <f t="shared" si="10"/>
        <v>9329.2180799999987</v>
      </c>
      <c r="O10" s="40">
        <v>0.13300000000000001</v>
      </c>
      <c r="P10" s="26">
        <f t="shared" si="11"/>
        <v>1803.46803</v>
      </c>
      <c r="Q10" s="40">
        <v>0.17899999999999999</v>
      </c>
      <c r="R10" s="26">
        <f t="shared" si="12"/>
        <v>2427.2238899999998</v>
      </c>
      <c r="S10" s="40">
        <v>0.191</v>
      </c>
      <c r="T10" s="26">
        <f>L10*S10</f>
        <v>2589.94281</v>
      </c>
      <c r="U10" s="40">
        <v>0.52600000000000002</v>
      </c>
      <c r="V10" s="26">
        <f>L10*U10</f>
        <v>7132.5126600000003</v>
      </c>
      <c r="W10" s="40">
        <v>0.4</v>
      </c>
      <c r="X10" s="26">
        <f>W10*L10</f>
        <v>5423.9639999999999</v>
      </c>
      <c r="Y10" s="48">
        <v>3.2599999999999999E-3</v>
      </c>
      <c r="Z10" s="18">
        <f>L10*Y10</f>
        <v>44.2053066</v>
      </c>
      <c r="AA10" s="28">
        <f>IF(J10&gt;0,(AC10+AK10)/J10,0)</f>
        <v>3.0802670626132477E-3</v>
      </c>
      <c r="AB10" s="48">
        <v>2.5000000000000001E-4</v>
      </c>
      <c r="AC10" s="38">
        <f>AB10*L10</f>
        <v>3.3899775000000001</v>
      </c>
      <c r="AD10" s="29">
        <v>0.22209999999999999</v>
      </c>
      <c r="AE10" s="42">
        <f>AH10*(1-AI10)*AD10</f>
        <v>40.8712862</v>
      </c>
      <c r="AF10" s="29">
        <f t="shared" si="7"/>
        <v>0.92435335321633061</v>
      </c>
      <c r="AG10" s="30">
        <f t="shared" si="13"/>
        <v>0.91983369727434416</v>
      </c>
      <c r="AH10" s="44">
        <v>202</v>
      </c>
      <c r="AI10" s="40">
        <v>8.8999999999999996E-2</v>
      </c>
      <c r="AJ10" s="29">
        <v>0.23100000000000001</v>
      </c>
      <c r="AK10" s="42">
        <f t="shared" si="8"/>
        <v>42.509082000000006</v>
      </c>
      <c r="AL10" s="18">
        <v>1.6</v>
      </c>
      <c r="AM10" s="18"/>
      <c r="AN10" s="134">
        <f>AN9+AH10-AM10</f>
        <v>2046.340000000002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43666</v>
      </c>
      <c r="E11" s="52"/>
      <c r="F11" s="52">
        <f t="shared" ref="F11:J11" si="14">SUM(F8:F10)</f>
        <v>43426</v>
      </c>
      <c r="G11" s="53"/>
      <c r="H11" s="53"/>
      <c r="I11" s="52">
        <f t="shared" si="14"/>
        <v>43292</v>
      </c>
      <c r="J11" s="52">
        <f t="shared" si="14"/>
        <v>44707</v>
      </c>
      <c r="K11" s="21">
        <f>IF(J11&gt;0,(J8*K8+J9*K9+J10*K10)/J11,0)</f>
        <v>8.9660344017715346E-2</v>
      </c>
      <c r="L11" s="53">
        <f>L8+L9+L10</f>
        <v>40698.555000000008</v>
      </c>
      <c r="M11" s="54">
        <f>IF(L11&gt;0,N11/L11,0)</f>
        <v>0.71177557670045033</v>
      </c>
      <c r="N11" s="55">
        <f>N8+N9+N10</f>
        <v>28968.237456000003</v>
      </c>
      <c r="O11" s="21">
        <f>IF(L11&gt;0,P11/L11,0)</f>
        <v>0.12828451410621333</v>
      </c>
      <c r="P11" s="55">
        <f>P8+P9+P10</f>
        <v>5220.994353</v>
      </c>
      <c r="Q11" s="21">
        <f>IF(L11&gt;0,R11/L11,0)</f>
        <v>0.15993990919333617</v>
      </c>
      <c r="R11" s="55">
        <f>R8+R9+R10</f>
        <v>6509.3231909999995</v>
      </c>
      <c r="S11" s="21">
        <f>IF(L11&gt;0,T11/L11,0)</f>
        <v>0.18698846602784791</v>
      </c>
      <c r="T11" s="55">
        <f>T8+T9+T10</f>
        <v>7610.1603690000011</v>
      </c>
      <c r="U11" s="21">
        <f>IF(L11&gt;0,V11/L11,0)</f>
        <v>0.5160560360926818</v>
      </c>
      <c r="V11" s="55">
        <f>V8+V9+V10</f>
        <v>21002.734968000001</v>
      </c>
      <c r="W11" s="21">
        <f>IF(L11&gt;0,X11/L11,0)</f>
        <v>0.39669241794948246</v>
      </c>
      <c r="X11" s="55">
        <f>X8+X9+X10</f>
        <v>16144.808190000002</v>
      </c>
      <c r="Y11" s="56">
        <f>IF(L11&gt;0,Z11/L11,0)</f>
        <v>3.2865137007935534E-3</v>
      </c>
      <c r="Z11" s="57">
        <f>SUM(Z8:Z10)</f>
        <v>133.75635861000001</v>
      </c>
      <c r="AA11" s="63">
        <f>IF(L11&gt;0,(AA8*L8+AA9*L9+AA10*L10)/L11,0)</f>
        <v>3.2145141235800632E-3</v>
      </c>
      <c r="AB11" s="56">
        <f>IF(J11&gt;0,(J8*AB8+J9*AB9+J10*AB10)/J11,0)</f>
        <v>2.6329187822936003E-4</v>
      </c>
      <c r="AC11" s="53">
        <f>SUM(AC8:AC10)</f>
        <v>10.71525282</v>
      </c>
      <c r="AD11" s="54">
        <f>IF(J11&gt;0,(J8*AD8+J9*AD9+J10*AD10)/J11,0)</f>
        <v>0.22110542196971392</v>
      </c>
      <c r="AE11" s="59">
        <f>SUM(AE8:AE10)</f>
        <v>127.59028019999998</v>
      </c>
      <c r="AF11" s="54">
        <f>IF(AND(Z11&gt;0),((Z8*AF8+Z9*AF9+Z10*AF10)/Z11),0)</f>
        <v>0.92098711083179818</v>
      </c>
      <c r="AG11" s="58">
        <f>IF(AND(AA11&gt;0,AJ11&gt;0,AB11&gt;0),((AJ11*(AA11-AB11))/(AA11*(AJ11-AB11))),0)</f>
        <v>0.91914262351194198</v>
      </c>
      <c r="AH11" s="52">
        <f t="shared" ref="AH11" si="15">SUM(AH8:AH10)</f>
        <v>635</v>
      </c>
      <c r="AI11" s="21">
        <f>IF(AH11&gt;0,(AI8*AH8+AI9*AH9+AI10*AH10)/AH11,0)</f>
        <v>9.1045669291338574E-2</v>
      </c>
      <c r="AJ11" s="54">
        <f>IF(J11&gt;0,(AJ8*J8+AJ9*J9+AJ10*J10)/J11,0)</f>
        <v>0.23051574697474667</v>
      </c>
      <c r="AK11" s="59">
        <f>SUM(AK8:AK10)</f>
        <v>132.99763799999999</v>
      </c>
      <c r="AL11" s="57"/>
      <c r="AM11" s="57">
        <f>SUM(AM8:AM10)</f>
        <v>1251.58</v>
      </c>
      <c r="AN11" s="124"/>
      <c r="AO11" s="125">
        <f>AN10</f>
        <v>2046.340000000002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55</v>
      </c>
      <c r="D12" s="12">
        <v>3704</v>
      </c>
      <c r="E12" s="12">
        <v>0</v>
      </c>
      <c r="F12" s="12">
        <v>11235</v>
      </c>
      <c r="G12" s="13">
        <v>1</v>
      </c>
      <c r="H12" s="13">
        <v>3.2</v>
      </c>
      <c r="I12" s="12">
        <v>10967</v>
      </c>
      <c r="J12" s="12">
        <v>15058</v>
      </c>
      <c r="K12" s="14">
        <v>8.5999999999999993E-2</v>
      </c>
      <c r="L12" s="25">
        <f>J12*(1-K12)</f>
        <v>13763.012000000001</v>
      </c>
      <c r="M12" s="15">
        <v>0.751</v>
      </c>
      <c r="N12" s="26">
        <f>L12*M12</f>
        <v>10336.022012000001</v>
      </c>
      <c r="O12" s="14">
        <v>0.114</v>
      </c>
      <c r="P12" s="26">
        <f>L12*O12</f>
        <v>1568.9833680000002</v>
      </c>
      <c r="Q12" s="16">
        <v>0.13500000000000001</v>
      </c>
      <c r="R12" s="26">
        <f>L12*Q12</f>
        <v>1858.0066200000001</v>
      </c>
      <c r="S12" s="16">
        <v>0.19400000000000001</v>
      </c>
      <c r="T12" s="26">
        <f>L12*S12</f>
        <v>2670.0243280000004</v>
      </c>
      <c r="U12" s="16">
        <v>0.52200000000000002</v>
      </c>
      <c r="V12" s="26">
        <f>L12*U12</f>
        <v>7184.2922640000006</v>
      </c>
      <c r="W12" s="16">
        <v>0.39</v>
      </c>
      <c r="X12" s="26">
        <f>W12*L12</f>
        <v>5367.5746800000006</v>
      </c>
      <c r="Y12" s="17">
        <v>3.32E-3</v>
      </c>
      <c r="Z12" s="61">
        <f>L12*Y12</f>
        <v>45.693199840000005</v>
      </c>
      <c r="AA12" s="28">
        <f>IF(J12&gt;0,(AC12+AK12)/J12,0)</f>
        <v>3.2031423084074914E-3</v>
      </c>
      <c r="AB12" s="17">
        <v>2.4000000000000001E-4</v>
      </c>
      <c r="AC12" s="25">
        <f>AB12*L12</f>
        <v>3.3031228800000001</v>
      </c>
      <c r="AD12" s="141">
        <v>0.22090000000000001</v>
      </c>
      <c r="AE12" s="31">
        <f>AH12*(1-AI12)*AD12</f>
        <v>42.817047000000002</v>
      </c>
      <c r="AF12" s="29">
        <f t="shared" ref="AF12:AF14" si="16">IF(AND(AD12&gt;0,AB12&gt;0,Y12&gt;0),((Y12-AB12)*AD12)/((AD12-AB12)*Y12),0)</f>
        <v>0.92871986450287691</v>
      </c>
      <c r="AG12" s="62">
        <f>IF(AND(AA12&gt;0,AJ12&gt;0,AB12&gt;0),((AJ12*(AA12-AB12))/(AA12*(AJ12-AB12))),0)</f>
        <v>0.92603236666542155</v>
      </c>
      <c r="AH12" s="12">
        <v>213</v>
      </c>
      <c r="AI12" s="14">
        <v>0.09</v>
      </c>
      <c r="AJ12" s="15">
        <v>0.23180000000000001</v>
      </c>
      <c r="AK12" s="31">
        <f t="shared" si="8"/>
        <v>44.929794000000001</v>
      </c>
      <c r="AL12" s="19">
        <v>1.56</v>
      </c>
      <c r="AM12" s="19">
        <v>1002.68</v>
      </c>
      <c r="AN12" s="119">
        <f>AN10+AH12-AM12</f>
        <v>1256.6600000000021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47" t="s">
        <v>50</v>
      </c>
      <c r="D13" s="35">
        <v>21786</v>
      </c>
      <c r="E13" s="44">
        <v>3</v>
      </c>
      <c r="F13" s="35">
        <v>14896</v>
      </c>
      <c r="G13" s="36">
        <v>1.2</v>
      </c>
      <c r="H13" s="38">
        <v>3.1</v>
      </c>
      <c r="I13" s="35">
        <v>15155</v>
      </c>
      <c r="J13" s="35">
        <v>15039</v>
      </c>
      <c r="K13" s="40">
        <v>8.3000000000000004E-2</v>
      </c>
      <c r="L13" s="38">
        <f t="shared" ref="L13:L14" si="17">J13*(1-K13)</f>
        <v>13790.763000000001</v>
      </c>
      <c r="M13" s="39">
        <v>0.75800000000000001</v>
      </c>
      <c r="N13" s="26">
        <f t="shared" ref="N13:N14" si="18">L13*M13</f>
        <v>10453.398354000001</v>
      </c>
      <c r="O13" s="37">
        <v>0.105</v>
      </c>
      <c r="P13" s="26">
        <f t="shared" ref="P13:P14" si="19">L13*O13</f>
        <v>1448.030115</v>
      </c>
      <c r="Q13" s="40">
        <v>0.13700000000000001</v>
      </c>
      <c r="R13" s="26">
        <f t="shared" ref="R13:R14" si="20">L13*Q13</f>
        <v>1889.3345310000002</v>
      </c>
      <c r="S13" s="40">
        <v>0.192</v>
      </c>
      <c r="T13" s="26">
        <f>L13*S13</f>
        <v>2647.8264960000001</v>
      </c>
      <c r="U13" s="40">
        <v>0.51800000000000002</v>
      </c>
      <c r="V13" s="26">
        <f>L13*U13</f>
        <v>7143.6152340000008</v>
      </c>
      <c r="W13" s="40">
        <v>0.4</v>
      </c>
      <c r="X13" s="26">
        <f>W13*L13</f>
        <v>5516.3052000000007</v>
      </c>
      <c r="Y13" s="41">
        <v>3.32E-3</v>
      </c>
      <c r="Z13" s="18">
        <f>L13*Y13</f>
        <v>45.78533316</v>
      </c>
      <c r="AA13" s="28">
        <f>IF(J13&gt;0,(AC13+AK13)/J13,0)</f>
        <v>3.3871994893277481E-3</v>
      </c>
      <c r="AB13" s="41">
        <v>2.4000000000000001E-4</v>
      </c>
      <c r="AC13" s="38">
        <f>AB13*L13</f>
        <v>3.3097831200000001</v>
      </c>
      <c r="AD13" s="29">
        <v>0.22520000000000001</v>
      </c>
      <c r="AE13" s="42">
        <f>AH13*(1-AI13)*AD13</f>
        <v>44.880108000000007</v>
      </c>
      <c r="AF13" s="29">
        <f t="shared" si="16"/>
        <v>0.92870057755916968</v>
      </c>
      <c r="AG13" s="30">
        <f t="shared" ref="AG13:AG14" si="21">IF(AND(AA13&gt;0,AJ13&gt;0,AB13&gt;0),((AJ13*(AA13-AB13))/(AA13*(AJ13-AB13))),0)</f>
        <v>0.93007897637055914</v>
      </c>
      <c r="AH13" s="35">
        <v>219</v>
      </c>
      <c r="AI13" s="40">
        <v>0.09</v>
      </c>
      <c r="AJ13" s="39">
        <v>0.23899999999999999</v>
      </c>
      <c r="AK13" s="42">
        <f t="shared" si="8"/>
        <v>47.630310000000001</v>
      </c>
      <c r="AL13" s="18">
        <v>1.6</v>
      </c>
      <c r="AM13" s="18"/>
      <c r="AN13" s="134">
        <f>AN12+AH13-AM13</f>
        <v>1475.6600000000021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11" t="s">
        <v>49</v>
      </c>
      <c r="D14" s="44">
        <v>18644</v>
      </c>
      <c r="E14" s="44">
        <v>2</v>
      </c>
      <c r="F14" s="44">
        <v>17603</v>
      </c>
      <c r="G14" s="38">
        <v>1.6</v>
      </c>
      <c r="H14" s="38">
        <v>3.2</v>
      </c>
      <c r="I14" s="44">
        <v>16837</v>
      </c>
      <c r="J14" s="44">
        <v>15086</v>
      </c>
      <c r="K14" s="40">
        <v>8.2000000000000003E-2</v>
      </c>
      <c r="L14" s="38">
        <f t="shared" si="17"/>
        <v>13848.948</v>
      </c>
      <c r="M14" s="29">
        <v>0.70899999999999996</v>
      </c>
      <c r="N14" s="26">
        <f t="shared" si="18"/>
        <v>9818.9041319999997</v>
      </c>
      <c r="O14" s="40">
        <v>0.14000000000000001</v>
      </c>
      <c r="P14" s="26">
        <f t="shared" si="19"/>
        <v>1938.8527200000003</v>
      </c>
      <c r="Q14" s="40">
        <v>0.151</v>
      </c>
      <c r="R14" s="26">
        <f t="shared" si="20"/>
        <v>2091.1911479999999</v>
      </c>
      <c r="S14" s="40">
        <v>0.20200000000000001</v>
      </c>
      <c r="T14" s="26">
        <f>L14*S14</f>
        <v>2797.4874960000002</v>
      </c>
      <c r="U14" s="40">
        <v>0.51300000000000001</v>
      </c>
      <c r="V14" s="26">
        <f>L14*U14</f>
        <v>7104.5103240000008</v>
      </c>
      <c r="W14" s="40">
        <v>0.4</v>
      </c>
      <c r="X14" s="26">
        <f>W14*L14</f>
        <v>5539.5792000000001</v>
      </c>
      <c r="Y14" s="48">
        <v>3.3700000000000002E-3</v>
      </c>
      <c r="Z14" s="18">
        <f>L14*Y14</f>
        <v>46.670954760000001</v>
      </c>
      <c r="AA14" s="28">
        <f>IF(J14&gt;0,(AC14+AK14)/J14,0)</f>
        <v>3.113489622166247E-3</v>
      </c>
      <c r="AB14" s="48">
        <v>2.3000000000000001E-4</v>
      </c>
      <c r="AC14" s="38">
        <f>AB14*L14</f>
        <v>3.1852580400000003</v>
      </c>
      <c r="AD14" s="29">
        <v>0.22120000000000001</v>
      </c>
      <c r="AE14" s="42">
        <f>AH14*(1-AI14)*AD14</f>
        <v>41.1086928</v>
      </c>
      <c r="AF14" s="29">
        <f t="shared" si="16"/>
        <v>0.93272056883267174</v>
      </c>
      <c r="AG14" s="30">
        <f t="shared" si="21"/>
        <v>0.92703290353500811</v>
      </c>
      <c r="AH14" s="44">
        <v>204</v>
      </c>
      <c r="AI14" s="40">
        <v>8.8999999999999996E-2</v>
      </c>
      <c r="AJ14" s="29">
        <v>0.2356</v>
      </c>
      <c r="AK14" s="42">
        <f t="shared" si="8"/>
        <v>43.784846399999999</v>
      </c>
      <c r="AL14" s="18">
        <v>1.6</v>
      </c>
      <c r="AM14" s="18"/>
      <c r="AN14" s="134">
        <f>AN13+AH14-AM14</f>
        <v>1679.6600000000021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44134</v>
      </c>
      <c r="E15" s="52"/>
      <c r="F15" s="52">
        <f t="shared" ref="F15:J15" si="22">SUM(F12:F14)</f>
        <v>43734</v>
      </c>
      <c r="G15" s="53"/>
      <c r="H15" s="53"/>
      <c r="I15" s="52">
        <f t="shared" si="22"/>
        <v>42959</v>
      </c>
      <c r="J15" s="52">
        <f t="shared" si="22"/>
        <v>45183</v>
      </c>
      <c r="K15" s="21">
        <f>IF(J15&gt;0,(J12*K12+J13*K13+J14*K14)/J15,0)</f>
        <v>8.3665914171259098E-2</v>
      </c>
      <c r="L15" s="53">
        <f>L12+L13+L14</f>
        <v>41402.722999999998</v>
      </c>
      <c r="M15" s="54">
        <f>IF(L15&gt;0,N15/L15,0)</f>
        <v>0.73928288479963034</v>
      </c>
      <c r="N15" s="55">
        <f>N12+N13+N14</f>
        <v>30608.324498000002</v>
      </c>
      <c r="O15" s="21">
        <f>IF(L15&gt;0,P15/L15,0)</f>
        <v>0.1196990401573346</v>
      </c>
      <c r="P15" s="55">
        <f>P12+P13+P14</f>
        <v>4955.8662030000005</v>
      </c>
      <c r="Q15" s="21">
        <f>IF(L15&gt;0,R15/L15,0)</f>
        <v>0.14101807504303523</v>
      </c>
      <c r="R15" s="55">
        <f>R12+R13+R14</f>
        <v>5838.5322990000004</v>
      </c>
      <c r="S15" s="21">
        <f>IF(L15&gt;0,T15/L15,0)</f>
        <v>0.1960097725939427</v>
      </c>
      <c r="T15" s="55">
        <f>T12+T13+T14</f>
        <v>8115.3383200000007</v>
      </c>
      <c r="U15" s="21">
        <f>IF(L15&gt;0,V15/L15,0)</f>
        <v>0.51765720389936676</v>
      </c>
      <c r="V15" s="55">
        <f>V12+V13+V14</f>
        <v>21432.417822000003</v>
      </c>
      <c r="W15" s="21">
        <f>IF(L15&gt;0,X15/L15,0)</f>
        <v>0.3966758196073239</v>
      </c>
      <c r="X15" s="55">
        <f>X12+X13+X14</f>
        <v>16423.459080000001</v>
      </c>
      <c r="Y15" s="56">
        <f>IF(L15&gt;0,Z15/L15,0)</f>
        <v>3.3367246825770375E-3</v>
      </c>
      <c r="Z15" s="57">
        <f>SUM(Z12:Z14)</f>
        <v>138.14948776</v>
      </c>
      <c r="AA15" s="63">
        <f>IF(L15&gt;0,(AA12*L12+AA13*L13+AA14*L14)/L15,0)</f>
        <v>3.2344613492035299E-3</v>
      </c>
      <c r="AB15" s="56">
        <f>IF(J15&gt;0,(J12*AB12+J13*AB13+J14*AB14)/J15,0)</f>
        <v>2.3666113361219931E-4</v>
      </c>
      <c r="AC15" s="53">
        <f>SUM(AC12:AC14)</f>
        <v>9.7981640400000014</v>
      </c>
      <c r="AD15" s="54">
        <f>IF(J15&gt;0,(J12*AD12+J13*AD13+J14*AD14)/J15,0)</f>
        <v>0.22243140561715691</v>
      </c>
      <c r="AE15" s="59">
        <f>SUM(AE12:AE14)</f>
        <v>128.80584780000001</v>
      </c>
      <c r="AF15" s="54">
        <f>IF(AND(Z15&gt;0),((Z12*AF12+Z13*AF13+Z14*AF14)/Z15),0)</f>
        <v>0.93006502788099654</v>
      </c>
      <c r="AG15" s="58">
        <f>IF(AND(AA15&gt;0,AJ15&gt;0,AB15&gt;0),((AJ15*(AA15-AB15))/(AA15*(AJ15-AB15))),0)</f>
        <v>0.92776383709451982</v>
      </c>
      <c r="AH15" s="52">
        <f t="shared" ref="AH15" si="23">SUM(AH12:AH14)</f>
        <v>636</v>
      </c>
      <c r="AI15" s="21">
        <f>IF(AH15&gt;0,(AI12*AH12+AI13*AH13+AI14*AH14)/AH15,0)</f>
        <v>8.9679245283018863E-2</v>
      </c>
      <c r="AJ15" s="54">
        <f>IF(J15&gt;0,(AJ12*J12+AJ13*J13+AJ14*J14)/J15,0)</f>
        <v>0.23546526348405375</v>
      </c>
      <c r="AK15" s="59">
        <f>SUM(AK12:AK14)</f>
        <v>136.34495039999999</v>
      </c>
      <c r="AL15" s="57"/>
      <c r="AM15" s="57">
        <f>SUM(AM12:AM14)</f>
        <v>1002.68</v>
      </c>
      <c r="AN15" s="124"/>
      <c r="AO15" s="125">
        <f>AN14</f>
        <v>1679.6600000000021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55</v>
      </c>
      <c r="D16" s="12">
        <v>5863</v>
      </c>
      <c r="E16" s="12">
        <v>1</v>
      </c>
      <c r="F16" s="12">
        <v>8445</v>
      </c>
      <c r="G16" s="13">
        <v>2.2000000000000002</v>
      </c>
      <c r="H16" s="13">
        <v>3.7</v>
      </c>
      <c r="I16" s="12">
        <v>8647</v>
      </c>
      <c r="J16" s="12">
        <v>15110</v>
      </c>
      <c r="K16" s="14">
        <v>8.7999999999999995E-2</v>
      </c>
      <c r="L16" s="25">
        <f>J16*(1-K16)</f>
        <v>13780.32</v>
      </c>
      <c r="M16" s="15">
        <v>0.76100000000000001</v>
      </c>
      <c r="N16" s="26">
        <f>L16*M16</f>
        <v>10486.82352</v>
      </c>
      <c r="O16" s="14">
        <v>0.14499999999999999</v>
      </c>
      <c r="P16" s="26">
        <f>L16*O16</f>
        <v>1998.1463999999999</v>
      </c>
      <c r="Q16" s="16">
        <v>9.4E-2</v>
      </c>
      <c r="R16" s="26">
        <f>L16*Q16</f>
        <v>1295.3500799999999</v>
      </c>
      <c r="S16" s="16">
        <v>0.20499999999999999</v>
      </c>
      <c r="T16" s="26">
        <f>L16*S16</f>
        <v>2824.9656</v>
      </c>
      <c r="U16" s="16">
        <v>0.51100000000000001</v>
      </c>
      <c r="V16" s="26">
        <f>L16*U16</f>
        <v>7041.74352</v>
      </c>
      <c r="W16" s="16">
        <v>0.4</v>
      </c>
      <c r="X16" s="26">
        <f>W16*L16</f>
        <v>5512.1280000000006</v>
      </c>
      <c r="Y16" s="17">
        <v>3.5300000000000002E-3</v>
      </c>
      <c r="Z16" s="61">
        <f>L16*Y16</f>
        <v>48.644529599999998</v>
      </c>
      <c r="AA16" s="28">
        <f>IF(J16&gt;0,(AC16+AK16)/J16,0)</f>
        <v>3.5368322700198539E-3</v>
      </c>
      <c r="AB16" s="17">
        <v>2.4000000000000001E-4</v>
      </c>
      <c r="AC16" s="25">
        <f>AB16*L16</f>
        <v>3.3072767999999999</v>
      </c>
      <c r="AD16" s="141">
        <v>0.22370000000000001</v>
      </c>
      <c r="AE16" s="31">
        <f>AH16*(1-AI16)*AD16</f>
        <v>47.989018800000004</v>
      </c>
      <c r="AF16" s="29">
        <f t="shared" ref="AF16:AF18" si="24">IF(AND(AD16&gt;0,AB16&gt;0,Y16&gt;0),((Y16-AB16)*AD16)/((AD16-AB16)*Y16),0)</f>
        <v>0.93301232813117607</v>
      </c>
      <c r="AG16" s="62">
        <f>IF(AND(AA16&gt;0,AJ16&gt;0,AB16&gt;0),((AJ16*(AA16-AB16))/(AA16*(AJ16-AB16))),0)</f>
        <v>0.93310092356580643</v>
      </c>
      <c r="AH16" s="12">
        <v>236</v>
      </c>
      <c r="AI16" s="14">
        <v>9.0999999999999998E-2</v>
      </c>
      <c r="AJ16" s="135">
        <v>0.23369999999999999</v>
      </c>
      <c r="AK16" s="31">
        <f t="shared" si="8"/>
        <v>50.134258799999998</v>
      </c>
      <c r="AL16" s="19">
        <v>1.68</v>
      </c>
      <c r="AM16" s="19">
        <v>504.7</v>
      </c>
      <c r="AN16" s="119">
        <f>AN14+AH16-AM16</f>
        <v>1410.9600000000021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24" t="s">
        <v>52</v>
      </c>
      <c r="D17" s="35">
        <v>21230</v>
      </c>
      <c r="E17" s="44">
        <v>1</v>
      </c>
      <c r="F17" s="35">
        <v>14340</v>
      </c>
      <c r="G17" s="36">
        <v>3.5</v>
      </c>
      <c r="H17" s="38">
        <v>4.9000000000000004</v>
      </c>
      <c r="I17" s="35">
        <v>14492</v>
      </c>
      <c r="J17" s="35">
        <v>15212</v>
      </c>
      <c r="K17" s="40">
        <v>8.3000000000000004E-2</v>
      </c>
      <c r="L17" s="38">
        <f t="shared" ref="L17:L18" si="25">J17*(1-K17)</f>
        <v>13949.404</v>
      </c>
      <c r="M17" s="39">
        <v>0.72199999999999998</v>
      </c>
      <c r="N17" s="26">
        <f t="shared" ref="N17:N18" si="26">L17*M17</f>
        <v>10071.469687999999</v>
      </c>
      <c r="O17" s="37">
        <v>0.20599999999999999</v>
      </c>
      <c r="P17" s="26">
        <f t="shared" ref="P17:P18" si="27">L17*O17</f>
        <v>2873.5772240000001</v>
      </c>
      <c r="Q17" s="40">
        <v>7.1999999999999995E-2</v>
      </c>
      <c r="R17" s="26">
        <f t="shared" ref="R17:R18" si="28">L17*Q17</f>
        <v>1004.357088</v>
      </c>
      <c r="S17" s="40">
        <v>0.20699999999999999</v>
      </c>
      <c r="T17" s="26">
        <f>L17*S17</f>
        <v>2887.5266280000001</v>
      </c>
      <c r="U17" s="40">
        <v>0.50700000000000001</v>
      </c>
      <c r="V17" s="26">
        <f>L17*U17</f>
        <v>7072.3478279999999</v>
      </c>
      <c r="W17" s="40">
        <v>0.41</v>
      </c>
      <c r="X17" s="26">
        <f>W17*L17</f>
        <v>5719.2556399999994</v>
      </c>
      <c r="Y17" s="41">
        <v>3.4499999999999999E-3</v>
      </c>
      <c r="Z17" s="18">
        <f>L17*Y17</f>
        <v>48.125443799999999</v>
      </c>
      <c r="AA17" s="28">
        <f>IF(J17&gt;0,(AC17+AK17)/J17,0)</f>
        <v>3.7318379568761508E-3</v>
      </c>
      <c r="AB17" s="41">
        <v>2.5000000000000001E-4</v>
      </c>
      <c r="AC17" s="38">
        <f>AB17*L17</f>
        <v>3.4873510000000003</v>
      </c>
      <c r="AD17" s="29">
        <v>0.21959999999999999</v>
      </c>
      <c r="AE17" s="42">
        <f>AH17*(1-AI17)*AD17</f>
        <v>48.329568000000002</v>
      </c>
      <c r="AF17" s="29">
        <f t="shared" si="24"/>
        <v>0.92859337370293638</v>
      </c>
      <c r="AG17" s="30">
        <f t="shared" ref="AG17:AG18" si="29">IF(AND(AA17&gt;0,AJ17&gt;0,AB17&gt;0),((AJ17*(AA17-AB17))/(AA17*(AJ17-AB17))),0)</f>
        <v>0.93397333112579994</v>
      </c>
      <c r="AH17" s="35">
        <v>240</v>
      </c>
      <c r="AI17" s="40">
        <v>8.3000000000000004E-2</v>
      </c>
      <c r="AJ17" s="136">
        <v>0.24210000000000001</v>
      </c>
      <c r="AK17" s="42">
        <f t="shared" si="8"/>
        <v>53.281368000000008</v>
      </c>
      <c r="AL17" s="18">
        <v>1.7</v>
      </c>
      <c r="AM17" s="18"/>
      <c r="AN17" s="134">
        <f>AN16+AH17-AM17</f>
        <v>1650.9600000000021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49</v>
      </c>
      <c r="D18" s="44">
        <v>14507</v>
      </c>
      <c r="E18" s="44">
        <v>1</v>
      </c>
      <c r="F18" s="44">
        <v>15847</v>
      </c>
      <c r="G18" s="38">
        <v>3.2</v>
      </c>
      <c r="H18" s="38">
        <v>4.7</v>
      </c>
      <c r="I18" s="44">
        <v>15873</v>
      </c>
      <c r="J18" s="44">
        <v>15117</v>
      </c>
      <c r="K18" s="40">
        <v>8.4000000000000005E-2</v>
      </c>
      <c r="L18" s="38">
        <f t="shared" si="25"/>
        <v>13847.172</v>
      </c>
      <c r="M18" s="29">
        <v>0.77</v>
      </c>
      <c r="N18" s="26">
        <f t="shared" si="26"/>
        <v>10662.32244</v>
      </c>
      <c r="O18" s="40">
        <v>9.5000000000000001E-2</v>
      </c>
      <c r="P18" s="26">
        <f t="shared" si="27"/>
        <v>1315.48134</v>
      </c>
      <c r="Q18" s="40">
        <v>0.13500000000000001</v>
      </c>
      <c r="R18" s="26">
        <f t="shared" si="28"/>
        <v>1869.3682200000003</v>
      </c>
      <c r="S18" s="40">
        <v>0.20200000000000001</v>
      </c>
      <c r="T18" s="26">
        <f>L18*S18</f>
        <v>2797.1287440000001</v>
      </c>
      <c r="U18" s="40">
        <v>0.51200000000000001</v>
      </c>
      <c r="V18" s="26">
        <f>L18*U18</f>
        <v>7089.7520640000002</v>
      </c>
      <c r="W18" s="40">
        <v>0.4</v>
      </c>
      <c r="X18" s="26">
        <f>W18*L18</f>
        <v>5538.8688000000002</v>
      </c>
      <c r="Y18" s="48">
        <v>3.47E-3</v>
      </c>
      <c r="Z18" s="18">
        <f>L18*Y18</f>
        <v>48.04968684</v>
      </c>
      <c r="AA18" s="28">
        <f>IF(J18&gt;0,(AC18+AK18)/J18,0)</f>
        <v>3.4387094793940599E-3</v>
      </c>
      <c r="AB18" s="48">
        <v>2.5000000000000001E-4</v>
      </c>
      <c r="AC18" s="38">
        <f>AB18*L18</f>
        <v>3.4617930000000001</v>
      </c>
      <c r="AD18" s="29">
        <v>0.218</v>
      </c>
      <c r="AE18" s="42">
        <f>AH18*(1-AI18)*AD18</f>
        <v>46.679686000000004</v>
      </c>
      <c r="AF18" s="29">
        <f t="shared" si="24"/>
        <v>0.92901927957199149</v>
      </c>
      <c r="AG18" s="30">
        <f t="shared" si="29"/>
        <v>0.92832249359247554</v>
      </c>
      <c r="AH18" s="44">
        <v>233</v>
      </c>
      <c r="AI18" s="40">
        <v>8.1000000000000003E-2</v>
      </c>
      <c r="AJ18" s="137">
        <v>0.2266</v>
      </c>
      <c r="AK18" s="42">
        <f t="shared" si="8"/>
        <v>48.521178200000001</v>
      </c>
      <c r="AL18" s="18">
        <v>1.68</v>
      </c>
      <c r="AM18" s="18"/>
      <c r="AN18" s="134">
        <f>AN17+AH18-AM18</f>
        <v>1883.9600000000021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41600</v>
      </c>
      <c r="E19" s="52"/>
      <c r="F19" s="52">
        <f t="shared" ref="F19:J19" si="30">SUM(F16:F18)</f>
        <v>38632</v>
      </c>
      <c r="G19" s="53"/>
      <c r="H19" s="53"/>
      <c r="I19" s="52">
        <f t="shared" si="30"/>
        <v>39012</v>
      </c>
      <c r="J19" s="52">
        <f t="shared" si="30"/>
        <v>45439</v>
      </c>
      <c r="K19" s="21">
        <f>IF(J19&gt;0,(J16*K16+J17*K17+J18*K18)/J19,0)</f>
        <v>8.4995356411892861E-2</v>
      </c>
      <c r="L19" s="53">
        <f>L16+L17+L18</f>
        <v>41576.896000000001</v>
      </c>
      <c r="M19" s="54">
        <f>IF(L19&gt;0,N19/L19,0)</f>
        <v>0.75091261377472718</v>
      </c>
      <c r="N19" s="55">
        <f>N16+N17+N18</f>
        <v>31220.615647999999</v>
      </c>
      <c r="O19" s="21">
        <f>IF(L19&gt;0,P19/L19,0)</f>
        <v>0.14881353730687352</v>
      </c>
      <c r="P19" s="55">
        <f>P16+P17+P18</f>
        <v>6187.2049640000005</v>
      </c>
      <c r="Q19" s="21">
        <f>IF(L19&gt;0,R19/L19,0)</f>
        <v>0.1002738489183993</v>
      </c>
      <c r="R19" s="55">
        <f>R16+R17+R18</f>
        <v>4169.0753880000002</v>
      </c>
      <c r="S19" s="21">
        <f>IF(L19&gt;0,T19/L19,0)</f>
        <v>0.20467186804902415</v>
      </c>
      <c r="T19" s="55">
        <f>T16+T17+T18</f>
        <v>8509.6209720000006</v>
      </c>
      <c r="U19" s="21">
        <f>IF(L19&gt;0,V19/L19,0)</f>
        <v>0.50999101549091119</v>
      </c>
      <c r="V19" s="55">
        <f>V16+V17+V18</f>
        <v>21203.843412000002</v>
      </c>
      <c r="W19" s="21">
        <f>IF(L19&gt;0,X19/L19,0)</f>
        <v>0.4033550854782425</v>
      </c>
      <c r="X19" s="55">
        <f>X16+X17+X18</f>
        <v>16770.25244</v>
      </c>
      <c r="Y19" s="56">
        <f>IF(L19&gt;0,Z19/L19,0)</f>
        <v>3.4831763352415725E-3</v>
      </c>
      <c r="Z19" s="57">
        <f>SUM(Z16:Z18)</f>
        <v>144.81966023999999</v>
      </c>
      <c r="AA19" s="63">
        <f>IF(L19&gt;0,(AA16*L16+AA17*L17+AA18*L18)/L19,0)</f>
        <v>3.5695785805991863E-3</v>
      </c>
      <c r="AB19" s="56">
        <f>IF(J19&gt;0,(J16*AB16+J17*AB17+J18*AB18)/J19,0)</f>
        <v>2.4667466273465524E-4</v>
      </c>
      <c r="AC19" s="53">
        <f>SUM(AC16:AC18)</f>
        <v>10.256420800000001</v>
      </c>
      <c r="AD19" s="54">
        <f>IF(J19&gt;0,(J16*AD16+J17*AD17+J18*AD18)/J19,0)</f>
        <v>0.22043108783203855</v>
      </c>
      <c r="AE19" s="59">
        <f>SUM(AE16:AE18)</f>
        <v>142.9982728</v>
      </c>
      <c r="AF19" s="54">
        <f>IF(AND(Z19&gt;0),((Z16*AF16+Z17*AF17+Z18*AF18)/Z19),0)</f>
        <v>0.93021899968995247</v>
      </c>
      <c r="AG19" s="58">
        <f>IF(AND(AA19&gt;0,AJ19&gt;0,AB19&gt;0),((AJ19*(AA19-AB19))/(AA19*(AJ19-AB19))),0)</f>
        <v>0.93187702118141114</v>
      </c>
      <c r="AH19" s="52">
        <f t="shared" ref="AH19" si="31">SUM(AH16:AH18)</f>
        <v>709</v>
      </c>
      <c r="AI19" s="21">
        <f>IF(AH19&gt;0,(AI16*AH16+AI17*AH17+AI18*AH18)/AH19,0)</f>
        <v>8.5005641748942179E-2</v>
      </c>
      <c r="AJ19" s="54">
        <f>IF(J19&gt;0,(AJ16*J16+AJ17*J17+AJ18*J18)/J19,0)</f>
        <v>0.23415005611919273</v>
      </c>
      <c r="AK19" s="59">
        <f>SUM(AK16:AK18)</f>
        <v>151.93680500000002</v>
      </c>
      <c r="AL19" s="57"/>
      <c r="AM19" s="57">
        <f>SUM(AM16:AM18)</f>
        <v>504.7</v>
      </c>
      <c r="AN19" s="124"/>
      <c r="AO19" s="125">
        <f>AN18</f>
        <v>1883.9600000000021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55</v>
      </c>
      <c r="D20" s="12">
        <v>4289</v>
      </c>
      <c r="E20" s="12">
        <v>0</v>
      </c>
      <c r="F20" s="12">
        <v>11967</v>
      </c>
      <c r="G20" s="13">
        <v>3.8</v>
      </c>
      <c r="H20" s="13">
        <v>5.5</v>
      </c>
      <c r="I20" s="12">
        <v>12176</v>
      </c>
      <c r="J20" s="12">
        <v>15179</v>
      </c>
      <c r="K20" s="14">
        <v>8.1000000000000003E-2</v>
      </c>
      <c r="L20" s="25">
        <f>J20*(1-K20)</f>
        <v>13949.501</v>
      </c>
      <c r="M20" s="15">
        <v>0.71799999999999997</v>
      </c>
      <c r="N20" s="26">
        <f>L20*M20</f>
        <v>10015.741717999999</v>
      </c>
      <c r="O20" s="14">
        <v>0.16900000000000001</v>
      </c>
      <c r="P20" s="26">
        <f>L20*O20</f>
        <v>2357.4656690000002</v>
      </c>
      <c r="Q20" s="16">
        <v>0.113</v>
      </c>
      <c r="R20" s="26">
        <f>L20*Q20</f>
        <v>1576.2936130000001</v>
      </c>
      <c r="S20" s="16">
        <v>0.19800000000000001</v>
      </c>
      <c r="T20" s="26">
        <f>L20*S20</f>
        <v>2762.0011980000004</v>
      </c>
      <c r="U20" s="16">
        <v>0.505</v>
      </c>
      <c r="V20" s="26">
        <f>L20*U20</f>
        <v>7044.4980050000004</v>
      </c>
      <c r="W20" s="16">
        <v>0.39</v>
      </c>
      <c r="X20" s="26">
        <f>W20*L20</f>
        <v>5440.3053900000004</v>
      </c>
      <c r="Y20" s="17">
        <v>3.3800000000000002E-3</v>
      </c>
      <c r="Z20" s="61">
        <f>L20*Y20</f>
        <v>47.149313380000002</v>
      </c>
      <c r="AA20" s="28">
        <f>IF(J20&gt;0,(AC20+AK20)/J20,0)</f>
        <v>3.1205033427762043E-3</v>
      </c>
      <c r="AB20" s="17">
        <v>2.4000000000000001E-4</v>
      </c>
      <c r="AC20" s="25">
        <f>AB20*L20</f>
        <v>3.3478802400000003</v>
      </c>
      <c r="AD20" s="141">
        <v>0.2056</v>
      </c>
      <c r="AE20" s="31">
        <f>AH20*(1-AI20)*AD20</f>
        <v>40.402456000000008</v>
      </c>
      <c r="AF20" s="29">
        <f t="shared" ref="AF20:AF22" si="32">IF(AND(AD20&gt;0,AB20&gt;0,Y20&gt;0),((Y20-AB20)*AD20)/((AD20-AB20)*Y20),0)</f>
        <v>0.93007977908040829</v>
      </c>
      <c r="AG20" s="62">
        <f>IF(AND(AA20&gt;0,AJ20&gt;0,AB20&gt;0),((AJ20*(AA20-AB20))/(AA20*(AJ20-AB20))),0)</f>
        <v>0.92407941599552212</v>
      </c>
      <c r="AH20" s="12">
        <v>215</v>
      </c>
      <c r="AI20" s="14">
        <v>8.5999999999999993E-2</v>
      </c>
      <c r="AJ20" s="135">
        <v>0.224</v>
      </c>
      <c r="AK20" s="31">
        <f t="shared" si="8"/>
        <v>44.018240000000006</v>
      </c>
      <c r="AL20" s="19">
        <v>1.56</v>
      </c>
      <c r="AM20" s="19">
        <v>1259.44</v>
      </c>
      <c r="AN20" s="119">
        <f>AN18+AH20-AM20</f>
        <v>839.5200000000018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24" t="s">
        <v>52</v>
      </c>
      <c r="D21" s="35">
        <v>19771</v>
      </c>
      <c r="E21" s="44">
        <v>2</v>
      </c>
      <c r="F21" s="35">
        <v>13180</v>
      </c>
      <c r="G21" s="36">
        <v>2.6</v>
      </c>
      <c r="H21" s="38">
        <v>5.2</v>
      </c>
      <c r="I21" s="35">
        <v>13474</v>
      </c>
      <c r="J21" s="35">
        <v>15264</v>
      </c>
      <c r="K21" s="40">
        <v>8.4000000000000005E-2</v>
      </c>
      <c r="L21" s="38">
        <f t="shared" ref="L21:L22" si="33">J21*(1-K21)</f>
        <v>13981.824000000001</v>
      </c>
      <c r="M21" s="39">
        <v>0.72499999999999998</v>
      </c>
      <c r="N21" s="26">
        <f t="shared" ref="N21:N22" si="34">L21*M21</f>
        <v>10136.822400000001</v>
      </c>
      <c r="O21" s="37">
        <v>0.129</v>
      </c>
      <c r="P21" s="26">
        <f t="shared" ref="P21:P22" si="35">L21*O21</f>
        <v>1803.6552960000001</v>
      </c>
      <c r="Q21" s="40">
        <v>0.14599999999999999</v>
      </c>
      <c r="R21" s="26">
        <f t="shared" ref="R21:R22" si="36">L21*Q21</f>
        <v>2041.3463039999999</v>
      </c>
      <c r="S21" s="40">
        <v>0.19500000000000001</v>
      </c>
      <c r="T21" s="26">
        <f>L21*S21</f>
        <v>2726.45568</v>
      </c>
      <c r="U21" s="40">
        <v>0.50700000000000001</v>
      </c>
      <c r="V21" s="26">
        <f>L21*U21</f>
        <v>7088.7847680000004</v>
      </c>
      <c r="W21" s="40">
        <v>0.4</v>
      </c>
      <c r="X21" s="26">
        <f>W21*L21</f>
        <v>5592.7296000000006</v>
      </c>
      <c r="Y21" s="41">
        <v>3.3400000000000001E-3</v>
      </c>
      <c r="Z21" s="18">
        <f>L21*Y21</f>
        <v>46.699292160000006</v>
      </c>
      <c r="AA21" s="28">
        <f>IF(J21&gt;0,(AC21+AK21)/J21,0)</f>
        <v>2.9936352476415094E-3</v>
      </c>
      <c r="AB21" s="41">
        <v>2.3000000000000001E-4</v>
      </c>
      <c r="AC21" s="38">
        <f>AB21*L21</f>
        <v>3.2158195200000002</v>
      </c>
      <c r="AD21" s="29">
        <v>0.21390000000000001</v>
      </c>
      <c r="AE21" s="42">
        <f>AH21*(1-AI21)*AD21</f>
        <v>40.6908387</v>
      </c>
      <c r="AF21" s="29">
        <f t="shared" si="32"/>
        <v>0.93214002565375176</v>
      </c>
      <c r="AG21" s="30">
        <f t="shared" ref="AG21:AG22" si="37">IF(AND(AA21&gt;0,AJ21&gt;0,AB21&gt;0),((AJ21*(AA21-AB21))/(AA21*(AJ21-AB21))),0)</f>
        <v>0.92412218271802771</v>
      </c>
      <c r="AH21" s="35">
        <v>207</v>
      </c>
      <c r="AI21" s="40">
        <v>8.1000000000000003E-2</v>
      </c>
      <c r="AJ21" s="39">
        <v>0.2233</v>
      </c>
      <c r="AK21" s="42">
        <f t="shared" si="8"/>
        <v>42.479028900000003</v>
      </c>
      <c r="AL21" s="18">
        <v>1.6</v>
      </c>
      <c r="AM21" s="18"/>
      <c r="AN21" s="122">
        <f>AN20+AH21-AM21</f>
        <v>1046.5200000000018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53</v>
      </c>
      <c r="D22" s="44">
        <v>16140</v>
      </c>
      <c r="E22" s="44">
        <v>3</v>
      </c>
      <c r="F22" s="44">
        <v>16679</v>
      </c>
      <c r="G22" s="38">
        <v>2.8</v>
      </c>
      <c r="H22" s="38">
        <v>5.4</v>
      </c>
      <c r="I22" s="44">
        <v>16432</v>
      </c>
      <c r="J22" s="44">
        <v>15314</v>
      </c>
      <c r="K22" s="40">
        <v>8.3000000000000004E-2</v>
      </c>
      <c r="L22" s="38">
        <f t="shared" si="33"/>
        <v>14042.938</v>
      </c>
      <c r="M22" s="29">
        <v>0.65200000000000002</v>
      </c>
      <c r="N22" s="26">
        <f t="shared" si="34"/>
        <v>9155.9955760000012</v>
      </c>
      <c r="O22" s="40">
        <v>0.23200000000000001</v>
      </c>
      <c r="P22" s="26">
        <f t="shared" si="35"/>
        <v>3257.961616</v>
      </c>
      <c r="Q22" s="40">
        <v>0.11600000000000001</v>
      </c>
      <c r="R22" s="26">
        <f t="shared" si="36"/>
        <v>1628.980808</v>
      </c>
      <c r="S22" s="40">
        <v>0.19900000000000001</v>
      </c>
      <c r="T22" s="26">
        <f>L22*S22</f>
        <v>2794.5446620000002</v>
      </c>
      <c r="U22" s="40">
        <v>0.51200000000000001</v>
      </c>
      <c r="V22" s="26">
        <f>L22*U22</f>
        <v>7189.9842560000006</v>
      </c>
      <c r="W22" s="40">
        <v>0.4</v>
      </c>
      <c r="X22" s="26">
        <f>W22*L22</f>
        <v>5617.1752000000006</v>
      </c>
      <c r="Y22" s="48">
        <v>3.2699999999999999E-3</v>
      </c>
      <c r="Z22" s="18">
        <f>L22*Y22</f>
        <v>45.920407259999998</v>
      </c>
      <c r="AA22" s="28">
        <f>IF(J22&gt;0,(AC22+AK22)/J22,0)</f>
        <v>2.9635912067389313E-3</v>
      </c>
      <c r="AB22" s="48">
        <v>2.3000000000000001E-4</v>
      </c>
      <c r="AC22" s="38">
        <f>AB22*L22</f>
        <v>3.2298757400000002</v>
      </c>
      <c r="AD22" s="29">
        <v>0.21099999999999999</v>
      </c>
      <c r="AE22" s="42">
        <f>AH22*(1-AI22)*AD22</f>
        <v>38.739599999999996</v>
      </c>
      <c r="AF22" s="29">
        <f t="shared" si="32"/>
        <v>0.93067809179070937</v>
      </c>
      <c r="AG22" s="30">
        <f t="shared" si="37"/>
        <v>0.92331638046178344</v>
      </c>
      <c r="AH22" s="44">
        <v>200</v>
      </c>
      <c r="AI22" s="40">
        <v>8.2000000000000003E-2</v>
      </c>
      <c r="AJ22" s="29">
        <v>0.2296</v>
      </c>
      <c r="AK22" s="42">
        <f t="shared" si="8"/>
        <v>42.154559999999996</v>
      </c>
      <c r="AL22" s="18">
        <v>1.6</v>
      </c>
      <c r="AM22" s="18"/>
      <c r="AN22" s="122">
        <f>AN21+AH22-AM22</f>
        <v>1246.5200000000018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40200</v>
      </c>
      <c r="E23" s="52"/>
      <c r="F23" s="52">
        <f>SUM(F20:F22)</f>
        <v>41826</v>
      </c>
      <c r="G23" s="53"/>
      <c r="H23" s="53"/>
      <c r="I23" s="52">
        <f>SUM(I20:I22)</f>
        <v>42082</v>
      </c>
      <c r="J23" s="52">
        <f>SUM(J20:J22)</f>
        <v>45757</v>
      </c>
      <c r="K23" s="21">
        <f>IF(J23&gt;0,(J20*K20+J21*K21+J22*K22)/J23,0)</f>
        <v>8.267012697510763E-2</v>
      </c>
      <c r="L23" s="53">
        <f>L20+L21+L22</f>
        <v>41974.262999999999</v>
      </c>
      <c r="M23" s="54">
        <f>IF(L23&gt;0,N23/L23,0)</f>
        <v>0.69825072792820697</v>
      </c>
      <c r="N23" s="55">
        <f>N20+N21+N22</f>
        <v>29308.559694000003</v>
      </c>
      <c r="O23" s="21">
        <f>IF(L23&gt;0,P23/L23,0)</f>
        <v>0.17675313515332003</v>
      </c>
      <c r="P23" s="55">
        <f>P20+P21+P22</f>
        <v>7419.0825810000006</v>
      </c>
      <c r="Q23" s="21">
        <f>IF(L23&gt;0,R23/L23,0)</f>
        <v>0.12499613691847311</v>
      </c>
      <c r="R23" s="55">
        <f>R20+R21+R22</f>
        <v>5246.6207249999998</v>
      </c>
      <c r="S23" s="21">
        <f>IF(L23&gt;0,T23/L23,0)</f>
        <v>0.19733524660099455</v>
      </c>
      <c r="T23" s="55">
        <f>T20+T21+T22</f>
        <v>8283.0015400000011</v>
      </c>
      <c r="U23" s="21">
        <f>IF(L23&gt;0,V23/L23,0)</f>
        <v>0.50800813415115831</v>
      </c>
      <c r="V23" s="55">
        <f>V20+V21+V22</f>
        <v>21323.267029000002</v>
      </c>
      <c r="W23" s="21">
        <f>IF(L23&gt;0,X23/L23,0)</f>
        <v>0.39667665373898292</v>
      </c>
      <c r="X23" s="55">
        <f>X20+X21+X22</f>
        <v>16650.210190000002</v>
      </c>
      <c r="Y23" s="56">
        <f>IF(L23&gt;0,Z23/L23,0)</f>
        <v>3.3298741373970048E-3</v>
      </c>
      <c r="Z23" s="57">
        <f>SUM(Z20:Z22)</f>
        <v>139.76901280000001</v>
      </c>
      <c r="AA23" s="63">
        <f>IF(L23&gt;0,(AA20*L20+AA21*L21+AA22*L22)/L23,0)</f>
        <v>3.0257463538278205E-3</v>
      </c>
      <c r="AB23" s="56">
        <f>IF(J23&gt;0,(J20*AB20+J21*AB21+J22*AB22)/J23,0)</f>
        <v>2.3331730664160672E-4</v>
      </c>
      <c r="AC23" s="53">
        <f>SUM(AC20:AC22)</f>
        <v>9.7935755000000011</v>
      </c>
      <c r="AD23" s="54">
        <f>IF(J23&gt;0,(J20*AD20+J21*AD21+J22*AD22)/J23,0)</f>
        <v>0.2101760604934764</v>
      </c>
      <c r="AE23" s="59">
        <f>SUM(AE20:AE22)</f>
        <v>119.8328947</v>
      </c>
      <c r="AF23" s="54">
        <f>IF(AND(Z23&gt;0),((Z20*AF20+Z21*AF21+Z22*AF22)/Z23),0)</f>
        <v>0.93096471643167256</v>
      </c>
      <c r="AG23" s="58">
        <f>IF(AND(AA23&gt;0,AJ23&gt;0,AB23&gt;0),((AJ23*(AA23-AB23))/(AA23*(AJ23-AB23))),0)</f>
        <v>0.92384461232215531</v>
      </c>
      <c r="AH23" s="52">
        <f>SUM(AH20:AH22)</f>
        <v>622</v>
      </c>
      <c r="AI23" s="21">
        <f>IF(AH23&gt;0,(AI20*AH20+AI21*AH21+AI22*AH22)/AH23,0)</f>
        <v>8.3049839228295813E-2</v>
      </c>
      <c r="AJ23" s="54">
        <f>IF(J23&gt;0,(AJ20*J20+AJ21*J21+AJ22*J22)/J23,0)</f>
        <v>0.22564070196909761</v>
      </c>
      <c r="AK23" s="59">
        <f>SUM(AK20:AK22)</f>
        <v>128.6518289</v>
      </c>
      <c r="AL23" s="57"/>
      <c r="AM23" s="57">
        <f>SUM(AM20:AM22)</f>
        <v>1259.44</v>
      </c>
      <c r="AN23" s="124"/>
      <c r="AO23" s="125">
        <f>AN22</f>
        <v>1246.5200000000018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47" t="s">
        <v>50</v>
      </c>
      <c r="D24" s="12">
        <v>14635</v>
      </c>
      <c r="E24" s="12">
        <v>2</v>
      </c>
      <c r="F24" s="12">
        <v>16860</v>
      </c>
      <c r="G24" s="13">
        <v>2.7</v>
      </c>
      <c r="H24" s="13">
        <v>3.3</v>
      </c>
      <c r="I24" s="12">
        <v>16485</v>
      </c>
      <c r="J24" s="12">
        <v>15202</v>
      </c>
      <c r="K24" s="14">
        <v>7.9000000000000001E-2</v>
      </c>
      <c r="L24" s="25">
        <f>J24*(1-K24)</f>
        <v>14001.042000000001</v>
      </c>
      <c r="M24" s="15">
        <v>0.76700000000000002</v>
      </c>
      <c r="N24" s="26">
        <f>L24*M24</f>
        <v>10738.799214000001</v>
      </c>
      <c r="O24" s="14">
        <v>0.10100000000000001</v>
      </c>
      <c r="P24" s="26">
        <f>L24*O24</f>
        <v>1414.1052420000003</v>
      </c>
      <c r="Q24" s="16">
        <v>0.13200000000000001</v>
      </c>
      <c r="R24" s="26">
        <f>L24*Q24</f>
        <v>1848.1375440000002</v>
      </c>
      <c r="S24" s="16">
        <v>0.19800000000000001</v>
      </c>
      <c r="T24" s="26">
        <f>L24*S24</f>
        <v>2772.2063160000002</v>
      </c>
      <c r="U24" s="16">
        <v>0.50600000000000001</v>
      </c>
      <c r="V24" s="26">
        <f>L24*U24</f>
        <v>7084.5272520000008</v>
      </c>
      <c r="W24" s="16">
        <v>0.39</v>
      </c>
      <c r="X24" s="26">
        <f>W24*L24</f>
        <v>5460.4063800000004</v>
      </c>
      <c r="Y24" s="17">
        <v>3.3E-3</v>
      </c>
      <c r="Z24" s="61">
        <f>L24*Y24</f>
        <v>46.203438600000005</v>
      </c>
      <c r="AA24" s="28">
        <f>IF(J24&gt;0,(AC24+AK24)/J24,0)</f>
        <v>3.0223959768451523E-3</v>
      </c>
      <c r="AB24" s="17">
        <v>2.2000000000000001E-4</v>
      </c>
      <c r="AC24" s="25">
        <f>AB24*L24</f>
        <v>3.0802292400000004</v>
      </c>
      <c r="AD24" s="141">
        <v>0.2094</v>
      </c>
      <c r="AE24" s="31">
        <f>AH24*(1-AI24)*AD24</f>
        <v>39.043886400000005</v>
      </c>
      <c r="AF24" s="29">
        <f t="shared" ref="AF24:AF26" si="38">IF(AND(AD24&gt;0,AB24&gt;0,Y24&gt;0),((Y24-AB24)*AD24)/((AD24-AB24)*Y24),0)</f>
        <v>0.9343149440673103</v>
      </c>
      <c r="AG24" s="62">
        <f>IF(AND(AA24&gt;0,AJ24&gt;0,AB24&gt;0),((AJ24*(AA24-AB24))/(AA24*(AJ24-AB24))),0)</f>
        <v>0.92809819946468552</v>
      </c>
      <c r="AH24" s="12">
        <v>204</v>
      </c>
      <c r="AI24" s="14">
        <v>8.5999999999999993E-2</v>
      </c>
      <c r="AJ24" s="15">
        <v>0.22989999999999999</v>
      </c>
      <c r="AK24" s="31">
        <f t="shared" si="8"/>
        <v>42.866234400000003</v>
      </c>
      <c r="AL24" s="19">
        <v>1.65</v>
      </c>
      <c r="AM24" s="19"/>
      <c r="AN24" s="119">
        <f>AN22+AH24-AM24</f>
        <v>1450.5200000000018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24" t="s">
        <v>52</v>
      </c>
      <c r="D25" s="35">
        <v>19366</v>
      </c>
      <c r="E25" s="44">
        <v>3</v>
      </c>
      <c r="F25" s="35">
        <v>16458</v>
      </c>
      <c r="G25" s="36">
        <v>3.3</v>
      </c>
      <c r="H25" s="38">
        <v>4.4000000000000004</v>
      </c>
      <c r="I25" s="35">
        <v>16033</v>
      </c>
      <c r="J25" s="35">
        <v>15287</v>
      </c>
      <c r="K25" s="40">
        <v>7.4999999999999997E-2</v>
      </c>
      <c r="L25" s="38">
        <f t="shared" ref="L25:L26" si="39">J25*(1-K25)</f>
        <v>14140.475</v>
      </c>
      <c r="M25" s="39">
        <v>0.77100000000000002</v>
      </c>
      <c r="N25" s="26">
        <f t="shared" ref="N25:N26" si="40">L25*M25</f>
        <v>10902.306225</v>
      </c>
      <c r="O25" s="37">
        <v>0.114</v>
      </c>
      <c r="P25" s="26">
        <f t="shared" ref="P25:P26" si="41">L25*O25</f>
        <v>1612.0141500000002</v>
      </c>
      <c r="Q25" s="40">
        <v>0.115</v>
      </c>
      <c r="R25" s="26">
        <f t="shared" ref="R25:R26" si="42">L25*Q25</f>
        <v>1626.1546250000001</v>
      </c>
      <c r="S25" s="40">
        <v>0.19500000000000001</v>
      </c>
      <c r="T25" s="26">
        <f>L25*S25</f>
        <v>2757.392625</v>
      </c>
      <c r="U25" s="40">
        <v>0.51800000000000002</v>
      </c>
      <c r="V25" s="26">
        <f>L25*U25</f>
        <v>7324.7660500000002</v>
      </c>
      <c r="W25" s="40">
        <v>0.4</v>
      </c>
      <c r="X25" s="26">
        <f>W25*L25</f>
        <v>5656.1900000000005</v>
      </c>
      <c r="Y25" s="41">
        <v>3.3E-3</v>
      </c>
      <c r="Z25" s="18">
        <f>L25*Y25</f>
        <v>46.663567499999999</v>
      </c>
      <c r="AA25" s="28">
        <f>IF(J25&gt;0,(AC25+AK25)/J25,0)</f>
        <v>3.2697286256296197E-3</v>
      </c>
      <c r="AB25" s="41">
        <v>2.2000000000000001E-4</v>
      </c>
      <c r="AC25" s="38">
        <f>AB25*L25</f>
        <v>3.1109045000000002</v>
      </c>
      <c r="AD25" s="29">
        <v>0.22220000000000001</v>
      </c>
      <c r="AE25" s="42">
        <f>AH25*(1-AI25)*AD25</f>
        <v>44.932173000000006</v>
      </c>
      <c r="AF25" s="29">
        <f t="shared" si="38"/>
        <v>0.93425834159233556</v>
      </c>
      <c r="AG25" s="30">
        <f t="shared" ref="AG25:AG26" si="43">IF(AND(AA25&gt;0,AJ25&gt;0,AB25&gt;0),((AJ25*(AA25-AB25))/(AA25*(AJ25-AB25))),0)</f>
        <v>0.93360220500468316</v>
      </c>
      <c r="AH25" s="35">
        <v>221</v>
      </c>
      <c r="AI25" s="40">
        <v>8.5000000000000006E-2</v>
      </c>
      <c r="AJ25" s="39">
        <v>0.23180000000000001</v>
      </c>
      <c r="AK25" s="42">
        <f t="shared" si="8"/>
        <v>46.873437000000003</v>
      </c>
      <c r="AL25" s="18">
        <v>1.6</v>
      </c>
      <c r="AM25" s="18"/>
      <c r="AN25" s="122">
        <f>AN24+AH25-AM25</f>
        <v>1671.5200000000018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53</v>
      </c>
      <c r="D26" s="44">
        <v>15499</v>
      </c>
      <c r="E26" s="44">
        <v>4</v>
      </c>
      <c r="F26" s="44">
        <v>16842</v>
      </c>
      <c r="G26" s="38">
        <v>3.5</v>
      </c>
      <c r="H26" s="38">
        <v>3.6</v>
      </c>
      <c r="I26" s="44">
        <v>16341</v>
      </c>
      <c r="J26" s="44">
        <v>15225</v>
      </c>
      <c r="K26" s="40">
        <v>7.6999999999999999E-2</v>
      </c>
      <c r="L26" s="38">
        <f t="shared" si="39"/>
        <v>14052.675000000001</v>
      </c>
      <c r="M26" s="29">
        <v>0.75800000000000001</v>
      </c>
      <c r="N26" s="26">
        <f t="shared" si="40"/>
        <v>10651.927650000001</v>
      </c>
      <c r="O26" s="40">
        <v>0.126</v>
      </c>
      <c r="P26" s="26">
        <f t="shared" si="41"/>
        <v>1770.63705</v>
      </c>
      <c r="Q26" s="40">
        <v>0.11600000000000001</v>
      </c>
      <c r="R26" s="26">
        <f t="shared" si="42"/>
        <v>1630.1103000000003</v>
      </c>
      <c r="S26" s="40">
        <v>0.192</v>
      </c>
      <c r="T26" s="26">
        <f>L26*S26</f>
        <v>2698.1136000000001</v>
      </c>
      <c r="U26" s="40">
        <v>0.51400000000000001</v>
      </c>
      <c r="V26" s="26">
        <f>L26*U26</f>
        <v>7223.0749500000011</v>
      </c>
      <c r="W26" s="40">
        <v>0.4</v>
      </c>
      <c r="X26" s="26">
        <f>W26*L26</f>
        <v>5621.0700000000006</v>
      </c>
      <c r="Y26" s="48">
        <v>3.2699999999999999E-3</v>
      </c>
      <c r="Z26" s="18">
        <f>L26*Y26</f>
        <v>45.952247249999999</v>
      </c>
      <c r="AA26" s="28">
        <f>IF(J26&gt;0,(AC26+AK26)/J26,0)</f>
        <v>3.2528361970443351E-3</v>
      </c>
      <c r="AB26" s="48">
        <v>2.2000000000000001E-4</v>
      </c>
      <c r="AC26" s="38">
        <f>AB26*L26</f>
        <v>3.0915885000000003</v>
      </c>
      <c r="AD26" s="29">
        <v>0.21290000000000001</v>
      </c>
      <c r="AE26" s="42">
        <f>AH26*(1-AI26)*AD26</f>
        <v>41.870191400000003</v>
      </c>
      <c r="AF26" s="29">
        <f t="shared" si="38"/>
        <v>0.93368653657790279</v>
      </c>
      <c r="AG26" s="30">
        <f t="shared" si="43"/>
        <v>0.93323631183374023</v>
      </c>
      <c r="AH26" s="44">
        <v>214</v>
      </c>
      <c r="AI26" s="40">
        <v>8.1000000000000003E-2</v>
      </c>
      <c r="AJ26" s="29">
        <v>0.2361</v>
      </c>
      <c r="AK26" s="42">
        <f t="shared" si="8"/>
        <v>46.432842600000001</v>
      </c>
      <c r="AL26" s="18">
        <v>1.7</v>
      </c>
      <c r="AM26" s="18"/>
      <c r="AN26" s="122">
        <f>AN25+AH26-AM26</f>
        <v>1885.5200000000018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49500</v>
      </c>
      <c r="E27" s="52"/>
      <c r="F27" s="52">
        <f>SUM(F24:F26)</f>
        <v>50160</v>
      </c>
      <c r="G27" s="53"/>
      <c r="H27" s="53"/>
      <c r="I27" s="52">
        <f>SUM(I24:I26)</f>
        <v>48859</v>
      </c>
      <c r="J27" s="52">
        <f>SUM(J24:J26)</f>
        <v>45714</v>
      </c>
      <c r="K27" s="21">
        <f>IF(J27&gt;0,(J24*K24+J25*K25+J26*K26)/J27,0)</f>
        <v>7.6996281226757668E-2</v>
      </c>
      <c r="L27" s="53">
        <f>L24+L25+L26</f>
        <v>42194.192000000003</v>
      </c>
      <c r="M27" s="54">
        <f>IF(L27&gt;0,N27/L27,0)</f>
        <v>0.7653430853469122</v>
      </c>
      <c r="N27" s="55">
        <f>N24+N25+N26</f>
        <v>32293.033089</v>
      </c>
      <c r="O27" s="21">
        <f>IF(L27&gt;0,P27/L27,0)</f>
        <v>0.11368286047520475</v>
      </c>
      <c r="P27" s="55">
        <f>P24+P25+P26</f>
        <v>4796.7564420000008</v>
      </c>
      <c r="Q27" s="21">
        <f>IF(L27&gt;0,R27/L27,0)</f>
        <v>0.12097405417788307</v>
      </c>
      <c r="R27" s="55">
        <f>R24+R25+R26</f>
        <v>5104.4024690000006</v>
      </c>
      <c r="S27" s="21">
        <f>IF(L27&gt;0,T27/L27,0)</f>
        <v>0.19499632890232854</v>
      </c>
      <c r="T27" s="55">
        <f>T24+T25+T26</f>
        <v>8227.7125410000008</v>
      </c>
      <c r="U27" s="21">
        <f>IF(L27&gt;0,V27/L27,0)</f>
        <v>0.51268592255540768</v>
      </c>
      <c r="V27" s="55">
        <f>V24+V25+V26</f>
        <v>21632.368252000004</v>
      </c>
      <c r="W27" s="21">
        <f>IF(L27&gt;0,X27/L27,0)</f>
        <v>0.39668176084518936</v>
      </c>
      <c r="X27" s="55">
        <f>X24+X25+X26</f>
        <v>16737.666380000002</v>
      </c>
      <c r="Y27" s="56">
        <f>IF(L27&gt;0,Z27/L27,0)</f>
        <v>3.2900085715588533E-3</v>
      </c>
      <c r="Z27" s="57">
        <f>SUM(Z24:Z26)</f>
        <v>138.81925335</v>
      </c>
      <c r="AA27" s="63">
        <f>IF(L27&gt;0,(AA24*L24+AA25*L25+AA26*L26)/L27,0)</f>
        <v>3.1820317546367521E-3</v>
      </c>
      <c r="AB27" s="56">
        <f>IF(J27&gt;0,(J24*AB24+J25*AB25+J26*AB26)/J27,0)</f>
        <v>2.1999999999999998E-4</v>
      </c>
      <c r="AC27" s="53">
        <f>SUM(AC24:AC26)</f>
        <v>9.2827222400000018</v>
      </c>
      <c r="AD27" s="54">
        <f>IF(J27&gt;0,(J24*AD24+J25*AD25+J26*AD26)/J27,0)</f>
        <v>0.21484605810036314</v>
      </c>
      <c r="AE27" s="59">
        <f>SUM(AE24:AE26)</f>
        <v>125.84625080000001</v>
      </c>
      <c r="AF27" s="54">
        <f>IF(AND(Z27&gt;0),((Z24*AF24+Z25*AF25+Z26*AF26)/Z27),0)</f>
        <v>0.93408790056305535</v>
      </c>
      <c r="AG27" s="58">
        <f>IF(AND(AA27&gt;0,AJ27&gt;0,AB27&gt;0),((AJ27*(AA27-AB27))/(AA27*(AJ27-AB27))),0)</f>
        <v>0.93174305287711634</v>
      </c>
      <c r="AH27" s="52">
        <f>SUM(AH24:AH26)</f>
        <v>639</v>
      </c>
      <c r="AI27" s="21">
        <f>IF(AH27&gt;0,(AI24*AH24+AI25*AH25+AI26*AH26)/AH27,0)</f>
        <v>8.3979655712050072E-2</v>
      </c>
      <c r="AJ27" s="54">
        <f>IF(J27&gt;0,(AJ24*J24+AJ25*J25+AJ26*J26)/J27,0)</f>
        <v>0.232600273439209</v>
      </c>
      <c r="AK27" s="59">
        <f>SUM(AK24:AK26)</f>
        <v>136.17251400000001</v>
      </c>
      <c r="AL27" s="57"/>
      <c r="AM27" s="57">
        <f>SUM(AM24:AM26)</f>
        <v>0</v>
      </c>
      <c r="AN27" s="124"/>
      <c r="AO27" s="125">
        <f>AN26</f>
        <v>1885.5200000000018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47" t="s">
        <v>50</v>
      </c>
      <c r="D28" s="12">
        <v>15479</v>
      </c>
      <c r="E28" s="12">
        <v>0</v>
      </c>
      <c r="F28" s="12">
        <v>14311</v>
      </c>
      <c r="G28" s="13">
        <v>3.6</v>
      </c>
      <c r="H28" s="13">
        <v>4.5</v>
      </c>
      <c r="I28" s="12">
        <v>13766</v>
      </c>
      <c r="J28" s="12">
        <v>15136</v>
      </c>
      <c r="K28" s="14">
        <v>7.1999999999999995E-2</v>
      </c>
      <c r="L28" s="25">
        <f>J28*(1-K28)</f>
        <v>14046.208000000001</v>
      </c>
      <c r="M28" s="15">
        <v>0.54700000000000004</v>
      </c>
      <c r="N28" s="26">
        <f>L28*M28</f>
        <v>7683.2757760000013</v>
      </c>
      <c r="O28" s="14">
        <v>0.312</v>
      </c>
      <c r="P28" s="26">
        <f>L28*O28</f>
        <v>4382.4168959999997</v>
      </c>
      <c r="Q28" s="16">
        <v>0.14099999999999999</v>
      </c>
      <c r="R28" s="26">
        <f>L28*Q28</f>
        <v>1980.515328</v>
      </c>
      <c r="S28" s="16">
        <v>0.19</v>
      </c>
      <c r="T28" s="26">
        <f>L28*S28</f>
        <v>2668.77952</v>
      </c>
      <c r="U28" s="16">
        <v>0.52400000000000002</v>
      </c>
      <c r="V28" s="26">
        <f>L28*U28</f>
        <v>7360.2129920000007</v>
      </c>
      <c r="W28" s="16">
        <v>0.4</v>
      </c>
      <c r="X28" s="26">
        <f>W28*L28</f>
        <v>5618.4832000000006</v>
      </c>
      <c r="Y28" s="17">
        <v>3.31E-3</v>
      </c>
      <c r="Z28" s="61">
        <f>L28*Y28</f>
        <v>46.492948480000003</v>
      </c>
      <c r="AA28" s="28">
        <f>IF(J28&gt;0,(AC28+AK28)/J28,0)</f>
        <v>3.4926290050211416E-3</v>
      </c>
      <c r="AB28" s="17">
        <v>2.4000000000000001E-4</v>
      </c>
      <c r="AC28" s="25">
        <f>AB28*L28</f>
        <v>3.3710899200000002</v>
      </c>
      <c r="AD28" s="141">
        <v>0.189</v>
      </c>
      <c r="AE28" s="31">
        <f>AH28*(1-AI28)*AD28</f>
        <v>44.735733000000003</v>
      </c>
      <c r="AF28" s="29">
        <f t="shared" ref="AF28:AF30" si="44">IF(AND(AD28&gt;0,AB28&gt;0,Y28&gt;0),((Y28-AB28)*AD28)/((AD28-AB28)*Y28),0)</f>
        <v>0.92867171279695293</v>
      </c>
      <c r="AG28" s="62">
        <f>IF(AND(AA28&gt;0,AJ28&gt;0,AB28&gt;0),((AJ28*(AA28-AB28))/(AA28*(AJ28-AB28))),0)</f>
        <v>0.93235398902980393</v>
      </c>
      <c r="AH28" s="12">
        <v>257</v>
      </c>
      <c r="AI28" s="14">
        <v>7.9000000000000001E-2</v>
      </c>
      <c r="AJ28" s="15">
        <v>0.20910000000000001</v>
      </c>
      <c r="AK28" s="31">
        <f t="shared" si="8"/>
        <v>49.493342699999999</v>
      </c>
      <c r="AL28" s="19">
        <v>1.8</v>
      </c>
      <c r="AM28" s="19"/>
      <c r="AN28" s="119">
        <f>AN26+AH28-AM28</f>
        <v>2142.5200000000018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11" t="s">
        <v>49</v>
      </c>
      <c r="D29" s="35">
        <v>20436</v>
      </c>
      <c r="E29" s="44">
        <v>3</v>
      </c>
      <c r="F29" s="35">
        <v>17483</v>
      </c>
      <c r="G29" s="38">
        <v>3</v>
      </c>
      <c r="H29" s="38">
        <v>4.2</v>
      </c>
      <c r="I29" s="35">
        <v>17494</v>
      </c>
      <c r="J29" s="35">
        <v>15312</v>
      </c>
      <c r="K29" s="40">
        <v>7.0999999999999994E-2</v>
      </c>
      <c r="L29" s="38">
        <f t="shared" ref="L29:L30" si="45">J29*(1-K29)</f>
        <v>14224.848</v>
      </c>
      <c r="M29" s="39">
        <v>0.66</v>
      </c>
      <c r="N29" s="26">
        <f t="shared" ref="N29:N30" si="46">L29*M29</f>
        <v>9388.3996800000004</v>
      </c>
      <c r="O29" s="37">
        <v>0.223</v>
      </c>
      <c r="P29" s="26">
        <f t="shared" ref="P29:P30" si="47">L29*O29</f>
        <v>3172.1411040000003</v>
      </c>
      <c r="Q29" s="40">
        <v>0.11700000000000001</v>
      </c>
      <c r="R29" s="26">
        <f t="shared" ref="R29:R30" si="48">L29*Q29</f>
        <v>1664.3072160000002</v>
      </c>
      <c r="S29" s="40">
        <v>0.20100000000000001</v>
      </c>
      <c r="T29" s="26">
        <f>L29*S29</f>
        <v>2859.1944480000002</v>
      </c>
      <c r="U29" s="40">
        <v>0.505</v>
      </c>
      <c r="V29" s="26">
        <f>L29*U29</f>
        <v>7183.5482400000001</v>
      </c>
      <c r="W29" s="40">
        <v>0.4</v>
      </c>
      <c r="X29" s="26">
        <f>W29*L29</f>
        <v>5689.9392000000007</v>
      </c>
      <c r="Y29" s="41">
        <v>3.4299999999999999E-3</v>
      </c>
      <c r="Z29" s="18">
        <f>L29*Y29</f>
        <v>48.79122864</v>
      </c>
      <c r="AA29" s="28">
        <f>IF(J29&gt;0,(AC29+AK29)/J29,0)</f>
        <v>3.734245062695925E-3</v>
      </c>
      <c r="AB29" s="41">
        <v>2.5000000000000001E-4</v>
      </c>
      <c r="AC29" s="38">
        <f>AB29*L29</f>
        <v>3.5562119999999999</v>
      </c>
      <c r="AD29" s="29">
        <v>0.2235</v>
      </c>
      <c r="AE29" s="42">
        <f>AH29*(1-AI29)*AD29</f>
        <v>50.976773999999999</v>
      </c>
      <c r="AF29" s="29">
        <f t="shared" si="44"/>
        <v>0.92815190385864788</v>
      </c>
      <c r="AG29" s="30">
        <f t="shared" ref="AG29:AG30" si="49">IF(AND(AA29&gt;0,AJ29&gt;0,AB29&gt;0),((AJ29*(AA29-AB29))/(AA29*(AJ29-AB29))),0)</f>
        <v>0.93404530642010031</v>
      </c>
      <c r="AH29" s="35">
        <v>249</v>
      </c>
      <c r="AI29" s="40">
        <v>8.4000000000000005E-2</v>
      </c>
      <c r="AJ29" s="39">
        <v>0.2351</v>
      </c>
      <c r="AK29" s="42">
        <f t="shared" si="8"/>
        <v>53.622548399999999</v>
      </c>
      <c r="AL29" s="18">
        <v>1.75</v>
      </c>
      <c r="AM29" s="18"/>
      <c r="AN29" s="122">
        <f>AN28+AH29-AM29</f>
        <v>2391.5200000000018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53</v>
      </c>
      <c r="D30" s="44">
        <v>15914</v>
      </c>
      <c r="E30" s="44">
        <v>3</v>
      </c>
      <c r="F30" s="44">
        <v>18055</v>
      </c>
      <c r="G30" s="38">
        <v>2.8</v>
      </c>
      <c r="H30" s="38">
        <v>4.2</v>
      </c>
      <c r="I30" s="44">
        <v>17619</v>
      </c>
      <c r="J30" s="44">
        <v>15359</v>
      </c>
      <c r="K30" s="40">
        <v>7.2999999999999995E-2</v>
      </c>
      <c r="L30" s="38">
        <f t="shared" si="45"/>
        <v>14237.793000000001</v>
      </c>
      <c r="M30" s="29">
        <v>0.69399999999999995</v>
      </c>
      <c r="N30" s="26">
        <f t="shared" si="46"/>
        <v>9881.0283419999996</v>
      </c>
      <c r="O30" s="40">
        <v>0.20300000000000001</v>
      </c>
      <c r="P30" s="26">
        <f t="shared" si="47"/>
        <v>2890.2719790000006</v>
      </c>
      <c r="Q30" s="40">
        <v>0.10299999999999999</v>
      </c>
      <c r="R30" s="26">
        <f t="shared" si="48"/>
        <v>1466.4926790000002</v>
      </c>
      <c r="S30" s="40">
        <v>0.21</v>
      </c>
      <c r="T30" s="26">
        <f>L30*S30</f>
        <v>2989.9365300000004</v>
      </c>
      <c r="U30" s="40">
        <v>0.497</v>
      </c>
      <c r="V30" s="26">
        <f>L30*U30</f>
        <v>7076.1831210000009</v>
      </c>
      <c r="W30" s="40">
        <v>0.4</v>
      </c>
      <c r="X30" s="26">
        <f>W30*L30</f>
        <v>5695.1172000000006</v>
      </c>
      <c r="Y30" s="48">
        <v>3.5300000000000002E-3</v>
      </c>
      <c r="Z30" s="18">
        <f>L30*Y30</f>
        <v>50.259409290000008</v>
      </c>
      <c r="AA30" s="28">
        <f>IF(J30&gt;0,(AC30+AK30)/J30,0)</f>
        <v>3.4327542795754931E-3</v>
      </c>
      <c r="AB30" s="48">
        <v>2.5999999999999998E-4</v>
      </c>
      <c r="AC30" s="38">
        <f>AB30*L30</f>
        <v>3.7018261799999999</v>
      </c>
      <c r="AD30" s="29">
        <v>0.22420000000000001</v>
      </c>
      <c r="AE30" s="42">
        <f>AH30*(1-AI30)*AD30</f>
        <v>47.029088800000004</v>
      </c>
      <c r="AF30" s="29">
        <f t="shared" si="44"/>
        <v>0.92742111973032038</v>
      </c>
      <c r="AG30" s="30">
        <f t="shared" si="49"/>
        <v>0.92528848855247925</v>
      </c>
      <c r="AH30" s="44">
        <v>229</v>
      </c>
      <c r="AI30" s="40">
        <v>8.4000000000000005E-2</v>
      </c>
      <c r="AJ30" s="29">
        <v>0.23369999999999999</v>
      </c>
      <c r="AK30" s="42">
        <f t="shared" si="8"/>
        <v>49.021846799999999</v>
      </c>
      <c r="AL30" s="18">
        <v>1.7</v>
      </c>
      <c r="AM30" s="18"/>
      <c r="AN30" s="122">
        <f>AN29+AH30-AM30</f>
        <v>2620.5200000000018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51829</v>
      </c>
      <c r="E31" s="52"/>
      <c r="F31" s="52">
        <f>SUM(F28:F30)</f>
        <v>49849</v>
      </c>
      <c r="G31" s="53"/>
      <c r="H31" s="53"/>
      <c r="I31" s="52">
        <f>SUM(I28:I30)</f>
        <v>48879</v>
      </c>
      <c r="J31" s="52">
        <f>SUM(J28:J30)</f>
        <v>45807</v>
      </c>
      <c r="K31" s="21">
        <f>IF(J31&gt;0,(J28*K28+J29*K29+J30*K30)/J31,0)</f>
        <v>7.2001026044054395E-2</v>
      </c>
      <c r="L31" s="53">
        <f>L28+L29+L30</f>
        <v>42508.849000000002</v>
      </c>
      <c r="M31" s="54">
        <f>IF(L31&gt;0,N31/L31,0)</f>
        <v>0.63404924932218232</v>
      </c>
      <c r="N31" s="55">
        <f>N28+N29+N30</f>
        <v>26952.703798000002</v>
      </c>
      <c r="O31" s="21">
        <f>IF(L31&gt;0,P31/L31,0)</f>
        <v>0.2457095457701054</v>
      </c>
      <c r="P31" s="55">
        <f>P28+P29+P30</f>
        <v>10444.829979</v>
      </c>
      <c r="Q31" s="21">
        <f>IF(L31&gt;0,R31/L31,0)</f>
        <v>0.12024120490771228</v>
      </c>
      <c r="R31" s="55">
        <f>R28+R29+R30</f>
        <v>5111.3152230000005</v>
      </c>
      <c r="S31" s="21">
        <f>IF(L31&gt;0,T31/L31,0)</f>
        <v>0.20037970207097353</v>
      </c>
      <c r="T31" s="55">
        <f>T28+T29+T30</f>
        <v>8517.9104980000011</v>
      </c>
      <c r="U31" s="21">
        <f>IF(L31&gt;0,V31/L31,0)</f>
        <v>0.50859867678374449</v>
      </c>
      <c r="V31" s="55">
        <f>V28+V29+V30</f>
        <v>21619.944353000003</v>
      </c>
      <c r="W31" s="21">
        <f>IF(L31&gt;0,X31/L31,0)</f>
        <v>0.40000000000000008</v>
      </c>
      <c r="X31" s="55">
        <f>X28+X29+X30</f>
        <v>17003.539600000004</v>
      </c>
      <c r="Y31" s="56">
        <f>IF(L31&gt;0,Z31/L31,0)</f>
        <v>3.4238420901492772E-3</v>
      </c>
      <c r="Z31" s="57">
        <f>SUM(Z28:Z30)</f>
        <v>145.54358641000002</v>
      </c>
      <c r="AA31" s="63">
        <f>IF(L31&gt;0,(AA28*L28+AA29*L29+AA30*L30)/L31,0)</f>
        <v>3.5534273519243018E-3</v>
      </c>
      <c r="AB31" s="56">
        <f>IF(J31&gt;0,(J28*AB28+J29*AB29+J30*AB30)/J31,0)</f>
        <v>2.5004868251577269E-4</v>
      </c>
      <c r="AC31" s="53">
        <f>SUM(AC28:AC30)</f>
        <v>10.629128099999999</v>
      </c>
      <c r="AD31" s="54">
        <f>IF(J31&gt;0,(J28*AD28+J29*AD29+J30*AD30)/J31,0)</f>
        <v>0.21233487894863232</v>
      </c>
      <c r="AE31" s="59">
        <f>SUM(AE28:AE30)</f>
        <v>142.7415958</v>
      </c>
      <c r="AF31" s="54">
        <f>IF(AND(Z31&gt;0),((Z28*AF28+Z29*AF29+Z30*AF30)/Z31),0)</f>
        <v>0.92806559755872742</v>
      </c>
      <c r="AG31" s="58">
        <f>IF(AND(AA31&gt;0,AJ31&gt;0,AB31&gt;0),((AJ31*(AA31-AB31))/(AA31*(AJ31-AB31))),0)</f>
        <v>0.93066120201941571</v>
      </c>
      <c r="AH31" s="52">
        <f>SUM(AH28:AH30)</f>
        <v>735</v>
      </c>
      <c r="AI31" s="21">
        <f>IF(AH31&gt;0,(AI28*AH28+AI29*AH29+AI30*AH30)/AH31,0)</f>
        <v>8.2251700680272113E-2</v>
      </c>
      <c r="AJ31" s="54">
        <f>IF(J31&gt;0,(AJ28*J28+AJ29*J29+AJ30*J30)/J31,0)</f>
        <v>0.22603940664090638</v>
      </c>
      <c r="AK31" s="59">
        <f>SUM(AK28:AK30)</f>
        <v>152.13773789999999</v>
      </c>
      <c r="AL31" s="57"/>
      <c r="AM31" s="57">
        <f>SUM(AM28:AM30)</f>
        <v>0</v>
      </c>
      <c r="AN31" s="124"/>
      <c r="AO31" s="125">
        <f>AN30</f>
        <v>2620.5200000000018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47" t="s">
        <v>50</v>
      </c>
      <c r="D32" s="12">
        <v>15661</v>
      </c>
      <c r="E32" s="12">
        <v>0</v>
      </c>
      <c r="F32" s="12">
        <v>14247</v>
      </c>
      <c r="G32" s="13">
        <v>1.4</v>
      </c>
      <c r="H32" s="13">
        <v>3.7</v>
      </c>
      <c r="I32" s="12">
        <v>14014</v>
      </c>
      <c r="J32" s="12">
        <v>15256</v>
      </c>
      <c r="K32" s="14">
        <v>8.3000000000000004E-2</v>
      </c>
      <c r="L32" s="25">
        <f>J32*(1-K32)</f>
        <v>13989.752</v>
      </c>
      <c r="M32" s="15">
        <v>0.71</v>
      </c>
      <c r="N32" s="26">
        <f>L32*M32</f>
        <v>9932.7239200000004</v>
      </c>
      <c r="O32" s="14">
        <v>0.13700000000000001</v>
      </c>
      <c r="P32" s="26">
        <f>L32*O32</f>
        <v>1916.5960240000002</v>
      </c>
      <c r="Q32" s="16">
        <v>0.153</v>
      </c>
      <c r="R32" s="26">
        <f>L32*Q32</f>
        <v>2140.4320560000001</v>
      </c>
      <c r="S32" s="16">
        <v>0.192</v>
      </c>
      <c r="T32" s="26">
        <f>L32*S32</f>
        <v>2686.0323840000001</v>
      </c>
      <c r="U32" s="16">
        <v>0.51900000000000002</v>
      </c>
      <c r="V32" s="26">
        <f>L32*U32</f>
        <v>7260.6812880000007</v>
      </c>
      <c r="W32" s="16">
        <v>0.4</v>
      </c>
      <c r="X32" s="26">
        <f>W32*L32</f>
        <v>5595.9008000000003</v>
      </c>
      <c r="Y32" s="17">
        <v>3.5300000000000002E-3</v>
      </c>
      <c r="Z32" s="61">
        <f>L32*Y32</f>
        <v>49.383824560000001</v>
      </c>
      <c r="AA32" s="28">
        <f>IF(J32&gt;0,(AC32+AK32)/J32,0)</f>
        <v>3.3810179496591504E-3</v>
      </c>
      <c r="AB32" s="17">
        <v>2.7E-4</v>
      </c>
      <c r="AC32" s="25">
        <f>AB32*L32</f>
        <v>3.77723304</v>
      </c>
      <c r="AD32" s="141">
        <v>0.22259999999999999</v>
      </c>
      <c r="AE32" s="31">
        <f>AH32*(1-AI32)*AD32</f>
        <v>43.682578800000002</v>
      </c>
      <c r="AF32" s="29">
        <f t="shared" ref="AF32:AF34" si="50">IF(AND(AD32&gt;0,AB32&gt;0,Y32&gt;0),((Y32-AB32)*AD32)/((AD32-AB32)*Y32),0)</f>
        <v>0.9246342719248587</v>
      </c>
      <c r="AG32" s="62">
        <f>IF(AND(AA32&gt;0,AJ32&gt;0,AB32&gt;0),((AJ32*(AA32-AB32))/(AA32*(AJ32-AB32))),0)</f>
        <v>0.92116338769641171</v>
      </c>
      <c r="AH32" s="12">
        <v>214</v>
      </c>
      <c r="AI32" s="14">
        <v>8.3000000000000004E-2</v>
      </c>
      <c r="AJ32" s="15">
        <v>0.24360000000000001</v>
      </c>
      <c r="AK32" s="31">
        <f t="shared" si="8"/>
        <v>47.803576800000002</v>
      </c>
      <c r="AL32" s="19">
        <v>1.65</v>
      </c>
      <c r="AM32" s="19"/>
      <c r="AN32" s="119">
        <f>AN30+AH32-AM32</f>
        <v>2834.5200000000018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49</v>
      </c>
      <c r="D33" s="35">
        <v>19300</v>
      </c>
      <c r="E33" s="44">
        <v>4</v>
      </c>
      <c r="F33" s="35">
        <v>17499</v>
      </c>
      <c r="G33" s="36">
        <v>2.4</v>
      </c>
      <c r="H33" s="38">
        <v>3.9</v>
      </c>
      <c r="I33" s="35">
        <v>17566</v>
      </c>
      <c r="J33" s="35">
        <v>15210</v>
      </c>
      <c r="K33" s="40">
        <v>8.2000000000000003E-2</v>
      </c>
      <c r="L33" s="38">
        <f t="shared" ref="L33:L34" si="51">J33*(1-K33)</f>
        <v>13962.78</v>
      </c>
      <c r="M33" s="39">
        <v>0.73899999999999999</v>
      </c>
      <c r="N33" s="26">
        <f t="shared" ref="N33:N34" si="52">L33*M33</f>
        <v>10318.494420000001</v>
      </c>
      <c r="O33" s="37">
        <v>0.15</v>
      </c>
      <c r="P33" s="26">
        <f t="shared" ref="P33:P34" si="53">L33*O33</f>
        <v>2094.4169999999999</v>
      </c>
      <c r="Q33" s="40">
        <v>0.111</v>
      </c>
      <c r="R33" s="26">
        <f t="shared" ref="R33:R34" si="54">L33*Q33</f>
        <v>1549.8685800000001</v>
      </c>
      <c r="S33" s="40">
        <v>0.20599999999999999</v>
      </c>
      <c r="T33" s="26">
        <f>L33*S33</f>
        <v>2876.33268</v>
      </c>
      <c r="U33" s="40">
        <v>0.505</v>
      </c>
      <c r="V33" s="26">
        <f>L33*U33</f>
        <v>7051.2039000000004</v>
      </c>
      <c r="W33" s="40">
        <v>0.4</v>
      </c>
      <c r="X33" s="26">
        <f>W33*L33</f>
        <v>5585.112000000001</v>
      </c>
      <c r="Y33" s="41">
        <v>3.48E-3</v>
      </c>
      <c r="Z33" s="18">
        <f>L33*Y33</f>
        <v>48.590474400000005</v>
      </c>
      <c r="AA33" s="28">
        <f>IF(J33&gt;0,(AC33+AK33)/J33,0)</f>
        <v>3.4968172781065093E-3</v>
      </c>
      <c r="AB33" s="41">
        <v>2.7999999999999998E-4</v>
      </c>
      <c r="AC33" s="38">
        <f>AB33*L33</f>
        <v>3.9095784</v>
      </c>
      <c r="AD33" s="29">
        <v>0.22439999999999999</v>
      </c>
      <c r="AE33" s="42">
        <f>AH33*(1-AI33)*AD33</f>
        <v>48.562852800000002</v>
      </c>
      <c r="AF33" s="29">
        <f t="shared" si="50"/>
        <v>0.92068903973856364</v>
      </c>
      <c r="AG33" s="30">
        <f t="shared" ref="AG33:AG34" si="55">IF(AND(AA33&gt;0,AJ33&gt;0,AB33&gt;0),((AJ33*(AA33-AB33))/(AA33*(AJ33-AB33))),0)</f>
        <v>0.92105980221510708</v>
      </c>
      <c r="AH33" s="35">
        <v>236</v>
      </c>
      <c r="AI33" s="40">
        <v>8.3000000000000004E-2</v>
      </c>
      <c r="AJ33" s="39">
        <v>0.22770000000000001</v>
      </c>
      <c r="AK33" s="42">
        <f t="shared" si="8"/>
        <v>49.277012400000004</v>
      </c>
      <c r="AL33" s="18">
        <v>1.75</v>
      </c>
      <c r="AM33" s="18"/>
      <c r="AN33" s="122">
        <f>AN32+AH33-AM33</f>
        <v>3070.5200000000018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55</v>
      </c>
      <c r="D34" s="44">
        <v>14370</v>
      </c>
      <c r="E34" s="44">
        <v>4</v>
      </c>
      <c r="F34" s="44">
        <v>15458</v>
      </c>
      <c r="G34" s="38">
        <v>2.4</v>
      </c>
      <c r="H34" s="38">
        <v>5.4</v>
      </c>
      <c r="I34" s="44">
        <v>15620</v>
      </c>
      <c r="J34" s="44">
        <v>13544</v>
      </c>
      <c r="K34" s="40">
        <v>7.9000000000000001E-2</v>
      </c>
      <c r="L34" s="38">
        <f t="shared" si="51"/>
        <v>12474.024000000001</v>
      </c>
      <c r="M34" s="29">
        <v>0.8</v>
      </c>
      <c r="N34" s="26">
        <f t="shared" si="52"/>
        <v>9979.2192000000014</v>
      </c>
      <c r="O34" s="40">
        <v>0.113</v>
      </c>
      <c r="P34" s="26">
        <f t="shared" si="53"/>
        <v>1409.5647120000001</v>
      </c>
      <c r="Q34" s="40">
        <v>8.6999999999999994E-2</v>
      </c>
      <c r="R34" s="26">
        <f t="shared" si="54"/>
        <v>1085.240088</v>
      </c>
      <c r="S34" s="40">
        <v>0.189</v>
      </c>
      <c r="T34" s="26">
        <f>L34*S34</f>
        <v>2357.5905360000002</v>
      </c>
      <c r="U34" s="40">
        <v>0.52100000000000002</v>
      </c>
      <c r="V34" s="26">
        <f>L34*U34</f>
        <v>6498.9665040000009</v>
      </c>
      <c r="W34" s="40">
        <v>0.4</v>
      </c>
      <c r="X34" s="26">
        <f>W34*L34</f>
        <v>4989.6096000000007</v>
      </c>
      <c r="Y34" s="48">
        <v>3.4499999999999999E-3</v>
      </c>
      <c r="Z34" s="18">
        <f>L34*Y34</f>
        <v>43.035382800000001</v>
      </c>
      <c r="AA34" s="28">
        <f>IF(J34&gt;0,(AC34+AK34)/J34,0)</f>
        <v>3.5353782102776139E-3</v>
      </c>
      <c r="AB34" s="48">
        <v>2.7E-4</v>
      </c>
      <c r="AC34" s="38">
        <f>AB34*L34</f>
        <v>3.3679864800000003</v>
      </c>
      <c r="AD34" s="29">
        <v>0.2228</v>
      </c>
      <c r="AE34" s="42">
        <f>AH34*(1-AI34)*AD34</f>
        <v>41.654688</v>
      </c>
      <c r="AF34" s="29">
        <f t="shared" si="50"/>
        <v>0.92285749454396959</v>
      </c>
      <c r="AG34" s="30">
        <f t="shared" si="55"/>
        <v>0.9246776679617954</v>
      </c>
      <c r="AH34" s="44">
        <v>205</v>
      </c>
      <c r="AI34" s="40">
        <v>8.7999999999999995E-2</v>
      </c>
      <c r="AJ34" s="29">
        <v>0.23810000000000001</v>
      </c>
      <c r="AK34" s="42">
        <f t="shared" si="8"/>
        <v>44.515176000000004</v>
      </c>
      <c r="AL34" s="18">
        <v>1.61</v>
      </c>
      <c r="AM34" s="18"/>
      <c r="AN34" s="122">
        <f>AN33+AH34-AM34</f>
        <v>3275.5200000000018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49331</v>
      </c>
      <c r="E35" s="52"/>
      <c r="F35" s="52">
        <f t="shared" ref="F35:J35" si="56">SUM(F32:F34)</f>
        <v>47204</v>
      </c>
      <c r="G35" s="53"/>
      <c r="H35" s="53"/>
      <c r="I35" s="52">
        <f t="shared" si="56"/>
        <v>47200</v>
      </c>
      <c r="J35" s="52">
        <f t="shared" si="56"/>
        <v>44010</v>
      </c>
      <c r="K35" s="21">
        <f>IF(J35&gt;0,(J32*K32+J33*K33+J34*K34)/J35,0)</f>
        <v>8.1423403771870032E-2</v>
      </c>
      <c r="L35" s="53">
        <f>L32+L33+L34</f>
        <v>40426.555999999997</v>
      </c>
      <c r="M35" s="54">
        <f>IF(L35&gt;0,N35/L35,0)</f>
        <v>0.74778661679713709</v>
      </c>
      <c r="N35" s="55">
        <f>N32+N33+N34</f>
        <v>30230.437539999999</v>
      </c>
      <c r="O35" s="21">
        <f>IF(L35&gt;0,P35/L35,0)</f>
        <v>0.1340845788595002</v>
      </c>
      <c r="P35" s="55">
        <f>P32+P33+P34</f>
        <v>5420.5777360000002</v>
      </c>
      <c r="Q35" s="21">
        <f>IF(L35&gt;0,R35/L35,0)</f>
        <v>0.11812880434336283</v>
      </c>
      <c r="R35" s="55">
        <f>R32+R33+R34</f>
        <v>4775.5407240000004</v>
      </c>
      <c r="S35" s="21">
        <f>IF(L35&gt;0,T35/L35,0)</f>
        <v>0.19590972824892627</v>
      </c>
      <c r="T35" s="55">
        <f>T32+T33+T34</f>
        <v>7919.9555999999993</v>
      </c>
      <c r="U35" s="21">
        <f>IF(L35&gt;0,V35/L35,0)</f>
        <v>0.51478171160560904</v>
      </c>
      <c r="V35" s="55">
        <f>V32+V33+V34</f>
        <v>20810.851692</v>
      </c>
      <c r="W35" s="21">
        <f>IF(L35&gt;0,X35/L35,0)</f>
        <v>0.4</v>
      </c>
      <c r="X35" s="55">
        <f>X32+X33+X34</f>
        <v>16170.6224</v>
      </c>
      <c r="Y35" s="56">
        <f>IF(L35&gt;0,Z35/L35,0)</f>
        <v>3.4880458716295302E-3</v>
      </c>
      <c r="Z35" s="57">
        <f>SUM(Z32:Z34)</f>
        <v>141.00968176000001</v>
      </c>
      <c r="AA35" s="63">
        <f>IF(L35&gt;0,(AA32*L32+AA33*L33+AA34*L34)/L35,0)</f>
        <v>3.468642879738755E-3</v>
      </c>
      <c r="AB35" s="56">
        <f>IF(J35&gt;0,(J32*AB32+J33*AB33+J34*AB34)/J35,0)</f>
        <v>2.7345603271983644E-4</v>
      </c>
      <c r="AC35" s="53">
        <f>SUM(AC32:AC34)</f>
        <v>11.05479792</v>
      </c>
      <c r="AD35" s="54">
        <f>IF(J35&gt;0,(J32*AD32+J33*AD33+J34*AD34)/J35,0)</f>
        <v>0.22328363553737784</v>
      </c>
      <c r="AE35" s="59">
        <f>SUM(AE32:AE34)</f>
        <v>133.90011960000001</v>
      </c>
      <c r="AF35" s="54">
        <f>IF(AND(Z35&gt;0),((Z32*AF32+Z33*AF33+Z34*AF34)/Z35),0)</f>
        <v>0.92273252308789866</v>
      </c>
      <c r="AG35" s="58">
        <f>IF(AND(AA35&gt;0,AJ35&gt;0,AB35&gt;0),((AJ35*(AA35-AB35))/(AA35*(AJ35-AB35))),0)</f>
        <v>0.92223012934160142</v>
      </c>
      <c r="AH35" s="52">
        <f t="shared" ref="AH35" si="57">SUM(AH32:AH34)</f>
        <v>655</v>
      </c>
      <c r="AI35" s="21">
        <f>IF(AH35&gt;0,(AI32*AH32+AI33*AH33+AI34*AH34)/AH35,0)</f>
        <v>8.4564885496183212E-2</v>
      </c>
      <c r="AJ35" s="54">
        <f>IF(J35&gt;0,(AJ32*J32+AJ33*J33+AJ34*J34)/J35,0)</f>
        <v>0.23641229266075894</v>
      </c>
      <c r="AK35" s="59">
        <f>SUM(AK32:AK34)</f>
        <v>141.59576520000002</v>
      </c>
      <c r="AL35" s="57"/>
      <c r="AM35" s="57">
        <f>SUM(AM32:AM34)</f>
        <v>0</v>
      </c>
      <c r="AN35" s="124"/>
      <c r="AO35" s="125">
        <f>AN34</f>
        <v>3275.5200000000018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24" t="s">
        <v>52</v>
      </c>
      <c r="D36" s="12">
        <v>3517</v>
      </c>
      <c r="E36" s="12">
        <v>2</v>
      </c>
      <c r="F36" s="12">
        <v>7264</v>
      </c>
      <c r="G36" s="13">
        <v>1.8</v>
      </c>
      <c r="H36" s="13">
        <v>3.2</v>
      </c>
      <c r="I36" s="12">
        <v>7481</v>
      </c>
      <c r="J36" s="12">
        <v>13676</v>
      </c>
      <c r="K36" s="14">
        <v>8.4000000000000005E-2</v>
      </c>
      <c r="L36" s="25">
        <f>J36*(1-K36)</f>
        <v>12527.216</v>
      </c>
      <c r="M36" s="15">
        <v>0.84699999999999998</v>
      </c>
      <c r="N36" s="26">
        <f>L36*M36</f>
        <v>10610.551952</v>
      </c>
      <c r="O36" s="14">
        <v>0.10299999999999999</v>
      </c>
      <c r="P36" s="26">
        <f>L36*O36</f>
        <v>1290.3032479999999</v>
      </c>
      <c r="Q36" s="16">
        <v>0.05</v>
      </c>
      <c r="R36" s="26">
        <f>L36*Q36</f>
        <v>626.36080000000004</v>
      </c>
      <c r="S36" s="16">
        <v>0.192</v>
      </c>
      <c r="T36" s="26">
        <f>L36*S36</f>
        <v>2405.2254720000001</v>
      </c>
      <c r="U36" s="16">
        <v>0.51400000000000001</v>
      </c>
      <c r="V36" s="26">
        <f>L36*U36</f>
        <v>6438.9890240000004</v>
      </c>
      <c r="W36" s="16">
        <v>0.38</v>
      </c>
      <c r="X36" s="26">
        <f>W36*L36</f>
        <v>4760.3420800000004</v>
      </c>
      <c r="Y36" s="17">
        <v>3.3999999999999998E-3</v>
      </c>
      <c r="Z36" s="61">
        <f>L36*Y36</f>
        <v>42.592534399999998</v>
      </c>
      <c r="AA36" s="28">
        <f>IF(J36&gt;0,(AC36+AK36)/J36,0)</f>
        <v>3.3018268499561279E-3</v>
      </c>
      <c r="AB36" s="17">
        <v>2.9999999999999997E-4</v>
      </c>
      <c r="AC36" s="25">
        <f>AB36*L36</f>
        <v>3.7581647999999999</v>
      </c>
      <c r="AD36" s="141">
        <v>0.2198</v>
      </c>
      <c r="AE36" s="31">
        <f>AH36*(1-AI36)*AD36</f>
        <v>38.5722624</v>
      </c>
      <c r="AF36" s="29">
        <f t="shared" ref="AF36:AF38" si="58">IF(AND(AD36&gt;0,AB36&gt;0,Y36&gt;0),((Y36-AB36)*AD36)/((AD36-AB36)*Y36),0)</f>
        <v>0.91301085354415112</v>
      </c>
      <c r="AG36" s="62">
        <f>IF(AND(AA36&gt;0,AJ36&gt;0,AB36&gt;0),((AJ36*(AA36-AB36))/(AA36*(AJ36-AB36))),0)</f>
        <v>0.91029885778581743</v>
      </c>
      <c r="AH36" s="12">
        <v>192</v>
      </c>
      <c r="AI36" s="14">
        <v>8.5999999999999993E-2</v>
      </c>
      <c r="AJ36" s="15">
        <v>0.2359</v>
      </c>
      <c r="AK36" s="31">
        <f t="shared" si="8"/>
        <v>41.397619200000001</v>
      </c>
      <c r="AL36" s="19">
        <v>1.6</v>
      </c>
      <c r="AM36" s="19">
        <v>1215.28</v>
      </c>
      <c r="AN36" s="119">
        <f>AN34+AH36-AM36</f>
        <v>2252.2400000000016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49</v>
      </c>
      <c r="D37" s="35">
        <v>19100</v>
      </c>
      <c r="E37" s="44">
        <v>4</v>
      </c>
      <c r="F37" s="35">
        <v>14390</v>
      </c>
      <c r="G37" s="36">
        <v>2.4</v>
      </c>
      <c r="H37" s="38">
        <v>4.3</v>
      </c>
      <c r="I37" s="35">
        <v>14413</v>
      </c>
      <c r="J37" s="35">
        <v>13612</v>
      </c>
      <c r="K37" s="40">
        <v>8.4000000000000005E-2</v>
      </c>
      <c r="L37" s="38">
        <f t="shared" ref="L37:L38" si="59">J37*(1-K37)</f>
        <v>12468.592000000001</v>
      </c>
      <c r="M37" s="39">
        <v>0.88</v>
      </c>
      <c r="N37" s="26">
        <f t="shared" ref="N37:N38" si="60">L37*M37</f>
        <v>10972.36096</v>
      </c>
      <c r="O37" s="37">
        <v>6.2E-2</v>
      </c>
      <c r="P37" s="26">
        <f t="shared" ref="P37:P38" si="61">L37*O37</f>
        <v>773.05270400000006</v>
      </c>
      <c r="Q37" s="40">
        <v>0.05</v>
      </c>
      <c r="R37" s="26">
        <f t="shared" ref="R37:R38" si="62">L37*Q37</f>
        <v>623.42960000000005</v>
      </c>
      <c r="S37" s="40">
        <v>0.183</v>
      </c>
      <c r="T37" s="26">
        <f>L37*S37</f>
        <v>2281.752336</v>
      </c>
      <c r="U37" s="40">
        <v>0.50600000000000001</v>
      </c>
      <c r="V37" s="26">
        <f>L37*U37</f>
        <v>6309.1075520000004</v>
      </c>
      <c r="W37" s="40">
        <v>0.4</v>
      </c>
      <c r="X37" s="26">
        <f>W37*L37</f>
        <v>4987.4368000000004</v>
      </c>
      <c r="Y37" s="41">
        <v>3.3700000000000002E-3</v>
      </c>
      <c r="Z37" s="18">
        <f>L37*Y37</f>
        <v>42.019155040000001</v>
      </c>
      <c r="AA37" s="28">
        <f>IF(J37&gt;0,(AC37+AK37)/J37,0)</f>
        <v>3.2580771877754921E-3</v>
      </c>
      <c r="AB37" s="41">
        <v>2.9E-4</v>
      </c>
      <c r="AC37" s="38">
        <f>AB37*L37</f>
        <v>3.6158916800000003</v>
      </c>
      <c r="AD37" s="29">
        <v>0.224</v>
      </c>
      <c r="AE37" s="42">
        <f>AH37*(1-AI37)*AD37</f>
        <v>38.942399999999999</v>
      </c>
      <c r="AF37" s="29">
        <f t="shared" si="58"/>
        <v>0.9151313558102393</v>
      </c>
      <c r="AG37" s="30">
        <f t="shared" ref="AG37:AG38" si="63">IF(AND(AA37&gt;0,AJ37&gt;0,AB37&gt;0),((AJ37*(AA37-AB37))/(AA37*(AJ37-AB37))),0)</f>
        <v>0.91211940220286392</v>
      </c>
      <c r="AH37" s="35">
        <v>190</v>
      </c>
      <c r="AI37" s="40">
        <v>8.5000000000000006E-2</v>
      </c>
      <c r="AJ37" s="39">
        <v>0.23430000000000001</v>
      </c>
      <c r="AK37" s="42">
        <f t="shared" si="8"/>
        <v>40.733055</v>
      </c>
      <c r="AL37" s="18">
        <v>1.65</v>
      </c>
      <c r="AM37" s="18"/>
      <c r="AN37" s="122">
        <f>AN36+AH37-AM37</f>
        <v>2442.2400000000016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55</v>
      </c>
      <c r="D38" s="44">
        <v>18823</v>
      </c>
      <c r="E38" s="44">
        <v>0</v>
      </c>
      <c r="F38" s="44">
        <v>15072</v>
      </c>
      <c r="G38" s="38">
        <v>2.2999999999999998</v>
      </c>
      <c r="H38" s="38">
        <v>4.7</v>
      </c>
      <c r="I38" s="44">
        <v>14945</v>
      </c>
      <c r="J38" s="44">
        <v>13700</v>
      </c>
      <c r="K38" s="40">
        <v>8.3000000000000004E-2</v>
      </c>
      <c r="L38" s="38">
        <f t="shared" si="59"/>
        <v>12562.9</v>
      </c>
      <c r="M38" s="29">
        <v>0.83899999999999997</v>
      </c>
      <c r="N38" s="26">
        <f t="shared" si="60"/>
        <v>10540.273099999999</v>
      </c>
      <c r="O38" s="40">
        <v>7.1999999999999995E-2</v>
      </c>
      <c r="P38" s="26">
        <f t="shared" si="61"/>
        <v>904.52879999999993</v>
      </c>
      <c r="Q38" s="40">
        <v>8.8999999999999996E-2</v>
      </c>
      <c r="R38" s="26">
        <f t="shared" si="62"/>
        <v>1118.0980999999999</v>
      </c>
      <c r="S38" s="40">
        <v>0.192</v>
      </c>
      <c r="T38" s="26">
        <f>L38*S38</f>
        <v>2412.0767999999998</v>
      </c>
      <c r="U38" s="40">
        <v>0.495</v>
      </c>
      <c r="V38" s="26">
        <f>L38*U38</f>
        <v>6218.6354999999994</v>
      </c>
      <c r="W38" s="40">
        <v>0.39</v>
      </c>
      <c r="X38" s="26">
        <f>W38*L38</f>
        <v>4899.5309999999999</v>
      </c>
      <c r="Y38" s="48">
        <v>3.3400000000000001E-3</v>
      </c>
      <c r="Z38" s="18">
        <f>L38*Y38</f>
        <v>41.960085999999997</v>
      </c>
      <c r="AA38" s="28">
        <f>IF(J38&gt;0,(AC38+AK38)/J38,0)</f>
        <v>3.2515143795620433E-3</v>
      </c>
      <c r="AB38" s="48">
        <v>2.7E-4</v>
      </c>
      <c r="AC38" s="38">
        <f>AB38*L38</f>
        <v>3.3919829999999997</v>
      </c>
      <c r="AD38" s="29">
        <v>0.22370000000000001</v>
      </c>
      <c r="AE38" s="42">
        <f>AH38*(1-AI38)*AD38</f>
        <v>38.438818400000002</v>
      </c>
      <c r="AF38" s="29">
        <f t="shared" si="58"/>
        <v>0.9202724211872545</v>
      </c>
      <c r="AG38" s="30">
        <f t="shared" si="63"/>
        <v>0.91799667196362045</v>
      </c>
      <c r="AH38" s="44">
        <v>188</v>
      </c>
      <c r="AI38" s="40">
        <v>8.5999999999999993E-2</v>
      </c>
      <c r="AJ38" s="29">
        <v>0.23949999999999999</v>
      </c>
      <c r="AK38" s="42">
        <f t="shared" si="8"/>
        <v>41.153763999999995</v>
      </c>
      <c r="AL38" s="18">
        <v>1.58</v>
      </c>
      <c r="AM38" s="18"/>
      <c r="AN38" s="122">
        <f>AN37+AH38-AM38</f>
        <v>2630.2400000000016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41440</v>
      </c>
      <c r="E39" s="52"/>
      <c r="F39" s="52">
        <f t="shared" ref="F39:J39" si="64">SUM(F36:F38)</f>
        <v>36726</v>
      </c>
      <c r="G39" s="53"/>
      <c r="H39" s="53"/>
      <c r="I39" s="52">
        <f t="shared" si="64"/>
        <v>36839</v>
      </c>
      <c r="J39" s="52">
        <f t="shared" si="64"/>
        <v>40988</v>
      </c>
      <c r="K39" s="21">
        <f>IF(J39&gt;0,(J36*K36+J37*K37+J38*K38)/J39,0)</f>
        <v>8.3665755830974922E-2</v>
      </c>
      <c r="L39" s="53">
        <f>L36+L37+L38</f>
        <v>37558.707999999999</v>
      </c>
      <c r="M39" s="54">
        <f>IF(L39&gt;0,N39/L39,0)</f>
        <v>0.85527931397427193</v>
      </c>
      <c r="N39" s="55">
        <f>N36+N37+N38</f>
        <v>32123.186011999998</v>
      </c>
      <c r="O39" s="21">
        <f>IF(L39&gt;0,P39/L39,0)</f>
        <v>7.9019884070559612E-2</v>
      </c>
      <c r="P39" s="55">
        <f>P36+P37+P38</f>
        <v>2967.8847519999999</v>
      </c>
      <c r="Q39" s="21">
        <f>IF(L39&gt;0,R39/L39,0)</f>
        <v>6.3044993453981429E-2</v>
      </c>
      <c r="R39" s="55">
        <f>R36+R37+R38</f>
        <v>2367.8885</v>
      </c>
      <c r="S39" s="21">
        <f>IF(L39&gt;0,T39/L39,0)</f>
        <v>0.18901221543616462</v>
      </c>
      <c r="T39" s="55">
        <f>T36+T37+T38</f>
        <v>7099.0546079999995</v>
      </c>
      <c r="U39" s="21">
        <f>IF(L39&gt;0,V39/L39,0)</f>
        <v>0.50498893827764257</v>
      </c>
      <c r="V39" s="55">
        <f>V36+V37+V38</f>
        <v>18966.732076</v>
      </c>
      <c r="W39" s="21">
        <f>IF(L39&gt;0,X39/L39,0)</f>
        <v>0.38998439136937302</v>
      </c>
      <c r="X39" s="55">
        <f>X36+X37+X38</f>
        <v>14647.309880000001</v>
      </c>
      <c r="Y39" s="56">
        <f>IF(L39&gt;0,Z39/L39,0)</f>
        <v>3.3699714974221155E-3</v>
      </c>
      <c r="Z39" s="57">
        <f>SUM(Z36:Z38)</f>
        <v>126.57177543999998</v>
      </c>
      <c r="AA39" s="63">
        <f>IF(L39&gt;0,(AA36*L36+AA37*L37+AA38*L38)/L39,0)</f>
        <v>3.2704741414928333E-3</v>
      </c>
      <c r="AB39" s="56">
        <f>IF(J39&gt;0,(J36*AB36+J37*AB37+J38*AB38)/J39,0)</f>
        <v>2.8665170293744509E-4</v>
      </c>
      <c r="AC39" s="53">
        <f>SUM(AC36:AC38)</f>
        <v>10.76603948</v>
      </c>
      <c r="AD39" s="54">
        <f>IF(J39&gt;0,(J36*AD36+J37*AD37+J38*AD38)/J39,0)</f>
        <v>0.22249836049575486</v>
      </c>
      <c r="AE39" s="59">
        <f>SUM(AE36:AE38)</f>
        <v>115.95348079999999</v>
      </c>
      <c r="AF39" s="54">
        <f>IF(AND(Z39&gt;0),((Z36*AF36+Z37*AF37+Z38*AF38)/Z39),0)</f>
        <v>0.91612211365654117</v>
      </c>
      <c r="AG39" s="58">
        <f>IF(AND(AA39&gt;0,AJ39&gt;0,AB39&gt;0),((AJ39*(AA39-AB39))/(AA39*(AJ39-AB39))),0)</f>
        <v>0.91345846553197918</v>
      </c>
      <c r="AH39" s="52">
        <f t="shared" ref="AH39" si="65">SUM(AH36:AH38)</f>
        <v>570</v>
      </c>
      <c r="AI39" s="21">
        <f>IF(AH39&gt;0,(AI36*AH36+AI37*AH37+AI38*AH38)/AH39,0)</f>
        <v>8.5666666666666683E-2</v>
      </c>
      <c r="AJ39" s="54">
        <f>IF(J39&gt;0,(AJ36*J36+AJ37*J37+AJ38*J38)/J39,0)</f>
        <v>0.23657192348980191</v>
      </c>
      <c r="AK39" s="59">
        <f>SUM(AK36:AK38)</f>
        <v>123.2844382</v>
      </c>
      <c r="AL39" s="57"/>
      <c r="AM39" s="57">
        <f>SUM(AM36:AM38)</f>
        <v>1215.28</v>
      </c>
      <c r="AN39" s="124"/>
      <c r="AO39" s="125">
        <f>AN38</f>
        <v>2630.2400000000016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24" t="s">
        <v>52</v>
      </c>
      <c r="D40" s="12">
        <v>3945</v>
      </c>
      <c r="E40" s="12">
        <v>1</v>
      </c>
      <c r="F40" s="12">
        <v>5764</v>
      </c>
      <c r="G40" s="13">
        <v>1.4</v>
      </c>
      <c r="H40" s="13">
        <v>4.2</v>
      </c>
      <c r="I40" s="12">
        <v>5751</v>
      </c>
      <c r="J40" s="12">
        <v>13808</v>
      </c>
      <c r="K40" s="14">
        <v>8.3000000000000004E-2</v>
      </c>
      <c r="L40" s="25">
        <f>J40*(1-K40)</f>
        <v>12661.936</v>
      </c>
      <c r="M40" s="15">
        <v>0.91700000000000004</v>
      </c>
      <c r="N40" s="26">
        <f>L40*M40</f>
        <v>11610.995312000001</v>
      </c>
      <c r="O40" s="14">
        <v>5.1999999999999998E-2</v>
      </c>
      <c r="P40" s="26">
        <f>L40*O40</f>
        <v>658.42067199999997</v>
      </c>
      <c r="Q40" s="16">
        <v>3.1E-2</v>
      </c>
      <c r="R40" s="26">
        <f>L40*Q40</f>
        <v>392.520016</v>
      </c>
      <c r="S40" s="16">
        <v>0.2</v>
      </c>
      <c r="T40" s="26">
        <f>L40*S40</f>
        <v>2532.3872000000001</v>
      </c>
      <c r="U40" s="16">
        <v>0.51300000000000001</v>
      </c>
      <c r="V40" s="26">
        <f>L40*U40</f>
        <v>6495.5731679999999</v>
      </c>
      <c r="W40" s="16">
        <v>0.39</v>
      </c>
      <c r="X40" s="26">
        <f>W40*L40</f>
        <v>4938.1550399999996</v>
      </c>
      <c r="Y40" s="17">
        <v>3.3500000000000001E-3</v>
      </c>
      <c r="Z40" s="61">
        <f>L40*Y40</f>
        <v>42.417485599999999</v>
      </c>
      <c r="AA40" s="28">
        <f>IF(J40&gt;0,(AC40+AK40)/J40,0)</f>
        <v>3.1058335805330241E-3</v>
      </c>
      <c r="AB40" s="17">
        <v>2.7999999999999998E-4</v>
      </c>
      <c r="AC40" s="25">
        <f>AB40*L40</f>
        <v>3.5453420799999997</v>
      </c>
      <c r="AD40" s="141">
        <v>0.22670000000000001</v>
      </c>
      <c r="AE40" s="31">
        <f>AH40*(1-AI40)*AD40</f>
        <v>37.051848</v>
      </c>
      <c r="AF40" s="29">
        <f t="shared" ref="AF40:AF42" si="66">IF(AND(AD40&gt;0,AB40&gt;0,Y40&gt;0),((Y40-AB40)*AD40)/((AD40-AB40)*Y40),0)</f>
        <v>0.91755118937597147</v>
      </c>
      <c r="AG40" s="62">
        <f>IF(AND(AA40&gt;0,AJ40&gt;0,AB40&gt;0),((AJ40*(AA40-AB40))/(AA40*(AJ40-AB40))),0)</f>
        <v>0.91090670304364696</v>
      </c>
      <c r="AH40" s="12">
        <v>180</v>
      </c>
      <c r="AI40" s="14">
        <v>9.1999999999999998E-2</v>
      </c>
      <c r="AJ40" s="15">
        <v>0.2407</v>
      </c>
      <c r="AK40" s="31">
        <f t="shared" si="8"/>
        <v>39.340007999999997</v>
      </c>
      <c r="AL40" s="19">
        <v>1.5</v>
      </c>
      <c r="AM40" s="19">
        <v>1001.54</v>
      </c>
      <c r="AN40" s="119">
        <f>AN38+AH40-AM40</f>
        <v>1808.7000000000016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53</v>
      </c>
      <c r="D41" s="35">
        <v>18455</v>
      </c>
      <c r="E41" s="44">
        <v>1</v>
      </c>
      <c r="F41" s="35">
        <v>13840</v>
      </c>
      <c r="G41" s="36">
        <v>1.7</v>
      </c>
      <c r="H41" s="38">
        <v>3.3</v>
      </c>
      <c r="I41" s="35">
        <v>14013</v>
      </c>
      <c r="J41" s="35">
        <v>13669</v>
      </c>
      <c r="K41" s="40">
        <v>7.9000000000000001E-2</v>
      </c>
      <c r="L41" s="38">
        <f t="shared" ref="L41:L42" si="67">J41*(1-K41)</f>
        <v>12589.149000000001</v>
      </c>
      <c r="M41" s="39">
        <v>0.76600000000000001</v>
      </c>
      <c r="N41" s="26">
        <f t="shared" ref="N41:N42" si="68">L41*M41</f>
        <v>9643.2881340000004</v>
      </c>
      <c r="O41" s="37">
        <v>0.126</v>
      </c>
      <c r="P41" s="26">
        <f t="shared" ref="P41:P42" si="69">L41*O41</f>
        <v>1586.2327740000001</v>
      </c>
      <c r="Q41" s="40">
        <v>0.108</v>
      </c>
      <c r="R41" s="26">
        <f t="shared" ref="R41:R42" si="70">L41*Q41</f>
        <v>1359.6280920000002</v>
      </c>
      <c r="S41" s="40">
        <v>0.19500000000000001</v>
      </c>
      <c r="T41" s="26">
        <f>L41*S41</f>
        <v>2454.8840550000004</v>
      </c>
      <c r="U41" s="40">
        <v>0.50800000000000001</v>
      </c>
      <c r="V41" s="26">
        <f>L41*U41</f>
        <v>6395.2876920000008</v>
      </c>
      <c r="W41" s="40">
        <v>0.4</v>
      </c>
      <c r="X41" s="26">
        <f>W41*L41</f>
        <v>5035.6596000000009</v>
      </c>
      <c r="Y41" s="41">
        <v>3.3300000000000001E-3</v>
      </c>
      <c r="Z41" s="18">
        <f>L41*Y41</f>
        <v>41.921866170000008</v>
      </c>
      <c r="AA41" s="28">
        <f>IF(J41&gt;0,(AC41+AK41)/J41,0)</f>
        <v>3.4565845138634869E-3</v>
      </c>
      <c r="AB41" s="41">
        <v>2.7999999999999998E-4</v>
      </c>
      <c r="AC41" s="38">
        <f>AB41*L41</f>
        <v>3.5249617199999999</v>
      </c>
      <c r="AD41" s="29">
        <v>0.22109999999999999</v>
      </c>
      <c r="AE41" s="42">
        <f>AH41*(1-AI41)*AD41</f>
        <v>39.652073999999999</v>
      </c>
      <c r="AF41" s="29">
        <f t="shared" si="66"/>
        <v>0.91707729829276796</v>
      </c>
      <c r="AG41" s="30">
        <f t="shared" ref="AG41:AG42" si="71">IF(AND(AA41&gt;0,AJ41&gt;0,AB41&gt;0),((AJ41*(AA41-AB41))/(AA41*(AJ41-AB41))),0)</f>
        <v>0.92005184515688632</v>
      </c>
      <c r="AH41" s="35">
        <v>196</v>
      </c>
      <c r="AI41" s="40">
        <v>8.5000000000000006E-2</v>
      </c>
      <c r="AJ41" s="39">
        <v>0.24379999999999999</v>
      </c>
      <c r="AK41" s="42">
        <f t="shared" si="8"/>
        <v>43.723092000000001</v>
      </c>
      <c r="AL41" s="18">
        <v>1.75</v>
      </c>
      <c r="AM41" s="18"/>
      <c r="AN41" s="122">
        <f>AN40+AH41-AM41</f>
        <v>2004.7000000000016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55</v>
      </c>
      <c r="D42" s="44">
        <v>15160</v>
      </c>
      <c r="E42" s="44">
        <v>0</v>
      </c>
      <c r="F42" s="44">
        <v>17023</v>
      </c>
      <c r="G42" s="38">
        <v>2</v>
      </c>
      <c r="H42" s="38">
        <v>3.1</v>
      </c>
      <c r="I42" s="44">
        <v>16768</v>
      </c>
      <c r="J42" s="44">
        <v>13858</v>
      </c>
      <c r="K42" s="40">
        <v>7.3999999999999996E-2</v>
      </c>
      <c r="L42" s="38">
        <f t="shared" si="67"/>
        <v>12832.508</v>
      </c>
      <c r="M42" s="29">
        <v>0.81200000000000006</v>
      </c>
      <c r="N42" s="26">
        <f t="shared" si="68"/>
        <v>10419.996496</v>
      </c>
      <c r="O42" s="40">
        <v>0.13200000000000001</v>
      </c>
      <c r="P42" s="26">
        <f t="shared" si="69"/>
        <v>1693.8910560000002</v>
      </c>
      <c r="Q42" s="40">
        <v>5.6000000000000001E-2</v>
      </c>
      <c r="R42" s="26">
        <f t="shared" si="70"/>
        <v>718.62044800000001</v>
      </c>
      <c r="S42" s="40">
        <v>0.185</v>
      </c>
      <c r="T42" s="26">
        <f>L42*S42</f>
        <v>2374.0139799999997</v>
      </c>
      <c r="U42" s="40">
        <v>0.50900000000000001</v>
      </c>
      <c r="V42" s="26">
        <f>L42*U42</f>
        <v>6531.746572</v>
      </c>
      <c r="W42" s="40">
        <v>0.39</v>
      </c>
      <c r="X42" s="26">
        <f>W42*L42</f>
        <v>5004.6781200000005</v>
      </c>
      <c r="Y42" s="48">
        <v>3.3400000000000001E-3</v>
      </c>
      <c r="Z42" s="18">
        <f>L42*Y42</f>
        <v>42.860576719999997</v>
      </c>
      <c r="AA42" s="28">
        <f>IF(J42&gt;0,(AC42+AK42)/J42,0)</f>
        <v>3.0561608572665607E-3</v>
      </c>
      <c r="AB42" s="48">
        <v>2.7E-4</v>
      </c>
      <c r="AC42" s="38">
        <f>AB42*L42</f>
        <v>3.4647771600000001</v>
      </c>
      <c r="AD42" s="29">
        <v>0.2205</v>
      </c>
      <c r="AE42" s="42">
        <f>AH42*(1-AI42)*AD42</f>
        <v>34.298775000000006</v>
      </c>
      <c r="AF42" s="29">
        <f t="shared" si="66"/>
        <v>0.92028856059845976</v>
      </c>
      <c r="AG42" s="30">
        <f t="shared" si="71"/>
        <v>0.91263951557138656</v>
      </c>
      <c r="AH42" s="44">
        <v>170</v>
      </c>
      <c r="AI42" s="40">
        <v>8.5000000000000006E-2</v>
      </c>
      <c r="AJ42" s="29">
        <v>0.25</v>
      </c>
      <c r="AK42" s="42">
        <f t="shared" si="8"/>
        <v>38.887500000000003</v>
      </c>
      <c r="AL42" s="18">
        <v>1.52</v>
      </c>
      <c r="AM42" s="18"/>
      <c r="AN42" s="122">
        <f>AN41+AH42-AM42</f>
        <v>2174.7000000000016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37560</v>
      </c>
      <c r="E43" s="52"/>
      <c r="F43" s="52">
        <f t="shared" ref="F43:J43" si="72">SUM(F40:F42)</f>
        <v>36627</v>
      </c>
      <c r="G43" s="53"/>
      <c r="H43" s="53"/>
      <c r="I43" s="52">
        <f t="shared" si="72"/>
        <v>36532</v>
      </c>
      <c r="J43" s="52">
        <f t="shared" si="72"/>
        <v>41335</v>
      </c>
      <c r="K43" s="21">
        <f>IF(J43&gt;0,(J40*K40+J41*K41+J42*K42)/J43,0)</f>
        <v>7.8659900810451197E-2</v>
      </c>
      <c r="L43" s="53">
        <f>L40+L41+L42</f>
        <v>38083.593000000001</v>
      </c>
      <c r="M43" s="54">
        <f>IF(L43&gt;0,N43/L43,0)</f>
        <v>0.83170408690167441</v>
      </c>
      <c r="N43" s="55">
        <f>N40+N41+N42</f>
        <v>31674.279942000001</v>
      </c>
      <c r="O43" s="21">
        <f>IF(L43&gt;0,P43/L43,0)</f>
        <v>0.10341840650381913</v>
      </c>
      <c r="P43" s="55">
        <f>P40+P41+P42</f>
        <v>3938.5445020000006</v>
      </c>
      <c r="Q43" s="21">
        <f>IF(L43&gt;0,R43/L43,0)</f>
        <v>6.4877506594506459E-2</v>
      </c>
      <c r="R43" s="55">
        <f>R40+R41+R42</f>
        <v>2470.768556</v>
      </c>
      <c r="S43" s="21">
        <f>IF(L43&gt;0,T43/L43,0)</f>
        <v>0.19329282389400601</v>
      </c>
      <c r="T43" s="55">
        <f>T40+T41+T42</f>
        <v>7361.2852350000003</v>
      </c>
      <c r="U43" s="21">
        <f>IF(L43&gt;0,V43/L43,0)</f>
        <v>0.50999934360184973</v>
      </c>
      <c r="V43" s="55">
        <f>V40+V41+V42</f>
        <v>19422.607432000001</v>
      </c>
      <c r="W43" s="21">
        <f>IF(L43&gt;0,X43/L43,0)</f>
        <v>0.39330566209968687</v>
      </c>
      <c r="X43" s="55">
        <f>X40+X41+X42</f>
        <v>14978.492760000001</v>
      </c>
      <c r="Y43" s="56">
        <f>IF(L43&gt;0,Z43/L43,0)</f>
        <v>3.3400191124298593E-3</v>
      </c>
      <c r="Z43" s="57">
        <f>SUM(Z40:Z42)</f>
        <v>127.19992849</v>
      </c>
      <c r="AA43" s="63">
        <f>IF(L43&gt;0,(AA40*L40+AA41*L41+AA42*L42)/L43,0)</f>
        <v>3.2050424483225626E-3</v>
      </c>
      <c r="AB43" s="56">
        <f>IF(J43&gt;0,(J40*AB40+J41*AB41+J42*AB42)/J43,0)</f>
        <v>2.7664739325027217E-4</v>
      </c>
      <c r="AC43" s="53">
        <f>SUM(AC40:AC42)</f>
        <v>10.53508096</v>
      </c>
      <c r="AD43" s="54">
        <f>IF(J43&gt;0,(J40*AD40+J41*AD41+J42*AD42)/J43,0)</f>
        <v>0.22276952945445749</v>
      </c>
      <c r="AE43" s="59">
        <f>SUM(AE40:AE42)</f>
        <v>111.00269700000001</v>
      </c>
      <c r="AF43" s="54">
        <f>IF(AND(Z43&gt;0),((Z40*AF40+Z41*AF41+Z42*AF42)/Z43),0)</f>
        <v>0.91831737621176857</v>
      </c>
      <c r="AG43" s="58">
        <f>IF(AND(AA43&gt;0,AJ43&gt;0,AB43&gt;0),((AJ43*(AA43-AB43))/(AA43*(AJ43-AB43))),0)</f>
        <v>0.91471723991958387</v>
      </c>
      <c r="AH43" s="52">
        <f t="shared" ref="AH43" si="73">SUM(AH40:AH42)</f>
        <v>546</v>
      </c>
      <c r="AI43" s="21">
        <f>IF(AH43&gt;0,(AI40*AH40+AI41*AH41+AI42*AH42)/AH43,0)</f>
        <v>8.7307692307692308E-2</v>
      </c>
      <c r="AJ43" s="54">
        <f>IF(J43&gt;0,(AJ40*J40+AJ41*J41+AJ42*J42)/J43,0)</f>
        <v>0.24484305794121203</v>
      </c>
      <c r="AK43" s="59">
        <f>SUM(AK40:AK42)</f>
        <v>121.95059999999999</v>
      </c>
      <c r="AL43" s="57"/>
      <c r="AM43" s="57">
        <f>SUM(AM40:AM42)</f>
        <v>1001.54</v>
      </c>
      <c r="AN43" s="124"/>
      <c r="AO43" s="125">
        <f>AN42</f>
        <v>2174.7000000000016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24" t="s">
        <v>52</v>
      </c>
      <c r="D44" s="12">
        <v>4454</v>
      </c>
      <c r="E44" s="12">
        <v>2</v>
      </c>
      <c r="F44" s="12">
        <v>10471</v>
      </c>
      <c r="G44" s="13">
        <v>1.5</v>
      </c>
      <c r="H44" s="13">
        <v>4.2</v>
      </c>
      <c r="I44" s="12">
        <v>11198</v>
      </c>
      <c r="J44" s="12">
        <v>13888</v>
      </c>
      <c r="K44" s="14">
        <v>8.3000000000000004E-2</v>
      </c>
      <c r="L44" s="25">
        <f>J44*(1-K44)</f>
        <v>12735.296</v>
      </c>
      <c r="M44" s="15">
        <v>0.76600000000000001</v>
      </c>
      <c r="N44" s="26">
        <f>L44*M44</f>
        <v>9755.2367360000007</v>
      </c>
      <c r="O44" s="14">
        <v>0.14499999999999999</v>
      </c>
      <c r="P44" s="26">
        <f>L44*O44</f>
        <v>1846.6179199999999</v>
      </c>
      <c r="Q44" s="16">
        <v>8.8999999999999996E-2</v>
      </c>
      <c r="R44" s="26">
        <f>L44*Q44</f>
        <v>1133.4413440000001</v>
      </c>
      <c r="S44" s="16">
        <v>0.191</v>
      </c>
      <c r="T44" s="26">
        <f>L44*S44</f>
        <v>2432.4415360000003</v>
      </c>
      <c r="U44" s="16">
        <v>0.50800000000000001</v>
      </c>
      <c r="V44" s="26">
        <f>L44*U44</f>
        <v>6469.5303680000006</v>
      </c>
      <c r="W44" s="16">
        <v>0.39</v>
      </c>
      <c r="X44" s="26">
        <f>W44*L44</f>
        <v>4966.7654400000001</v>
      </c>
      <c r="Y44" s="17">
        <v>3.4199999999999999E-3</v>
      </c>
      <c r="Z44" s="61">
        <f>L44*Y44</f>
        <v>43.55471232</v>
      </c>
      <c r="AA44" s="28">
        <f>IF(J44&gt;0,(AC44+AK44)/J44,0)</f>
        <v>2.0594945679723504E-3</v>
      </c>
      <c r="AB44" s="17">
        <v>2.5999999999999998E-4</v>
      </c>
      <c r="AC44" s="25">
        <f>AB44*L44</f>
        <v>3.3111769599999996</v>
      </c>
      <c r="AD44" s="141">
        <v>0.2349</v>
      </c>
      <c r="AE44" s="31">
        <f>AH44*(1-AI44)*AD44</f>
        <v>23.935840200000001</v>
      </c>
      <c r="AF44" s="29">
        <f t="shared" ref="AF44:AF46" si="74">IF(AND(AD44&gt;0,AB44&gt;0,Y44&gt;0),((Y44-AB44)*AD44)/((AD44-AB44)*Y44),0)</f>
        <v>0.9250004486155724</v>
      </c>
      <c r="AG44" s="62">
        <f>IF(AND(AA44&gt;0,AJ44&gt;0,AB44&gt;0),((AJ44*(AA44-AB44))/(AA44*(AJ44-AB44))),0)</f>
        <v>0.87467168858307831</v>
      </c>
      <c r="AH44" s="12">
        <v>111</v>
      </c>
      <c r="AI44" s="14">
        <v>8.2000000000000003E-2</v>
      </c>
      <c r="AJ44" s="15">
        <v>0.2482</v>
      </c>
      <c r="AK44" s="31">
        <f t="shared" si="8"/>
        <v>25.291083600000004</v>
      </c>
      <c r="AL44" s="19">
        <v>1.7</v>
      </c>
      <c r="AM44" s="19">
        <v>998.96</v>
      </c>
      <c r="AN44" s="119">
        <f>AN42+AH44-AM44</f>
        <v>1286.7400000000016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53</v>
      </c>
      <c r="D45" s="35">
        <v>16525</v>
      </c>
      <c r="E45" s="44">
        <v>9</v>
      </c>
      <c r="F45" s="35">
        <v>18090</v>
      </c>
      <c r="G45" s="36">
        <v>2</v>
      </c>
      <c r="H45" s="38">
        <v>3.9</v>
      </c>
      <c r="I45" s="65">
        <v>17304</v>
      </c>
      <c r="J45" s="35">
        <v>13867</v>
      </c>
      <c r="K45" s="40">
        <v>7.6999999999999999E-2</v>
      </c>
      <c r="L45" s="38">
        <f>J45*(1-K45)</f>
        <v>12799.241</v>
      </c>
      <c r="M45" s="39">
        <v>0.73199999999999998</v>
      </c>
      <c r="N45" s="26">
        <f t="shared" ref="N45:N46" si="75">L45*M45</f>
        <v>9369.0444119999993</v>
      </c>
      <c r="O45" s="37">
        <v>0.16800000000000001</v>
      </c>
      <c r="P45" s="26">
        <f t="shared" ref="P45:P46" si="76">L45*O45</f>
        <v>2150.2724880000001</v>
      </c>
      <c r="Q45" s="40">
        <v>0.1</v>
      </c>
      <c r="R45" s="26">
        <f t="shared" ref="R45:R46" si="77">L45*Q45</f>
        <v>1279.9241000000002</v>
      </c>
      <c r="S45" s="40">
        <v>0.20599999999999999</v>
      </c>
      <c r="T45" s="26">
        <f>L45*S45</f>
        <v>2636.643646</v>
      </c>
      <c r="U45" s="40">
        <v>0.496</v>
      </c>
      <c r="V45" s="26">
        <f>L45*U45</f>
        <v>6348.4235360000002</v>
      </c>
      <c r="W45" s="40">
        <v>0.4</v>
      </c>
      <c r="X45" s="26">
        <f>W45*L45</f>
        <v>5119.6964000000007</v>
      </c>
      <c r="Y45" s="41">
        <v>3.3800000000000002E-3</v>
      </c>
      <c r="Z45" s="18">
        <f>L45*Y45</f>
        <v>43.26143458</v>
      </c>
      <c r="AA45" s="28">
        <f>IF(J45&gt;0,(AC45+AK45)/J45,0)</f>
        <v>4.327206839979808E-3</v>
      </c>
      <c r="AB45" s="41">
        <v>2.5000000000000001E-4</v>
      </c>
      <c r="AC45" s="38">
        <f>AB45*L45</f>
        <v>3.1998102500000001</v>
      </c>
      <c r="AD45" s="29">
        <v>0.2235</v>
      </c>
      <c r="AE45" s="42">
        <f>AH45*(1-AI45)*AD45</f>
        <v>51.049635000000002</v>
      </c>
      <c r="AF45" s="29">
        <f t="shared" si="74"/>
        <v>0.92707249680287829</v>
      </c>
      <c r="AG45" s="30">
        <f t="shared" ref="AG45:AG46" si="78">IF(AND(AA45&gt;0,AJ45&gt;0,AB45&gt;0),((AJ45*(AA45-AB45))/(AA45*(AJ45-AB45))),0)</f>
        <v>0.94317411534384743</v>
      </c>
      <c r="AH45" s="35">
        <v>251</v>
      </c>
      <c r="AI45" s="40">
        <v>0.09</v>
      </c>
      <c r="AJ45" s="29">
        <v>0.2487</v>
      </c>
      <c r="AK45" s="42">
        <f t="shared" si="8"/>
        <v>56.805567000000003</v>
      </c>
      <c r="AL45" s="18">
        <v>1.8</v>
      </c>
      <c r="AM45" s="18"/>
      <c r="AN45" s="122">
        <f>AN44+AH45-AM45</f>
        <v>1537.7400000000016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47" t="s">
        <v>50</v>
      </c>
      <c r="D46" s="44">
        <v>21721</v>
      </c>
      <c r="E46" s="44">
        <v>5</v>
      </c>
      <c r="F46" s="44">
        <v>16858</v>
      </c>
      <c r="G46" s="38">
        <v>1.4</v>
      </c>
      <c r="H46" s="38">
        <v>3.7</v>
      </c>
      <c r="I46" s="44">
        <v>16534</v>
      </c>
      <c r="J46" s="44">
        <v>13886</v>
      </c>
      <c r="K46" s="40">
        <v>8.1000000000000003E-2</v>
      </c>
      <c r="L46" s="38">
        <f t="shared" ref="L46" si="79">J46*(1-K46)</f>
        <v>12761.234</v>
      </c>
      <c r="M46" s="29">
        <v>0.76500000000000001</v>
      </c>
      <c r="N46" s="26">
        <f t="shared" si="75"/>
        <v>9762.3440100000007</v>
      </c>
      <c r="O46" s="40">
        <v>0.13100000000000001</v>
      </c>
      <c r="P46" s="26">
        <f t="shared" si="76"/>
        <v>1671.7216540000002</v>
      </c>
      <c r="Q46" s="40">
        <v>0.104</v>
      </c>
      <c r="R46" s="26">
        <f t="shared" si="77"/>
        <v>1327.168336</v>
      </c>
      <c r="S46" s="40">
        <v>0.188</v>
      </c>
      <c r="T46" s="26">
        <f>L46*S46</f>
        <v>2399.1119920000001</v>
      </c>
      <c r="U46" s="40">
        <v>0.49099999999999999</v>
      </c>
      <c r="V46" s="26">
        <f>L46*U46</f>
        <v>6265.7658940000001</v>
      </c>
      <c r="W46" s="40">
        <v>0.4</v>
      </c>
      <c r="X46" s="26">
        <f>W46*L46</f>
        <v>5104.4936000000007</v>
      </c>
      <c r="Y46" s="48">
        <v>3.3700000000000002E-3</v>
      </c>
      <c r="Z46" s="18">
        <f>L46*Y46</f>
        <v>43.005358580000006</v>
      </c>
      <c r="AA46" s="28">
        <f>IF(J46&gt;0,(AC46+AK46)/J46,0)</f>
        <v>4.2661780901627547E-3</v>
      </c>
      <c r="AB46" s="48">
        <v>2.4000000000000001E-4</v>
      </c>
      <c r="AC46" s="38">
        <f>AB46*L46</f>
        <v>3.0626961600000002</v>
      </c>
      <c r="AD46" s="29">
        <v>0.22500000000000001</v>
      </c>
      <c r="AE46" s="42">
        <f>AH46*(1-AI46)*AD46</f>
        <v>51.256799999999998</v>
      </c>
      <c r="AF46" s="29">
        <f t="shared" si="74"/>
        <v>0.92977514294178876</v>
      </c>
      <c r="AG46" s="30">
        <f t="shared" si="78"/>
        <v>0.94466293805656665</v>
      </c>
      <c r="AH46" s="44">
        <v>252</v>
      </c>
      <c r="AI46" s="40">
        <v>9.6000000000000002E-2</v>
      </c>
      <c r="AJ46" s="29">
        <v>0.24660000000000001</v>
      </c>
      <c r="AK46" s="42">
        <f t="shared" si="8"/>
        <v>56.177452800000005</v>
      </c>
      <c r="AL46" s="18">
        <v>1.54</v>
      </c>
      <c r="AM46" s="18"/>
      <c r="AN46" s="122">
        <f>AN45+AH46-AM46</f>
        <v>1789.7400000000016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42700</v>
      </c>
      <c r="E47" s="52"/>
      <c r="F47" s="52">
        <f>SUM(F44:F46)</f>
        <v>45419</v>
      </c>
      <c r="G47" s="53"/>
      <c r="H47" s="53"/>
      <c r="I47" s="52">
        <f>SUM(I44:I46)</f>
        <v>45036</v>
      </c>
      <c r="J47" s="52">
        <f>SUM(J44:J46)</f>
        <v>41641</v>
      </c>
      <c r="K47" s="21">
        <f>IF(J47&gt;0,(J44*K44+J45*K45+J46*K46)/J47,0)</f>
        <v>8.033498234912706E-2</v>
      </c>
      <c r="L47" s="53">
        <f>L44+L45+L46</f>
        <v>38295.771000000001</v>
      </c>
      <c r="M47" s="54">
        <f>IF(L47&gt;0,N47/L47,0)</f>
        <v>0.75430326648861568</v>
      </c>
      <c r="N47" s="55">
        <f>N44+N45+N46</f>
        <v>28886.625158000003</v>
      </c>
      <c r="O47" s="21">
        <f>IF(L47&gt;0,P47/L47,0)</f>
        <v>0.14802188111058007</v>
      </c>
      <c r="P47" s="55">
        <f>P44+P45+P46</f>
        <v>5668.6120620000002</v>
      </c>
      <c r="Q47" s="21">
        <f>IF(L47&gt;0,R47/L47,0)</f>
        <v>9.7674852400804243E-2</v>
      </c>
      <c r="R47" s="55">
        <f>R44+R45+R46</f>
        <v>3740.5337799999998</v>
      </c>
      <c r="S47" s="21">
        <f>IF(L47&gt;0,T47/L47,0)</f>
        <v>0.19501362628265143</v>
      </c>
      <c r="T47" s="55">
        <f>T44+T45+T46</f>
        <v>7468.1971740000008</v>
      </c>
      <c r="U47" s="21">
        <f>IF(L47&gt;0,V47/L47,0)</f>
        <v>0.49832447029203308</v>
      </c>
      <c r="V47" s="55">
        <f>V44+V45+V46</f>
        <v>19083.719798000002</v>
      </c>
      <c r="W47" s="21">
        <f>IF(L47&gt;0,X47/L47,0)</f>
        <v>0.39667449024593343</v>
      </c>
      <c r="X47" s="55">
        <f>X44+X45+X46</f>
        <v>15190.955440000002</v>
      </c>
      <c r="Y47" s="56">
        <f>IF(L47&gt;0,Z47/L47,0)</f>
        <v>3.3899697561905729E-3</v>
      </c>
      <c r="Z47" s="57">
        <f>SUM(Z44:Z46)</f>
        <v>129.82150548000001</v>
      </c>
      <c r="AA47" s="63">
        <f>IF(L47&gt;0,(AA44*L44+AA45*L45+AA46*L46)/L47,0)</f>
        <v>3.5527404064931872E-3</v>
      </c>
      <c r="AB47" s="56">
        <f>IF(J47&gt;0,(J44*AB44+J45*AB45+J46*AB46)/J47,0)</f>
        <v>2.5000048029586228E-4</v>
      </c>
      <c r="AC47" s="53">
        <f>SUM(AC44:AC46)</f>
        <v>9.5736833699999995</v>
      </c>
      <c r="AD47" s="54">
        <f>IF(J47&gt;0,(J44*AD44+J45*AD45+J46*AD46)/J47,0)</f>
        <v>0.22780230301865947</v>
      </c>
      <c r="AE47" s="59">
        <f>SUM(AE44:AE46)</f>
        <v>126.24227519999999</v>
      </c>
      <c r="AF47" s="54">
        <f>IF(AND(Z47&gt;0),((Z44*AF44+Z45*AF45+Z46*AF46)/Z47),0)</f>
        <v>0.92727262391980969</v>
      </c>
      <c r="AG47" s="58">
        <f>IF(AND(AA47&gt;0,AJ47&gt;0,AB47&gt;0),((AJ47*(AA47-AB47))/(AA47*(AJ47-AB47))),0)</f>
        <v>0.93057035906854446</v>
      </c>
      <c r="AH47" s="52">
        <f>SUM(AH44:AH46)</f>
        <v>614</v>
      </c>
      <c r="AI47" s="21">
        <f>IF(AH47&gt;0,(AI44*AH44+AI45*AH45+AI46*AH46)/AH47,0)</f>
        <v>9.1016286644951136E-2</v>
      </c>
      <c r="AJ47" s="54">
        <f>IF(J47&gt;0,(AJ44*J44+AJ45*J45+AJ46*J46)/J47,0)</f>
        <v>0.24783295550058837</v>
      </c>
      <c r="AK47" s="59">
        <f>SUM(AK44:AK46)</f>
        <v>138.2741034</v>
      </c>
      <c r="AL47" s="57"/>
      <c r="AM47" s="57">
        <f>SUM(AM44:AM46)</f>
        <v>998.96</v>
      </c>
      <c r="AN47" s="124"/>
      <c r="AO47" s="125">
        <f>AN46</f>
        <v>1789.7400000000016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11" t="s">
        <v>49</v>
      </c>
      <c r="D48" s="12">
        <v>7594</v>
      </c>
      <c r="E48" s="12">
        <v>2</v>
      </c>
      <c r="F48" s="12">
        <v>7296</v>
      </c>
      <c r="G48" s="13">
        <v>1.1000000000000001</v>
      </c>
      <c r="H48" s="13">
        <v>3</v>
      </c>
      <c r="I48" s="12">
        <v>7338</v>
      </c>
      <c r="J48" s="12">
        <v>13862</v>
      </c>
      <c r="K48" s="14">
        <v>7.9000000000000001E-2</v>
      </c>
      <c r="L48" s="25">
        <f>J48*(1-K48)</f>
        <v>12766.902</v>
      </c>
      <c r="M48" s="15">
        <v>0.82799999999999996</v>
      </c>
      <c r="N48" s="26">
        <f>L48*M48</f>
        <v>10570.994855999999</v>
      </c>
      <c r="O48" s="14">
        <v>0.109</v>
      </c>
      <c r="P48" s="26">
        <f>L48*O48</f>
        <v>1391.592318</v>
      </c>
      <c r="Q48" s="16">
        <v>6.3E-2</v>
      </c>
      <c r="R48" s="26">
        <f>L48*Q48</f>
        <v>804.31482600000004</v>
      </c>
      <c r="S48" s="16">
        <v>0.183</v>
      </c>
      <c r="T48" s="26">
        <f>L48*S48</f>
        <v>2336.3430659999999</v>
      </c>
      <c r="U48" s="16">
        <v>0.49199999999999999</v>
      </c>
      <c r="V48" s="26">
        <f>L48*U48</f>
        <v>6281.3157840000003</v>
      </c>
      <c r="W48" s="16">
        <v>0.4</v>
      </c>
      <c r="X48" s="26">
        <f>W48*L48</f>
        <v>5106.7608</v>
      </c>
      <c r="Y48" s="17">
        <v>3.47E-3</v>
      </c>
      <c r="Z48" s="61">
        <f>L48*Y48</f>
        <v>44.301149940000002</v>
      </c>
      <c r="AA48" s="28">
        <f>IF(J48&gt;0,(AC48+AK48)/J48,0)</f>
        <v>3.5001779310344827E-3</v>
      </c>
      <c r="AB48" s="17">
        <v>2.4000000000000001E-4</v>
      </c>
      <c r="AC48" s="25">
        <f>AB48*L48</f>
        <v>3.0640564800000001</v>
      </c>
      <c r="AD48" s="141">
        <v>0.22320000000000001</v>
      </c>
      <c r="AE48" s="31">
        <f>AH48*(1-AI48)*AD48</f>
        <v>42.450408000000003</v>
      </c>
      <c r="AF48" s="29">
        <f t="shared" ref="AF48:AF50" si="80">IF(AND(AD48&gt;0,AB48&gt;0,Y48&gt;0),((Y48-AB48)*AD48)/((AD48-AB48)*Y48),0)</f>
        <v>0.93183771090354661</v>
      </c>
      <c r="AG48" s="62">
        <f>IF(AND(AA48&gt;0,AJ48&gt;0,AB48&gt;0),((AJ48*(AA48-AB48))/(AA48*(AJ48-AB48))),0)</f>
        <v>0.93236832669654124</v>
      </c>
      <c r="AH48" s="12">
        <v>209</v>
      </c>
      <c r="AI48" s="14">
        <v>0.09</v>
      </c>
      <c r="AJ48" s="15">
        <v>0.23899999999999999</v>
      </c>
      <c r="AK48" s="31">
        <f t="shared" si="8"/>
        <v>45.455410000000001</v>
      </c>
      <c r="AL48" s="19">
        <v>1.65</v>
      </c>
      <c r="AM48" s="19">
        <v>1002.72</v>
      </c>
      <c r="AN48" s="119">
        <f>AN46+AH48-AM48</f>
        <v>996.02000000000157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53</v>
      </c>
      <c r="D49" s="35">
        <v>21732</v>
      </c>
      <c r="E49" s="44">
        <v>6</v>
      </c>
      <c r="F49" s="35">
        <v>18949</v>
      </c>
      <c r="G49" s="36">
        <v>1.4</v>
      </c>
      <c r="H49" s="38">
        <v>3.5</v>
      </c>
      <c r="I49" s="35">
        <v>18091</v>
      </c>
      <c r="J49" s="35">
        <v>13827</v>
      </c>
      <c r="K49" s="66">
        <v>7.6999999999999999E-2</v>
      </c>
      <c r="L49" s="38">
        <f t="shared" ref="L49:L50" si="81">J49*(1-K49)</f>
        <v>12762.321</v>
      </c>
      <c r="M49" s="39">
        <v>0.78300000000000003</v>
      </c>
      <c r="N49" s="26">
        <f t="shared" ref="N49:N50" si="82">L49*M49</f>
        <v>9992.8973430000005</v>
      </c>
      <c r="O49" s="37">
        <v>0.14199999999999999</v>
      </c>
      <c r="P49" s="26">
        <f t="shared" ref="P49:P50" si="83">L49*O49</f>
        <v>1812.2495819999999</v>
      </c>
      <c r="Q49" s="40">
        <v>7.4999999999999997E-2</v>
      </c>
      <c r="R49" s="26">
        <f t="shared" ref="R49:R50" si="84">L49*Q49</f>
        <v>957.1740749999999</v>
      </c>
      <c r="S49" s="40">
        <v>0.17199999999999999</v>
      </c>
      <c r="T49" s="26">
        <f>L49*S49</f>
        <v>2195.1192119999996</v>
      </c>
      <c r="U49" s="40">
        <v>0.51400000000000001</v>
      </c>
      <c r="V49" s="26">
        <f>L49*U49</f>
        <v>6559.8329940000003</v>
      </c>
      <c r="W49" s="40">
        <v>0.39</v>
      </c>
      <c r="X49" s="26">
        <f>W49*L49</f>
        <v>4977.30519</v>
      </c>
      <c r="Y49" s="41">
        <v>3.4099999999999998E-3</v>
      </c>
      <c r="Z49" s="18">
        <f>L49*Y49</f>
        <v>43.519514609999995</v>
      </c>
      <c r="AA49" s="28">
        <f>IF(J49&gt;0,(AC49+AK49)/J49,0)</f>
        <v>3.4939843089607293E-3</v>
      </c>
      <c r="AB49" s="41">
        <v>2.4000000000000001E-4</v>
      </c>
      <c r="AC49" s="38">
        <f>AB49*L49</f>
        <v>3.0629570400000001</v>
      </c>
      <c r="AD49" s="29">
        <v>0.21959999999999999</v>
      </c>
      <c r="AE49" s="42">
        <f>AH49*(1-AI49)*AD49</f>
        <v>41.873328000000001</v>
      </c>
      <c r="AF49" s="29">
        <f t="shared" si="80"/>
        <v>0.93063585669641991</v>
      </c>
      <c r="AG49" s="30">
        <f t="shared" ref="AG49:AG50" si="85">IF(AND(AA49&gt;0,AJ49&gt;0,AB49&gt;0),((AJ49*(AA49-AB49))/(AA49*(AJ49-AB49))),0)</f>
        <v>0.93225337062353042</v>
      </c>
      <c r="AH49" s="35">
        <v>210</v>
      </c>
      <c r="AI49" s="66">
        <v>9.1999999999999998E-2</v>
      </c>
      <c r="AJ49" s="67">
        <v>0.23730000000000001</v>
      </c>
      <c r="AK49" s="42">
        <f t="shared" si="8"/>
        <v>45.248364000000002</v>
      </c>
      <c r="AL49" s="18">
        <v>1.75</v>
      </c>
      <c r="AM49" s="18"/>
      <c r="AN49" s="122">
        <f>AN48+AH49-AM49</f>
        <v>1206.0200000000016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47" t="s">
        <v>50</v>
      </c>
      <c r="D50" s="44">
        <v>22674</v>
      </c>
      <c r="E50" s="44">
        <v>1</v>
      </c>
      <c r="F50" s="44">
        <v>16217</v>
      </c>
      <c r="G50" s="38">
        <v>2</v>
      </c>
      <c r="H50" s="38">
        <v>3.7</v>
      </c>
      <c r="I50" s="44">
        <v>15372</v>
      </c>
      <c r="J50" s="44">
        <v>13854</v>
      </c>
      <c r="K50" s="66">
        <v>8.5999999999999993E-2</v>
      </c>
      <c r="L50" s="38">
        <f t="shared" si="81"/>
        <v>12662.556</v>
      </c>
      <c r="M50" s="29">
        <v>0.77800000000000002</v>
      </c>
      <c r="N50" s="26">
        <f t="shared" si="82"/>
        <v>9851.4685680000002</v>
      </c>
      <c r="O50" s="40">
        <v>0.13300000000000001</v>
      </c>
      <c r="P50" s="26">
        <f t="shared" si="83"/>
        <v>1684.1199480000002</v>
      </c>
      <c r="Q50" s="40">
        <v>8.8999999999999996E-2</v>
      </c>
      <c r="R50" s="26">
        <f t="shared" si="84"/>
        <v>1126.967484</v>
      </c>
      <c r="S50" s="40">
        <v>0.17799999999999999</v>
      </c>
      <c r="T50" s="26">
        <f>L50*S50</f>
        <v>2253.934968</v>
      </c>
      <c r="U50" s="40">
        <v>0.51</v>
      </c>
      <c r="V50" s="26">
        <f>L50*U50</f>
        <v>6457.9035600000007</v>
      </c>
      <c r="W50" s="40">
        <v>0.4</v>
      </c>
      <c r="X50" s="26">
        <f>W50*L50</f>
        <v>5065.0224000000007</v>
      </c>
      <c r="Y50" s="48">
        <v>3.3800000000000002E-3</v>
      </c>
      <c r="Z50" s="18">
        <f>L50*Y50</f>
        <v>42.799439280000001</v>
      </c>
      <c r="AA50" s="28">
        <f>IF(J50&gt;0,(AC50+AK50)/J50,0)</f>
        <v>3.447537912516241E-3</v>
      </c>
      <c r="AB50" s="48">
        <v>2.4000000000000001E-4</v>
      </c>
      <c r="AC50" s="38">
        <f>AB50*L50</f>
        <v>3.0390134400000002</v>
      </c>
      <c r="AD50" s="29">
        <v>0.218</v>
      </c>
      <c r="AE50" s="42">
        <f>AH50*(1-AI50)*AD50</f>
        <v>40.776463999999997</v>
      </c>
      <c r="AF50" s="29">
        <f t="shared" si="80"/>
        <v>0.93001795581912006</v>
      </c>
      <c r="AG50" s="30">
        <f t="shared" si="85"/>
        <v>0.93131992756125725</v>
      </c>
      <c r="AH50" s="44">
        <v>206</v>
      </c>
      <c r="AI50" s="66">
        <v>9.1999999999999998E-2</v>
      </c>
      <c r="AJ50" s="67">
        <v>0.23910000000000001</v>
      </c>
      <c r="AK50" s="42">
        <f t="shared" si="8"/>
        <v>44.723176800000005</v>
      </c>
      <c r="AL50" s="18">
        <v>1.7</v>
      </c>
      <c r="AM50" s="18"/>
      <c r="AN50" s="122">
        <f>AN49+AH50-AM50</f>
        <v>1412.0200000000016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52000</v>
      </c>
      <c r="E51" s="68"/>
      <c r="F51" s="52">
        <f>SUM(F48:F50)</f>
        <v>42462</v>
      </c>
      <c r="G51" s="53"/>
      <c r="H51" s="69"/>
      <c r="I51" s="52">
        <f>SUM(I48:I50)</f>
        <v>40801</v>
      </c>
      <c r="J51" s="52">
        <f>SUM(J48:J50)</f>
        <v>41543</v>
      </c>
      <c r="K51" s="21">
        <f>IF(J51&gt;0,(J48*K48+J49*K49+J50*K50)/J51,0)</f>
        <v>8.0668728787039928E-2</v>
      </c>
      <c r="L51" s="53">
        <f>L48+L49+L50</f>
        <v>38191.778999999995</v>
      </c>
      <c r="M51" s="54">
        <f>IF(L51&gt;0,N51/L51,0)</f>
        <v>0.79638502220595708</v>
      </c>
      <c r="N51" s="55">
        <f>N48+N49+N50</f>
        <v>30415.360767000002</v>
      </c>
      <c r="O51" s="21">
        <f>IF(L51&gt;0,P51/L51,0)</f>
        <v>0.12798465994474886</v>
      </c>
      <c r="P51" s="55">
        <f>P48+P49+P50</f>
        <v>4887.9618479999999</v>
      </c>
      <c r="Q51" s="21">
        <f>IF(L51&gt;0,R51/L51,0)</f>
        <v>7.5630317849294221E-2</v>
      </c>
      <c r="R51" s="55">
        <f>R48+R49+R50</f>
        <v>2888.456385</v>
      </c>
      <c r="S51" s="21">
        <f>IF(L51&gt;0,T51/L51,0)</f>
        <v>0.17766643564836296</v>
      </c>
      <c r="T51" s="55">
        <f>T48+T49+T50</f>
        <v>6785.3972459999986</v>
      </c>
      <c r="U51" s="21">
        <f>IF(L51&gt;0,V51/L51,0)</f>
        <v>0.50531954371646326</v>
      </c>
      <c r="V51" s="55">
        <f>V48+V49+V50</f>
        <v>19299.052338000001</v>
      </c>
      <c r="W51" s="21">
        <f>IF(L51&gt;0,X51/L51,0)</f>
        <v>0.39665835911964203</v>
      </c>
      <c r="X51" s="55">
        <f>X48+X49+X50</f>
        <v>15149.088390000001</v>
      </c>
      <c r="Y51" s="56">
        <f>IF(L51&gt;0,Z51/L51,0)</f>
        <v>3.420110485819475E-3</v>
      </c>
      <c r="Z51" s="57">
        <f>SUM(Z48:Z50)</f>
        <v>130.62010383000001</v>
      </c>
      <c r="AA51" s="63">
        <f>IF(L51&gt;0,(AA48*L48+AA49*L49+AA50*L50)/L51,0)</f>
        <v>3.4806553480360271E-3</v>
      </c>
      <c r="AB51" s="56">
        <f>IF(J51&gt;0,(J48*AB48+J49*AB49+J50*AB50)/J51,0)</f>
        <v>2.4000000000000003E-4</v>
      </c>
      <c r="AC51" s="53">
        <f>SUM(AC48:AC50)</f>
        <v>9.1660269599999999</v>
      </c>
      <c r="AD51" s="54">
        <f>IF(J51&gt;0,(J48*AD48+J49*AD49+J50*AD50)/J51,0)</f>
        <v>0.22026766482921312</v>
      </c>
      <c r="AE51" s="59">
        <f>SUM(AE48:AE50)</f>
        <v>125.1002</v>
      </c>
      <c r="AF51" s="54">
        <f>IF(AND(Z51&gt;0),((Z48*AF48+Z49*AF49+Z50*AF50)/Z51),0)</f>
        <v>0.93084101433732758</v>
      </c>
      <c r="AG51" s="58">
        <f>IF(AND(AA51&gt;0,AJ51&gt;0,AB51&gt;0),((AJ51*(AA51-AB51))/(AA51*(AJ51-AB51))),0)</f>
        <v>0.93198544248301485</v>
      </c>
      <c r="AH51" s="52">
        <f>SUM(AH48:AH50)</f>
        <v>625</v>
      </c>
      <c r="AI51" s="21">
        <f>IF(AH51&gt;0,(AI48*AH48+AI49*AH49+AI50*AH50)/AH51,0)</f>
        <v>9.1331199999999987E-2</v>
      </c>
      <c r="AJ51" s="54">
        <f>IF(J51&gt;0,(AJ48*J48+AJ49*J49+AJ50*J50)/J51,0)</f>
        <v>0.23846752762198206</v>
      </c>
      <c r="AK51" s="59">
        <f>SUM(AK48:AK50)</f>
        <v>135.42695080000001</v>
      </c>
      <c r="AL51" s="70"/>
      <c r="AM51" s="57">
        <f>SUM(AM48:AM50)</f>
        <v>1002.72</v>
      </c>
      <c r="AN51" s="124"/>
      <c r="AO51" s="125">
        <f>AN50</f>
        <v>1412.0200000000016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11" t="s">
        <v>49</v>
      </c>
      <c r="D52" s="12">
        <v>3337</v>
      </c>
      <c r="E52" s="12">
        <v>1</v>
      </c>
      <c r="F52" s="12">
        <v>7237</v>
      </c>
      <c r="G52" s="13">
        <v>1.2</v>
      </c>
      <c r="H52" s="13">
        <v>3</v>
      </c>
      <c r="I52" s="12">
        <v>7355</v>
      </c>
      <c r="J52" s="12">
        <v>14829</v>
      </c>
      <c r="K52" s="14">
        <v>8.7999999999999995E-2</v>
      </c>
      <c r="L52" s="25">
        <f>J52*(1-K52)</f>
        <v>13524.048000000001</v>
      </c>
      <c r="M52" s="15">
        <v>0.81</v>
      </c>
      <c r="N52" s="26">
        <f>L52*M52</f>
        <v>10954.478880000001</v>
      </c>
      <c r="O52" s="14">
        <v>0.09</v>
      </c>
      <c r="P52" s="26">
        <f>L52*O52</f>
        <v>1217.1643200000001</v>
      </c>
      <c r="Q52" s="16">
        <v>0.1</v>
      </c>
      <c r="R52" s="26">
        <f>L52*Q52</f>
        <v>1352.4048000000003</v>
      </c>
      <c r="S52" s="16">
        <v>0.17299999999999999</v>
      </c>
      <c r="T52" s="26">
        <f>L52*S52</f>
        <v>2339.660304</v>
      </c>
      <c r="U52" s="16">
        <v>0.53700000000000003</v>
      </c>
      <c r="V52" s="26">
        <f>L52*U52</f>
        <v>7262.4137760000012</v>
      </c>
      <c r="W52" s="16">
        <v>0.39</v>
      </c>
      <c r="X52" s="26">
        <f>W52*L52</f>
        <v>5274.3787200000006</v>
      </c>
      <c r="Y52" s="17">
        <v>3.3800000000000002E-3</v>
      </c>
      <c r="Z52" s="61">
        <f>L52*Y52</f>
        <v>45.711282240000003</v>
      </c>
      <c r="AA52" s="28">
        <f>IF(J52&gt;0,(AC52+AK52)/J52,0)</f>
        <v>3.5021962371029739E-3</v>
      </c>
      <c r="AB52" s="17">
        <v>2.5000000000000001E-4</v>
      </c>
      <c r="AC52" s="25">
        <f>AB52*L52</f>
        <v>3.3810120000000001</v>
      </c>
      <c r="AD52" s="141">
        <v>0.21329999999999999</v>
      </c>
      <c r="AE52" s="31">
        <f>AH52*(1-AI52)*AD52</f>
        <v>44.352748800000001</v>
      </c>
      <c r="AF52" s="29">
        <f t="shared" ref="AF52:AF54" si="86">IF(AND(AD52&gt;0,AB52&gt;0,Y52&gt;0),((Y52-AB52)*AD52)/((AD52-AB52)*Y52),0)</f>
        <v>0.92712214400875415</v>
      </c>
      <c r="AG52" s="62">
        <f>IF(AND(AA52&gt;0,AJ52&gt;0,AB52&gt;0),((AJ52*(AA52-AB52))/(AA52*(AJ52-AB52))),0)</f>
        <v>0.92961152304585393</v>
      </c>
      <c r="AH52" s="12">
        <v>228</v>
      </c>
      <c r="AI52" s="14">
        <v>8.7999999999999995E-2</v>
      </c>
      <c r="AJ52" s="15">
        <v>0.23350000000000001</v>
      </c>
      <c r="AK52" s="31">
        <f t="shared" si="8"/>
        <v>48.553056000000005</v>
      </c>
      <c r="AL52" s="19">
        <v>1.7</v>
      </c>
      <c r="AM52" s="19">
        <v>503.62</v>
      </c>
      <c r="AN52" s="119">
        <f>AN50+AH52-AM52-AO52</f>
        <v>1021.4000000000015</v>
      </c>
      <c r="AO52" s="120">
        <v>115</v>
      </c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55</v>
      </c>
      <c r="D53" s="35">
        <v>21389</v>
      </c>
      <c r="E53" s="44">
        <v>5</v>
      </c>
      <c r="F53" s="35">
        <v>17773</v>
      </c>
      <c r="G53" s="36">
        <v>1.4</v>
      </c>
      <c r="H53" s="38">
        <v>3.3</v>
      </c>
      <c r="I53" s="35">
        <v>17230</v>
      </c>
      <c r="J53" s="35">
        <v>13966</v>
      </c>
      <c r="K53" s="66">
        <v>8.2000000000000003E-2</v>
      </c>
      <c r="L53" s="38">
        <f t="shared" ref="L53:L54" si="87">J53*(1-K53)</f>
        <v>12820.788</v>
      </c>
      <c r="M53" s="39">
        <v>0.80100000000000005</v>
      </c>
      <c r="N53" s="26">
        <f t="shared" ref="N53:N54" si="88">L53*M53</f>
        <v>10269.451188000001</v>
      </c>
      <c r="O53" s="37">
        <v>0.13800000000000001</v>
      </c>
      <c r="P53" s="26">
        <f t="shared" ref="P53:P54" si="89">L53*O53</f>
        <v>1769.2687440000002</v>
      </c>
      <c r="Q53" s="40">
        <v>6.0999999999999999E-2</v>
      </c>
      <c r="R53" s="26">
        <f t="shared" ref="R53:R54" si="90">L53*Q53</f>
        <v>782.06806800000004</v>
      </c>
      <c r="S53" s="40">
        <v>0.183</v>
      </c>
      <c r="T53" s="26">
        <f>L53*S53</f>
        <v>2346.2042040000001</v>
      </c>
      <c r="U53" s="40">
        <v>0.53300000000000003</v>
      </c>
      <c r="V53" s="26">
        <f>L53*U53</f>
        <v>6833.4800040000009</v>
      </c>
      <c r="W53" s="40">
        <v>0.39</v>
      </c>
      <c r="X53" s="26">
        <f>W53*L53</f>
        <v>5000.1073200000001</v>
      </c>
      <c r="Y53" s="41">
        <v>3.4299999999999999E-3</v>
      </c>
      <c r="Z53" s="18">
        <f>L53*Y53</f>
        <v>43.975302839999998</v>
      </c>
      <c r="AA53" s="28">
        <f>IF(J53&gt;0,(AC53+AK53)/J53,0)</f>
        <v>3.4566013532865529E-3</v>
      </c>
      <c r="AB53" s="41">
        <v>2.5000000000000001E-4</v>
      </c>
      <c r="AC53" s="38">
        <f>AB53*L53</f>
        <v>3.2051970000000001</v>
      </c>
      <c r="AD53" s="29">
        <v>0.2228</v>
      </c>
      <c r="AE53" s="42">
        <f>AH53*(1-AI53)*AD53</f>
        <v>43.830329999999996</v>
      </c>
      <c r="AF53" s="29">
        <f t="shared" si="86"/>
        <v>0.92815516937589926</v>
      </c>
      <c r="AG53" s="30">
        <f t="shared" ref="AG53:AG54" si="91">IF(AND(AA53&gt;0,AJ53&gt;0,AB53&gt;0),((AJ53*(AA53-AB53))/(AA53*(AJ53-AB53))),0)</f>
        <v>0.92868803087257545</v>
      </c>
      <c r="AH53" s="35">
        <v>215</v>
      </c>
      <c r="AI53" s="66">
        <v>8.5000000000000006E-2</v>
      </c>
      <c r="AJ53" s="67">
        <v>0.2291</v>
      </c>
      <c r="AK53" s="42">
        <f t="shared" si="8"/>
        <v>45.069697499999997</v>
      </c>
      <c r="AL53" s="18">
        <v>1.68</v>
      </c>
      <c r="AM53" s="18"/>
      <c r="AN53" s="122">
        <f>AN52+AH53-AM53</f>
        <v>1236.4000000000015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47" t="s">
        <v>50</v>
      </c>
      <c r="D54" s="44">
        <v>14674</v>
      </c>
      <c r="E54" s="44">
        <v>5</v>
      </c>
      <c r="F54" s="44">
        <v>16069</v>
      </c>
      <c r="G54" s="38">
        <v>2</v>
      </c>
      <c r="H54" s="38">
        <v>3.8</v>
      </c>
      <c r="I54" s="44">
        <v>16251</v>
      </c>
      <c r="J54" s="44">
        <v>14335</v>
      </c>
      <c r="K54" s="66">
        <v>7.5999999999999998E-2</v>
      </c>
      <c r="L54" s="38">
        <f t="shared" si="87"/>
        <v>13245.54</v>
      </c>
      <c r="M54" s="29">
        <v>0.68600000000000005</v>
      </c>
      <c r="N54" s="26">
        <f t="shared" si="88"/>
        <v>9086.4404400000021</v>
      </c>
      <c r="O54" s="40">
        <v>0.25700000000000001</v>
      </c>
      <c r="P54" s="26">
        <f t="shared" si="89"/>
        <v>3404.1037800000004</v>
      </c>
      <c r="Q54" s="40">
        <v>5.7000000000000002E-2</v>
      </c>
      <c r="R54" s="26">
        <f t="shared" si="90"/>
        <v>754.99578000000008</v>
      </c>
      <c r="S54" s="40">
        <v>0.184</v>
      </c>
      <c r="T54" s="26">
        <f>L54*S54</f>
        <v>2437.1793600000001</v>
      </c>
      <c r="U54" s="40">
        <v>0.54100000000000004</v>
      </c>
      <c r="V54" s="26">
        <f>L54*U54</f>
        <v>7165.8371400000005</v>
      </c>
      <c r="W54" s="40">
        <v>0.4</v>
      </c>
      <c r="X54" s="26">
        <f>W54*L54</f>
        <v>5298.2160000000003</v>
      </c>
      <c r="Y54" s="48">
        <v>3.46E-3</v>
      </c>
      <c r="Z54" s="18">
        <f>L54*Y54</f>
        <v>45.829568399999999</v>
      </c>
      <c r="AA54" s="28">
        <f>IF(J54&gt;0,(AC54+AK54)/J54,0)</f>
        <v>3.6247996512033484E-3</v>
      </c>
      <c r="AB54" s="48">
        <v>2.5000000000000001E-4</v>
      </c>
      <c r="AC54" s="38">
        <f>AB54*L54</f>
        <v>3.3113850000000005</v>
      </c>
      <c r="AD54" s="29">
        <v>0.2261</v>
      </c>
      <c r="AE54" s="42">
        <f>AH54*(1-AI54)*AD54</f>
        <v>44.175870199999999</v>
      </c>
      <c r="AF54" s="29">
        <f t="shared" si="86"/>
        <v>0.92877261367140962</v>
      </c>
      <c r="AG54" s="30">
        <f t="shared" si="91"/>
        <v>0.93196638013504796</v>
      </c>
      <c r="AH54" s="44">
        <v>214</v>
      </c>
      <c r="AI54" s="66">
        <v>8.6999999999999994E-2</v>
      </c>
      <c r="AJ54" s="67">
        <v>0.249</v>
      </c>
      <c r="AK54" s="42">
        <f t="shared" si="8"/>
        <v>48.650117999999999</v>
      </c>
      <c r="AL54" s="18">
        <v>1.68</v>
      </c>
      <c r="AM54" s="18"/>
      <c r="AN54" s="122">
        <f>AN53+AH54-AM54</f>
        <v>1450.4000000000015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39400</v>
      </c>
      <c r="E55" s="68"/>
      <c r="F55" s="52">
        <f>SUM(F52:F54)</f>
        <v>41079</v>
      </c>
      <c r="G55" s="53"/>
      <c r="H55" s="69"/>
      <c r="I55" s="52">
        <f>SUM(I52:I54)</f>
        <v>40836</v>
      </c>
      <c r="J55" s="52">
        <f>SUM(J52:J54)</f>
        <v>43130</v>
      </c>
      <c r="K55" s="21">
        <f>IF(J55&gt;0,(J52*K52+J53*K53+J54*K54)/J55,0)</f>
        <v>8.2068722466960342E-2</v>
      </c>
      <c r="L55" s="53">
        <f>L52+L53+L54</f>
        <v>39590.376000000004</v>
      </c>
      <c r="M55" s="54">
        <f>IF(L55&gt;0,N55/L55,0)</f>
        <v>0.76559946053556049</v>
      </c>
      <c r="N55" s="55">
        <f>N52+N53+N54</f>
        <v>30310.370508000004</v>
      </c>
      <c r="O55" s="21">
        <f>IF(L55&gt;0,P55/L55,0)</f>
        <v>0.16141642211228305</v>
      </c>
      <c r="P55" s="55">
        <f>P52+P53+P54</f>
        <v>6390.5368440000002</v>
      </c>
      <c r="Q55" s="21">
        <f>IF(L55&gt;0,R55/L55,0)</f>
        <v>7.29841173521565E-2</v>
      </c>
      <c r="R55" s="55">
        <f>R52+R53+R54</f>
        <v>2889.4686480000005</v>
      </c>
      <c r="S55" s="21">
        <f>IF(L55&gt;0,T55/L55,0)</f>
        <v>0.17991857081630142</v>
      </c>
      <c r="T55" s="55">
        <f>T52+T53+T54</f>
        <v>7123.0438680000007</v>
      </c>
      <c r="U55" s="21">
        <f>IF(L55&gt;0,V55/L55,0)</f>
        <v>0.53704291467198995</v>
      </c>
      <c r="V55" s="55">
        <f>V52+V53+V54</f>
        <v>21261.730920000002</v>
      </c>
      <c r="W55" s="21">
        <f>IF(L55&gt;0,X55/L55,0)</f>
        <v>0.39334564642679826</v>
      </c>
      <c r="X55" s="55">
        <f>X52+X53+X54</f>
        <v>15572.70204</v>
      </c>
      <c r="Y55" s="56">
        <f>IF(L55&gt;0,Z55/L55,0)</f>
        <v>3.4229569701485028E-3</v>
      </c>
      <c r="Z55" s="57">
        <f>SUM(Z52:Z54)</f>
        <v>135.51615348000001</v>
      </c>
      <c r="AA55" s="63">
        <f>IF(L55&gt;0,(AA52*L52+AA53*L53+AA54*L54)/L55,0)</f>
        <v>3.5284497408915741E-3</v>
      </c>
      <c r="AB55" s="56">
        <f>IF(J55&gt;0,(J52*AB52+J53*AB53+J54*AB54)/J55,0)</f>
        <v>2.5000000000000001E-4</v>
      </c>
      <c r="AC55" s="53">
        <f>SUM(AC52:AC54)</f>
        <v>9.8975940000000016</v>
      </c>
      <c r="AD55" s="54">
        <f>IF(J55&gt;0,(J52*AD52+J53*AD53+J54*AD54)/J55,0)</f>
        <v>0.22063051240435891</v>
      </c>
      <c r="AE55" s="59">
        <f>SUM(AE52:AE54)</f>
        <v>132.358949</v>
      </c>
      <c r="AF55" s="54">
        <f>IF(AND(Z55&gt;0),((Z52*AF52+Z53*AF53+Z54*AF54)/Z55),0)</f>
        <v>0.9280155276574884</v>
      </c>
      <c r="AG55" s="58">
        <f>IF(AND(AA55&gt;0,AJ55&gt;0,AB55&gt;0),((AJ55*(AA55-AB55))/(AA55*(AJ55-AB55))),0)</f>
        <v>0.9301275628145621</v>
      </c>
      <c r="AH55" s="52">
        <f>SUM(AH52:AH54)</f>
        <v>657</v>
      </c>
      <c r="AI55" s="21">
        <f>IF(J55&gt;0,(AI52*J52+AI53*J53+AI54*J54)/J55,0)</f>
        <v>8.6696197542313932E-2</v>
      </c>
      <c r="AJ55" s="54">
        <f>IF(J55&gt;0,(AJ52*J52+AJ53*J53+AJ54*J54)/J55,0)</f>
        <v>0.23722692093670297</v>
      </c>
      <c r="AK55" s="59">
        <f>SUM(AK52:AK54)</f>
        <v>142.27287150000001</v>
      </c>
      <c r="AL55" s="70"/>
      <c r="AM55" s="57">
        <f>SUM(AM52:AM54)</f>
        <v>503.62</v>
      </c>
      <c r="AN55" s="124"/>
      <c r="AO55" s="125">
        <f>AN54</f>
        <v>1450.4000000000015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49</v>
      </c>
      <c r="D56" s="12">
        <v>11180</v>
      </c>
      <c r="E56" s="12">
        <v>0</v>
      </c>
      <c r="F56" s="12">
        <v>10144</v>
      </c>
      <c r="G56" s="13">
        <v>0.7</v>
      </c>
      <c r="H56" s="13">
        <v>3.6</v>
      </c>
      <c r="I56" s="12">
        <v>9386</v>
      </c>
      <c r="J56" s="12">
        <v>15288</v>
      </c>
      <c r="K56" s="14">
        <v>8.3000000000000004E-2</v>
      </c>
      <c r="L56" s="25">
        <f>J56*(1-K56)</f>
        <v>14019.096000000001</v>
      </c>
      <c r="M56" s="15">
        <v>0.86899999999999999</v>
      </c>
      <c r="N56" s="26">
        <f>L56*M56</f>
        <v>12182.594424000001</v>
      </c>
      <c r="O56" s="14">
        <v>7.1999999999999995E-2</v>
      </c>
      <c r="P56" s="26">
        <f>L56*O56</f>
        <v>1009.374912</v>
      </c>
      <c r="Q56" s="16">
        <v>5.8999999999999997E-2</v>
      </c>
      <c r="R56" s="26">
        <f>L56*Q56</f>
        <v>827.12666400000001</v>
      </c>
      <c r="S56" s="16">
        <v>0.17799999999999999</v>
      </c>
      <c r="T56" s="26">
        <f>L56*S56</f>
        <v>2495.3990880000001</v>
      </c>
      <c r="U56" s="16">
        <v>0.54700000000000004</v>
      </c>
      <c r="V56" s="26">
        <f>L56*U56</f>
        <v>7668.4455120000011</v>
      </c>
      <c r="W56" s="16">
        <v>0.4</v>
      </c>
      <c r="X56" s="26">
        <f>W56*L56</f>
        <v>5607.6384000000007</v>
      </c>
      <c r="Y56" s="17">
        <v>3.3800000000000002E-3</v>
      </c>
      <c r="Z56" s="61">
        <f>L56*Y56</f>
        <v>47.38454448000001</v>
      </c>
      <c r="AA56" s="28">
        <f>IF(J56&gt;0,(AC56+AK56)/J56,0)</f>
        <v>3.4294394976452118E-3</v>
      </c>
      <c r="AB56" s="17">
        <v>2.4000000000000001E-4</v>
      </c>
      <c r="AC56" s="25">
        <f>AB56*L56</f>
        <v>3.3645830400000003</v>
      </c>
      <c r="AD56" s="141">
        <v>0.22120000000000001</v>
      </c>
      <c r="AE56" s="31">
        <f>AH56*(1-AI56)*AD56</f>
        <v>45.793708800000005</v>
      </c>
      <c r="AF56" s="29">
        <f t="shared" ref="AF56:AF58" si="92">IF(AND(AD56&gt;0,AB56&gt;0,Y56&gt;0),((Y56-AB56)*AD56)/((AD56-AB56)*Y56),0)</f>
        <v>0.93000312782521866</v>
      </c>
      <c r="AG56" s="62">
        <f>IF(AND(AA56&gt;0,AJ56&gt;0,AB56&gt;0),((AJ56*(AA56-AB56))/(AA56*(AJ56-AB56))),0)</f>
        <v>0.9309604633638362</v>
      </c>
      <c r="AH56" s="12">
        <v>227</v>
      </c>
      <c r="AI56" s="14">
        <v>8.7999999999999995E-2</v>
      </c>
      <c r="AJ56" s="15">
        <v>0.23699999999999999</v>
      </c>
      <c r="AK56" s="31">
        <f t="shared" si="8"/>
        <v>49.064687999999997</v>
      </c>
      <c r="AL56" s="19">
        <v>1.74</v>
      </c>
      <c r="AM56" s="19"/>
      <c r="AN56" s="119">
        <f>AN54+AH56-AM56</f>
        <v>1677.4000000000015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55</v>
      </c>
      <c r="D57" s="35">
        <v>19200</v>
      </c>
      <c r="E57" s="44">
        <v>3</v>
      </c>
      <c r="F57" s="35">
        <v>15491</v>
      </c>
      <c r="G57" s="36">
        <v>0.8</v>
      </c>
      <c r="H57" s="38">
        <v>3.2</v>
      </c>
      <c r="I57" s="35">
        <v>15238</v>
      </c>
      <c r="J57" s="35">
        <v>15420</v>
      </c>
      <c r="K57" s="66">
        <v>8.1000000000000003E-2</v>
      </c>
      <c r="L57" s="38">
        <f t="shared" ref="L57:L58" si="93">J57*(1-K57)</f>
        <v>14170.980000000001</v>
      </c>
      <c r="M57" s="39">
        <v>0.83899999999999997</v>
      </c>
      <c r="N57" s="26">
        <f t="shared" ref="N57:N58" si="94">L57*M57</f>
        <v>11889.452220000001</v>
      </c>
      <c r="O57" s="37">
        <v>8.3000000000000004E-2</v>
      </c>
      <c r="P57" s="26">
        <f t="shared" ref="P57:P58" si="95">L57*O57</f>
        <v>1176.1913400000001</v>
      </c>
      <c r="Q57" s="40">
        <v>7.8E-2</v>
      </c>
      <c r="R57" s="26">
        <f t="shared" ref="R57:R58" si="96">L57*Q57</f>
        <v>1105.33644</v>
      </c>
      <c r="S57" s="40">
        <v>0.18</v>
      </c>
      <c r="T57" s="26">
        <f>L57*S57</f>
        <v>2550.7764000000002</v>
      </c>
      <c r="U57" s="40">
        <v>0.52800000000000002</v>
      </c>
      <c r="V57" s="26">
        <f>L57*U57</f>
        <v>7482.2774400000008</v>
      </c>
      <c r="W57" s="40">
        <v>0.39</v>
      </c>
      <c r="X57" s="26">
        <f>W57*L57</f>
        <v>5526.6822000000011</v>
      </c>
      <c r="Y57" s="41">
        <v>3.32E-3</v>
      </c>
      <c r="Z57" s="18">
        <f>L57*Y57</f>
        <v>47.047653600000004</v>
      </c>
      <c r="AA57" s="28">
        <f>IF(J57&gt;0,(AC57+AK57)/J57,0)</f>
        <v>3.2994617509727628E-3</v>
      </c>
      <c r="AB57" s="41">
        <v>2.4000000000000001E-4</v>
      </c>
      <c r="AC57" s="38">
        <f>AB57*L57</f>
        <v>3.4010352000000004</v>
      </c>
      <c r="AD57" s="29">
        <v>0.21870000000000001</v>
      </c>
      <c r="AE57" s="42">
        <f>AH57*(1-AI57)*AD57</f>
        <v>44.581994999999999</v>
      </c>
      <c r="AF57" s="29">
        <f t="shared" si="92"/>
        <v>0.92873002584355524</v>
      </c>
      <c r="AG57" s="30">
        <f t="shared" ref="AG57:AG58" si="97">IF(AND(AA57&gt;0,AJ57&gt;0,AB57&gt;0),((AJ57*(AA57-AB57))/(AA57*(AJ57-AB57))),0)</f>
        <v>0.92821737735757182</v>
      </c>
      <c r="AH57" s="35">
        <v>225</v>
      </c>
      <c r="AI57" s="66">
        <v>9.4E-2</v>
      </c>
      <c r="AJ57" s="67">
        <v>0.2329</v>
      </c>
      <c r="AK57" s="42">
        <f t="shared" si="8"/>
        <v>47.476664999999997</v>
      </c>
      <c r="AL57" s="18">
        <v>1.72</v>
      </c>
      <c r="AM57" s="18"/>
      <c r="AN57" s="122">
        <f>AN56+AH57-AM57</f>
        <v>1902.4000000000015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11" t="s">
        <v>56</v>
      </c>
      <c r="D58" s="44">
        <v>15420</v>
      </c>
      <c r="E58" s="44">
        <v>2</v>
      </c>
      <c r="F58" s="44">
        <v>14649</v>
      </c>
      <c r="G58" s="38">
        <v>1.3</v>
      </c>
      <c r="H58" s="38">
        <v>4.0999999999999996</v>
      </c>
      <c r="I58" s="44">
        <v>14464</v>
      </c>
      <c r="J58" s="44">
        <v>15502</v>
      </c>
      <c r="K58" s="66">
        <v>8.3000000000000004E-2</v>
      </c>
      <c r="L58" s="38">
        <f t="shared" si="93"/>
        <v>14215.334000000001</v>
      </c>
      <c r="M58" s="29">
        <v>0.82599999999999996</v>
      </c>
      <c r="N58" s="26">
        <f t="shared" si="94"/>
        <v>11741.865884000001</v>
      </c>
      <c r="O58" s="40">
        <v>6.2E-2</v>
      </c>
      <c r="P58" s="26">
        <f t="shared" si="95"/>
        <v>881.35070800000005</v>
      </c>
      <c r="Q58" s="40">
        <v>0.112</v>
      </c>
      <c r="R58" s="26">
        <f t="shared" si="96"/>
        <v>1592.1174080000001</v>
      </c>
      <c r="S58" s="40">
        <v>0.184</v>
      </c>
      <c r="T58" s="26">
        <f>L58*S58</f>
        <v>2615.6214560000003</v>
      </c>
      <c r="U58" s="40">
        <v>0.53300000000000003</v>
      </c>
      <c r="V58" s="26">
        <f>L58*U58</f>
        <v>7576.7730220000012</v>
      </c>
      <c r="W58" s="40">
        <v>0.4</v>
      </c>
      <c r="X58" s="26">
        <f>W58*L58</f>
        <v>5686.133600000001</v>
      </c>
      <c r="Y58" s="48">
        <v>3.32E-3</v>
      </c>
      <c r="Z58" s="18">
        <f>L58*Y58</f>
        <v>47.19490888</v>
      </c>
      <c r="AA58" s="28">
        <f>IF(J58&gt;0,(AC58+AK58)/J58,0)</f>
        <v>3.2630568584698749E-3</v>
      </c>
      <c r="AB58" s="48">
        <v>2.3000000000000001E-4</v>
      </c>
      <c r="AC58" s="38">
        <f>AB58*L58</f>
        <v>3.2695268200000003</v>
      </c>
      <c r="AD58" s="29">
        <v>0.22359999999999999</v>
      </c>
      <c r="AE58" s="42">
        <f>AH58*(1-AI58)*AD58</f>
        <v>44.414338800000003</v>
      </c>
      <c r="AF58" s="29">
        <f t="shared" si="92"/>
        <v>0.93168123988994433</v>
      </c>
      <c r="AG58" s="30">
        <f t="shared" si="97"/>
        <v>0.93041232961370823</v>
      </c>
      <c r="AH58" s="44">
        <v>219</v>
      </c>
      <c r="AI58" s="66">
        <v>9.2999999999999999E-2</v>
      </c>
      <c r="AJ58" s="67">
        <v>0.2382</v>
      </c>
      <c r="AK58" s="42">
        <f t="shared" si="8"/>
        <v>47.3143806</v>
      </c>
      <c r="AL58" s="18">
        <v>1.63</v>
      </c>
      <c r="AM58" s="18"/>
      <c r="AN58" s="122">
        <f>AN57+AH58-AM58</f>
        <v>2121.4000000000015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45800</v>
      </c>
      <c r="E59" s="68"/>
      <c r="F59" s="52">
        <f t="shared" ref="F59:J59" si="98">SUM(F56:F58)</f>
        <v>40284</v>
      </c>
      <c r="G59" s="53"/>
      <c r="H59" s="69"/>
      <c r="I59" s="52">
        <f t="shared" si="98"/>
        <v>39088</v>
      </c>
      <c r="J59" s="52">
        <f t="shared" si="98"/>
        <v>46210</v>
      </c>
      <c r="K59" s="21">
        <f>IF(J59&gt;0,(J56*K56+J57*K57+J58*K58)/J59,0)</f>
        <v>8.2332611988747029E-2</v>
      </c>
      <c r="L59" s="53">
        <f>L56+L57+L58</f>
        <v>42405.41</v>
      </c>
      <c r="M59" s="54">
        <f>IF(L59&gt;0,N59/L59,0)</f>
        <v>0.84455998722804471</v>
      </c>
      <c r="N59" s="55">
        <f>N56+N57+N58</f>
        <v>35813.912528000001</v>
      </c>
      <c r="O59" s="21">
        <f>IF(L59&gt;0,P59/L59,0)</f>
        <v>7.2323719072637183E-2</v>
      </c>
      <c r="P59" s="55">
        <f>P56+P57+P58</f>
        <v>3066.91696</v>
      </c>
      <c r="Q59" s="21">
        <f>IF(L59&gt;0,R59/L59,0)</f>
        <v>8.311629369931807E-2</v>
      </c>
      <c r="R59" s="55">
        <f>R56+R57+R58</f>
        <v>3524.580512</v>
      </c>
      <c r="S59" s="21">
        <f>IF(L59&gt;0,T59/L59,0)</f>
        <v>0.18067970440564071</v>
      </c>
      <c r="T59" s="55">
        <f>T56+T57+T58</f>
        <v>7661.7969440000015</v>
      </c>
      <c r="U59" s="21">
        <f>IF(L59&gt;0,V59/L59,0)</f>
        <v>0.5359574633048001</v>
      </c>
      <c r="V59" s="55">
        <f>V56+V57+V58</f>
        <v>22727.495974000005</v>
      </c>
      <c r="W59" s="21">
        <f>IF(L59&gt;0,X59/L59,0)</f>
        <v>0.39665821412881053</v>
      </c>
      <c r="X59" s="55">
        <f>X56+X57+X58</f>
        <v>16820.454200000004</v>
      </c>
      <c r="Y59" s="56">
        <f>IF(L59&gt;0,Z59/L59,0)</f>
        <v>3.3398358124588343E-3</v>
      </c>
      <c r="Z59" s="57">
        <f>SUM(Z56:Z58)</f>
        <v>141.62710695999999</v>
      </c>
      <c r="AA59" s="63">
        <f>IF(L59&gt;0,(AA56*L56+AA57*L57+AA58*L58)/L59,0)</f>
        <v>3.3302281744621736E-3</v>
      </c>
      <c r="AB59" s="56">
        <f>IF(J59&gt;0,(J56*AB56+J57*AB57+J58*AB58)/J59,0)</f>
        <v>2.3664531486691193E-4</v>
      </c>
      <c r="AC59" s="53">
        <f>SUM(AC56:AC58)</f>
        <v>10.035145060000001</v>
      </c>
      <c r="AD59" s="54">
        <f>IF(J59&gt;0,(J56*AD56+J57*AD57+J58*AD58)/J59,0)</f>
        <v>0.22117088941787494</v>
      </c>
      <c r="AE59" s="59">
        <f>SUM(AE56:AE58)</f>
        <v>134.79004259999999</v>
      </c>
      <c r="AF59" s="54">
        <f>IF(AND(Z59&gt;0),((Z56*AF56+Z57*AF57+Z58*AF58)/Z59),0)</f>
        <v>0.93013941448226278</v>
      </c>
      <c r="AG59" s="58">
        <f>IF(AND(AA59&gt;0,AJ59&gt;0,AB59&gt;0),((AJ59*(AA59-AB59))/(AA59*(AJ59-AB59))),0)</f>
        <v>0.92987248911935416</v>
      </c>
      <c r="AH59" s="52">
        <f t="shared" ref="AH59" si="99">SUM(AH56:AH58)</f>
        <v>671</v>
      </c>
      <c r="AI59" s="21">
        <f>IF(AH59&gt;0,(AI56*AH56+AI57*AH57+AI58*AH58)/AH59,0)</f>
        <v>9.1643815201192247E-2</v>
      </c>
      <c r="AJ59" s="54">
        <f>IF(J59&gt;0,(AJ56*J56+AJ57*J57+AJ58*J58)/J59,0)</f>
        <v>0.23603441679290194</v>
      </c>
      <c r="AK59" s="59">
        <f>SUM(AK56:AK58)</f>
        <v>143.85573359999998</v>
      </c>
      <c r="AL59" s="70"/>
      <c r="AM59" s="57">
        <f>SUM(AM56:AM58)</f>
        <v>0</v>
      </c>
      <c r="AN59" s="124"/>
      <c r="AO59" s="125">
        <f>AN58</f>
        <v>2121.4000000000015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53</v>
      </c>
      <c r="D60" s="12">
        <v>10800</v>
      </c>
      <c r="E60" s="12">
        <v>0</v>
      </c>
      <c r="F60" s="12">
        <v>12475</v>
      </c>
      <c r="G60" s="13">
        <v>1.3</v>
      </c>
      <c r="H60" s="13">
        <v>4.5</v>
      </c>
      <c r="I60" s="12">
        <v>12313</v>
      </c>
      <c r="J60" s="12">
        <v>15383</v>
      </c>
      <c r="K60" s="14">
        <v>8.5000000000000006E-2</v>
      </c>
      <c r="L60" s="25">
        <f>J60*(1-K60)</f>
        <v>14075.445</v>
      </c>
      <c r="M60" s="15">
        <v>0.80800000000000005</v>
      </c>
      <c r="N60" s="26">
        <f>L60*M60</f>
        <v>11372.959560000001</v>
      </c>
      <c r="O60" s="14">
        <v>9.0999999999999998E-2</v>
      </c>
      <c r="P60" s="26">
        <f>L60*O60</f>
        <v>1280.865495</v>
      </c>
      <c r="Q60" s="16">
        <v>0.10100000000000001</v>
      </c>
      <c r="R60" s="26">
        <f>L60*Q60</f>
        <v>1421.6199450000001</v>
      </c>
      <c r="S60" s="16">
        <v>0.19</v>
      </c>
      <c r="T60" s="26">
        <f>L60*S60</f>
        <v>2674.33455</v>
      </c>
      <c r="U60" s="16">
        <v>0.52900000000000003</v>
      </c>
      <c r="V60" s="26">
        <f>L60*U60</f>
        <v>7445.9104050000005</v>
      </c>
      <c r="W60" s="16">
        <v>0.4</v>
      </c>
      <c r="X60" s="26">
        <f>W60*L60</f>
        <v>5630.1779999999999</v>
      </c>
      <c r="Y60" s="17">
        <v>3.3700000000000002E-3</v>
      </c>
      <c r="Z60" s="61">
        <f>L60*Y60</f>
        <v>47.434249649999998</v>
      </c>
      <c r="AA60" s="28">
        <f>IF(J60&gt;0,(AC60+AK60)/J60,0)</f>
        <v>3.1207989306377176E-3</v>
      </c>
      <c r="AB60" s="17">
        <v>2.3000000000000001E-4</v>
      </c>
      <c r="AC60" s="25">
        <f>AB60*L60</f>
        <v>3.2373523500000001</v>
      </c>
      <c r="AD60" s="141">
        <v>0.21890000000000001</v>
      </c>
      <c r="AE60" s="31">
        <f>AH60*(1-AI60)*AD60</f>
        <v>41.125180800000003</v>
      </c>
      <c r="AF60" s="29">
        <f t="shared" ref="AF60:AF62" si="100">IF(AND(AD60&gt;0,AB60&gt;0,Y60&gt;0),((Y60-AB60)*AD60)/((AD60-AB60)*Y60),0)</f>
        <v>0.9327307696013355</v>
      </c>
      <c r="AG60" s="62">
        <f>IF(AND(AA60&gt;0,AJ60&gt;0,AB60&gt;0),((AJ60*(AA60-AB60))/(AA60*(AJ60-AB60))),0)</f>
        <v>0.92719582477268148</v>
      </c>
      <c r="AH60" s="12">
        <v>206</v>
      </c>
      <c r="AI60" s="14">
        <v>8.7999999999999995E-2</v>
      </c>
      <c r="AJ60" s="15">
        <v>0.23830000000000001</v>
      </c>
      <c r="AK60" s="31">
        <f t="shared" si="8"/>
        <v>44.769897600000007</v>
      </c>
      <c r="AL60" s="19">
        <v>1.75</v>
      </c>
      <c r="AM60" s="19"/>
      <c r="AN60" s="119">
        <f>AN58+AH60-AM60</f>
        <v>2327.4000000000015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55</v>
      </c>
      <c r="D61" s="35">
        <v>21300</v>
      </c>
      <c r="E61" s="44">
        <v>1</v>
      </c>
      <c r="F61" s="35">
        <v>15116</v>
      </c>
      <c r="G61" s="36">
        <v>0.7</v>
      </c>
      <c r="H61" s="38">
        <v>3.7</v>
      </c>
      <c r="I61" s="35">
        <v>14657</v>
      </c>
      <c r="J61" s="35">
        <v>15406</v>
      </c>
      <c r="K61" s="66">
        <v>8.4000000000000005E-2</v>
      </c>
      <c r="L61" s="38">
        <f t="shared" ref="L61:L62" si="101">J61*(1-K61)</f>
        <v>14111.896000000001</v>
      </c>
      <c r="M61" s="39">
        <v>0.85199999999999998</v>
      </c>
      <c r="N61" s="26">
        <f t="shared" ref="N61:N62" si="102">L61*M61</f>
        <v>12023.335392000001</v>
      </c>
      <c r="O61" s="37">
        <v>0.125</v>
      </c>
      <c r="P61" s="26">
        <f t="shared" ref="P61:P62" si="103">L61*O61</f>
        <v>1763.9870000000001</v>
      </c>
      <c r="Q61" s="40">
        <v>2.3E-2</v>
      </c>
      <c r="R61" s="26">
        <f t="shared" ref="R61:R62" si="104">L61*Q61</f>
        <v>324.57360800000004</v>
      </c>
      <c r="S61" s="40">
        <v>0.17799999999999999</v>
      </c>
      <c r="T61" s="26">
        <f>L61*S61</f>
        <v>2511.917488</v>
      </c>
      <c r="U61" s="40">
        <v>0.53100000000000003</v>
      </c>
      <c r="V61" s="26">
        <f>L61*U61</f>
        <v>7493.4167760000009</v>
      </c>
      <c r="W61" s="40">
        <v>0.39</v>
      </c>
      <c r="X61" s="26">
        <f>W61*L61</f>
        <v>5503.6394400000008</v>
      </c>
      <c r="Y61" s="41">
        <v>3.3899999999999998E-3</v>
      </c>
      <c r="Z61" s="18">
        <f>L61*Y61</f>
        <v>47.839327439999998</v>
      </c>
      <c r="AA61" s="28">
        <f>IF(J61&gt;0,(AC61+AK61)/J61,0)</f>
        <v>3.9443103518109835E-3</v>
      </c>
      <c r="AB61" s="41">
        <v>2.3000000000000001E-4</v>
      </c>
      <c r="AC61" s="38">
        <f>AB61*L61</f>
        <v>3.2457360800000004</v>
      </c>
      <c r="AD61" s="29">
        <v>0.22470000000000001</v>
      </c>
      <c r="AE61" s="42">
        <f>AH61*(1-AI61)*AD61</f>
        <v>53.541066600000008</v>
      </c>
      <c r="AF61" s="29">
        <f t="shared" si="100"/>
        <v>0.93310851007545403</v>
      </c>
      <c r="AG61" s="30">
        <f t="shared" ref="AG61:AG62" si="105">IF(AND(AA61&gt;0,AJ61&gt;0,AB61&gt;0),((AJ61*(AA61-AB61))/(AA61*(AJ61-AB61))),0)</f>
        <v>0.94258623156143273</v>
      </c>
      <c r="AH61" s="35">
        <v>263</v>
      </c>
      <c r="AI61" s="66">
        <v>9.4E-2</v>
      </c>
      <c r="AJ61" s="67">
        <v>0.2414</v>
      </c>
      <c r="AK61" s="42">
        <f t="shared" si="8"/>
        <v>57.520309200000007</v>
      </c>
      <c r="AL61" s="18">
        <v>1.72</v>
      </c>
      <c r="AM61" s="18"/>
      <c r="AN61" s="122">
        <f>AN60+AH61-AM61</f>
        <v>2590.4000000000015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11" t="s">
        <v>56</v>
      </c>
      <c r="D62" s="44">
        <v>14620</v>
      </c>
      <c r="E62" s="44">
        <v>1</v>
      </c>
      <c r="F62" s="44">
        <v>17068</v>
      </c>
      <c r="G62" s="38">
        <v>0.7</v>
      </c>
      <c r="H62" s="38">
        <v>4.3</v>
      </c>
      <c r="I62" s="44">
        <v>16359</v>
      </c>
      <c r="J62" s="44">
        <v>15428</v>
      </c>
      <c r="K62" s="66">
        <v>8.5999999999999993E-2</v>
      </c>
      <c r="L62" s="38">
        <f t="shared" si="101"/>
        <v>14101.192000000001</v>
      </c>
      <c r="M62" s="29">
        <v>0.77700000000000002</v>
      </c>
      <c r="N62" s="26">
        <f t="shared" si="102"/>
        <v>10956.626184000001</v>
      </c>
      <c r="O62" s="40">
        <v>0.13200000000000001</v>
      </c>
      <c r="P62" s="26">
        <f t="shared" si="103"/>
        <v>1861.3573440000002</v>
      </c>
      <c r="Q62" s="40">
        <v>9.0999999999999998E-2</v>
      </c>
      <c r="R62" s="26">
        <f t="shared" si="104"/>
        <v>1283.208472</v>
      </c>
      <c r="S62" s="40">
        <v>0.18099999999999999</v>
      </c>
      <c r="T62" s="26">
        <f>L62*S62</f>
        <v>2552.315752</v>
      </c>
      <c r="U62" s="40">
        <v>0.53700000000000003</v>
      </c>
      <c r="V62" s="26">
        <f>L62*U62</f>
        <v>7572.3401040000008</v>
      </c>
      <c r="W62" s="40">
        <v>0.4</v>
      </c>
      <c r="X62" s="26">
        <f>W62*L62</f>
        <v>5640.4768000000004</v>
      </c>
      <c r="Y62" s="48">
        <v>3.4499999999999999E-3</v>
      </c>
      <c r="Z62" s="18">
        <f>L62*Y62</f>
        <v>48.6491124</v>
      </c>
      <c r="AA62" s="28">
        <f>IF(J62&gt;0,(AC62+AK62)/J62,0)</f>
        <v>3.4442041379310344E-3</v>
      </c>
      <c r="AB62" s="48">
        <v>2.2000000000000001E-4</v>
      </c>
      <c r="AC62" s="38">
        <f>AB62*L62</f>
        <v>3.1022622400000004</v>
      </c>
      <c r="AD62" s="29">
        <v>0.22800000000000001</v>
      </c>
      <c r="AE62" s="42">
        <f>AH62*(1-AI62)*AD62</f>
        <v>47.513376000000001</v>
      </c>
      <c r="AF62" s="29">
        <f t="shared" si="100"/>
        <v>0.93713613822643504</v>
      </c>
      <c r="AG62" s="30">
        <f t="shared" si="105"/>
        <v>0.93698311936552914</v>
      </c>
      <c r="AH62" s="44">
        <v>228</v>
      </c>
      <c r="AI62" s="66">
        <v>8.5999999999999993E-2</v>
      </c>
      <c r="AJ62" s="67">
        <v>0.24010000000000001</v>
      </c>
      <c r="AK62" s="42">
        <f t="shared" si="8"/>
        <v>50.034919199999997</v>
      </c>
      <c r="AL62" s="18">
        <v>1.6</v>
      </c>
      <c r="AM62" s="18"/>
      <c r="AN62" s="122">
        <f>AN61+AH62-AM62</f>
        <v>2818.4000000000015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46720</v>
      </c>
      <c r="E63" s="68"/>
      <c r="F63" s="52">
        <f t="shared" ref="F63:J63" si="106">SUM(F60:F62)</f>
        <v>44659</v>
      </c>
      <c r="G63" s="53"/>
      <c r="H63" s="69"/>
      <c r="I63" s="52">
        <f t="shared" si="106"/>
        <v>43329</v>
      </c>
      <c r="J63" s="52">
        <f t="shared" si="106"/>
        <v>46217</v>
      </c>
      <c r="K63" s="21">
        <f>IF(J63&gt;0,(J60*K60+J61*K61+J62*K62)/J63,0)</f>
        <v>8.5000476015319043E-2</v>
      </c>
      <c r="L63" s="53">
        <f>L60+L61+L62</f>
        <v>42288.533000000003</v>
      </c>
      <c r="M63" s="54">
        <f>IF(L63&gt;0,N63/L63,0)</f>
        <v>0.8123460120028283</v>
      </c>
      <c r="N63" s="55">
        <f>N60+N61+N62</f>
        <v>34352.921136000004</v>
      </c>
      <c r="O63" s="21">
        <f>IF(L63&gt;0,P63/L63,0)</f>
        <v>0.11601749909366683</v>
      </c>
      <c r="P63" s="55">
        <f>P60+P61+P62</f>
        <v>4906.2098390000001</v>
      </c>
      <c r="Q63" s="21">
        <f>IF(L63&gt;0,R63/L63,0)</f>
        <v>7.163648890350488E-2</v>
      </c>
      <c r="R63" s="55">
        <f>R60+R61+R62</f>
        <v>3029.4020250000003</v>
      </c>
      <c r="S63" s="21">
        <f>IF(L63&gt;0,T63/L63,0)</f>
        <v>0.18299447252048209</v>
      </c>
      <c r="T63" s="55">
        <f>T60+T61+T62</f>
        <v>7738.567790000001</v>
      </c>
      <c r="U63" s="21">
        <f>IF(L63&gt;0,V63/L63,0)</f>
        <v>0.53233502531289045</v>
      </c>
      <c r="V63" s="55">
        <f>V60+V61+V62</f>
        <v>22511.667285000003</v>
      </c>
      <c r="W63" s="21">
        <f>IF(L63&gt;0,X63/L63,0)</f>
        <v>0.39666294974100902</v>
      </c>
      <c r="X63" s="55">
        <f>X60+X61+X62</f>
        <v>16774.294240000003</v>
      </c>
      <c r="Y63" s="56">
        <f>IF(L63&gt;0,Z63/L63,0)</f>
        <v>3.4033502531289036E-3</v>
      </c>
      <c r="Z63" s="57">
        <f>SUM(Z60:Z62)</f>
        <v>143.92268949000001</v>
      </c>
      <c r="AA63" s="63">
        <f>IF(L63&gt;0,(AA60*L60+AA61*L61+AA62*L62)/L63,0)</f>
        <v>3.5034489140800896E-3</v>
      </c>
      <c r="AB63" s="56">
        <f>IF(J63&gt;0,(J60*AB60+J61*AB61+J62*AB62)/J63,0)</f>
        <v>2.2666183438994306E-4</v>
      </c>
      <c r="AC63" s="53">
        <f>SUM(AC60:AC62)</f>
        <v>9.5853506700000004</v>
      </c>
      <c r="AD63" s="54">
        <f>IF(J63&gt;0,(J60*AD60+J61*AD61+J62*AD62)/J63,0)</f>
        <v>0.22387110587013437</v>
      </c>
      <c r="AE63" s="59">
        <f>SUM(AE60:AE62)</f>
        <v>142.1796234</v>
      </c>
      <c r="AF63" s="54">
        <f>IF(AND(Z63&gt;0),((Z60*AF60+Z61*AF61+Z62*AF62)/Z63),0)</f>
        <v>0.93434544289890975</v>
      </c>
      <c r="AG63" s="58">
        <f>IF(AND(AA63&gt;0,AJ63&gt;0,AB63&gt;0),((AJ63*(AA63-AB63))/(AA63*(AJ63-AB63))),0)</f>
        <v>0.93618762908245745</v>
      </c>
      <c r="AH63" s="52">
        <f t="shared" ref="AH63" si="107">SUM(AH60:AH62)</f>
        <v>697</v>
      </c>
      <c r="AI63" s="21">
        <f>IF(J63&gt;0,(AI60*J60+AI61*J61+AI62*J62)/J63,0)</f>
        <v>8.9332410152108521E-2</v>
      </c>
      <c r="AJ63" s="54">
        <f>IF(J63&gt;0,(AJ60*J60+AJ61*J61+AJ62*J62)/J63,0)</f>
        <v>0.23993422550143886</v>
      </c>
      <c r="AK63" s="59">
        <f>SUM(AK60:AK62)</f>
        <v>152.32512600000001</v>
      </c>
      <c r="AL63" s="70"/>
      <c r="AM63" s="57">
        <f>SUM(AM60:AM62)</f>
        <v>0</v>
      </c>
      <c r="AN63" s="124"/>
      <c r="AO63" s="125">
        <f>AN62</f>
        <v>2818.4000000000015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53</v>
      </c>
      <c r="D64" s="12">
        <v>4155</v>
      </c>
      <c r="E64" s="12">
        <v>1</v>
      </c>
      <c r="F64" s="12">
        <v>8583</v>
      </c>
      <c r="G64" s="13">
        <v>0.8</v>
      </c>
      <c r="H64" s="13">
        <v>4.2</v>
      </c>
      <c r="I64" s="12">
        <v>8436</v>
      </c>
      <c r="J64" s="12">
        <v>14948</v>
      </c>
      <c r="K64" s="14">
        <v>8.4000000000000005E-2</v>
      </c>
      <c r="L64" s="25">
        <f>J64*(1-K64)</f>
        <v>13692.368</v>
      </c>
      <c r="M64" s="15">
        <v>0.77900000000000003</v>
      </c>
      <c r="N64" s="26">
        <f>L64*M64</f>
        <v>10666.354672000001</v>
      </c>
      <c r="O64" s="14">
        <v>0.14599999999999999</v>
      </c>
      <c r="P64" s="26">
        <f>L64*O64</f>
        <v>1999.085728</v>
      </c>
      <c r="Q64" s="16">
        <v>7.4999999999999997E-2</v>
      </c>
      <c r="R64" s="26">
        <f>L64*Q64</f>
        <v>1026.9276</v>
      </c>
      <c r="S64" s="16">
        <v>0.19800000000000001</v>
      </c>
      <c r="T64" s="26">
        <f>L64*S64</f>
        <v>2711.0888640000003</v>
      </c>
      <c r="U64" s="16">
        <v>0.51600000000000001</v>
      </c>
      <c r="V64" s="26">
        <f>L64*U64</f>
        <v>7065.261888</v>
      </c>
      <c r="W64" s="16">
        <v>0.41</v>
      </c>
      <c r="X64" s="26">
        <f>W64*L64</f>
        <v>5613.8708799999995</v>
      </c>
      <c r="Y64" s="17">
        <v>3.5599999999999998E-3</v>
      </c>
      <c r="Z64" s="61">
        <f>L64*Y64</f>
        <v>48.74483008</v>
      </c>
      <c r="AA64" s="28">
        <f>IF(J64&gt;0,(AC64+AK64)/J64,0)</f>
        <v>3.3911747966283118E-3</v>
      </c>
      <c r="AB64" s="17">
        <v>2.2000000000000001E-4</v>
      </c>
      <c r="AC64" s="25">
        <f>AB64*L64</f>
        <v>3.0123209600000003</v>
      </c>
      <c r="AD64" s="141">
        <v>0.223</v>
      </c>
      <c r="AE64" s="31">
        <f>AH64*(1-AI64)*AD64</f>
        <v>44.995379</v>
      </c>
      <c r="AF64" s="29">
        <f t="shared" ref="AF64:AF66" si="108">IF(AND(AD64&gt;0,AB64&gt;0,Y64&gt;0),((Y64-AB64)*AD64)/((AD64-AB64)*Y64),0)</f>
        <v>0.93912874191397566</v>
      </c>
      <c r="AG64" s="62">
        <f>IF(AND(AA64&gt;0,AJ64&gt;0,AB64&gt;0),((AJ64*(AA64-AB64))/(AA64*(AJ64-AB64))),0)</f>
        <v>0.93599715883830659</v>
      </c>
      <c r="AH64" s="12">
        <v>221</v>
      </c>
      <c r="AI64" s="14">
        <v>8.6999999999999994E-2</v>
      </c>
      <c r="AJ64" s="15">
        <v>0.23630000000000001</v>
      </c>
      <c r="AK64" s="31">
        <f t="shared" si="8"/>
        <v>47.678959900000002</v>
      </c>
      <c r="AL64" s="19">
        <v>1.9</v>
      </c>
      <c r="AM64" s="19">
        <v>1210.8800000000001</v>
      </c>
      <c r="AN64" s="119">
        <f>AN62+AH64-AM64</f>
        <v>1828.5200000000013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55</v>
      </c>
      <c r="D65" s="35">
        <v>20525</v>
      </c>
      <c r="E65" s="44">
        <v>3</v>
      </c>
      <c r="F65" s="35">
        <v>14938</v>
      </c>
      <c r="G65" s="36">
        <v>0.9</v>
      </c>
      <c r="H65" s="38">
        <v>4</v>
      </c>
      <c r="I65" s="35">
        <v>14305</v>
      </c>
      <c r="J65" s="35">
        <v>15053</v>
      </c>
      <c r="K65" s="66">
        <v>8.2000000000000003E-2</v>
      </c>
      <c r="L65" s="38">
        <f t="shared" ref="L65:L66" si="109">J65*(1-K65)</f>
        <v>13818.654</v>
      </c>
      <c r="M65" s="39">
        <v>0.754</v>
      </c>
      <c r="N65" s="26">
        <f t="shared" ref="N65:N66" si="110">L65*M65</f>
        <v>10419.265116</v>
      </c>
      <c r="O65" s="37">
        <v>0.14199999999999999</v>
      </c>
      <c r="P65" s="26">
        <f t="shared" ref="P65:P66" si="111">L65*O65</f>
        <v>1962.2488679999999</v>
      </c>
      <c r="Q65" s="40">
        <v>0.1</v>
      </c>
      <c r="R65" s="26">
        <f t="shared" ref="R65:R66" si="112">L65*Q65</f>
        <v>1381.8654000000001</v>
      </c>
      <c r="S65" s="40">
        <v>0.184</v>
      </c>
      <c r="T65" s="26">
        <f>L65*S65</f>
        <v>2542.6323360000001</v>
      </c>
      <c r="U65" s="40">
        <v>0.502</v>
      </c>
      <c r="V65" s="26">
        <f>L65*U65</f>
        <v>6936.9643080000005</v>
      </c>
      <c r="W65" s="40">
        <v>0.4</v>
      </c>
      <c r="X65" s="26">
        <f>W65*L65</f>
        <v>5527.4616000000005</v>
      </c>
      <c r="Y65" s="41">
        <v>3.49E-3</v>
      </c>
      <c r="Z65" s="18">
        <f>L65*Y65</f>
        <v>48.227102460000005</v>
      </c>
      <c r="AA65" s="28">
        <f>IF(J65&gt;0,(AC65+AK65)/J65,0)</f>
        <v>3.7940439699727631E-3</v>
      </c>
      <c r="AB65" s="41">
        <v>2.2000000000000001E-4</v>
      </c>
      <c r="AC65" s="38">
        <f>AB65*L65</f>
        <v>3.0401038800000002</v>
      </c>
      <c r="AD65" s="29">
        <v>0.23130000000000001</v>
      </c>
      <c r="AE65" s="42">
        <f>AH65*(1-AI65)*AD65</f>
        <v>50.127336</v>
      </c>
      <c r="AF65" s="29">
        <f t="shared" si="108"/>
        <v>0.93785478726279925</v>
      </c>
      <c r="AG65" s="30">
        <f t="shared" ref="AG65:AG66" si="113">IF(AND(AA65&gt;0,AJ65&gt;0,AB65&gt;0),((AJ65*(AA65-AB65))/(AA65*(AJ65-AB65))),0)</f>
        <v>0.94284574485614336</v>
      </c>
      <c r="AH65" s="35">
        <v>240</v>
      </c>
      <c r="AI65" s="66">
        <v>9.7000000000000003E-2</v>
      </c>
      <c r="AJ65" s="67">
        <v>0.2495</v>
      </c>
      <c r="AK65" s="42">
        <f t="shared" si="8"/>
        <v>54.071640000000002</v>
      </c>
      <c r="AL65" s="18">
        <v>1.7</v>
      </c>
      <c r="AM65" s="18"/>
      <c r="AN65" s="122">
        <f>AN64+AH65-AM65</f>
        <v>2068.5200000000013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11" t="s">
        <v>56</v>
      </c>
      <c r="D66" s="44">
        <v>16788</v>
      </c>
      <c r="E66" s="44">
        <v>2</v>
      </c>
      <c r="F66" s="44">
        <v>15050</v>
      </c>
      <c r="G66" s="38">
        <v>0.6</v>
      </c>
      <c r="H66" s="38">
        <v>3</v>
      </c>
      <c r="I66" s="44">
        <v>14794</v>
      </c>
      <c r="J66" s="44">
        <v>15192</v>
      </c>
      <c r="K66" s="66">
        <v>7.9000000000000001E-2</v>
      </c>
      <c r="L66" s="38">
        <f t="shared" si="109"/>
        <v>13991.832</v>
      </c>
      <c r="M66" s="29">
        <v>0.77800000000000002</v>
      </c>
      <c r="N66" s="26">
        <f t="shared" si="110"/>
        <v>10885.645296000001</v>
      </c>
      <c r="O66" s="40">
        <v>0.16700000000000001</v>
      </c>
      <c r="P66" s="26">
        <f t="shared" si="111"/>
        <v>2336.6359440000001</v>
      </c>
      <c r="Q66" s="40">
        <v>5.5E-2</v>
      </c>
      <c r="R66" s="26">
        <f t="shared" si="112"/>
        <v>769.55075999999997</v>
      </c>
      <c r="S66" s="40">
        <v>0.193</v>
      </c>
      <c r="T66" s="26">
        <f>L66*S66</f>
        <v>2700.4235760000001</v>
      </c>
      <c r="U66" s="40">
        <v>0.51</v>
      </c>
      <c r="V66" s="26">
        <f>L66*U66</f>
        <v>7135.8343199999999</v>
      </c>
      <c r="W66" s="40">
        <v>0.39</v>
      </c>
      <c r="X66" s="26">
        <f>W66*L66</f>
        <v>5456.81448</v>
      </c>
      <c r="Y66" s="48">
        <v>3.3800000000000002E-3</v>
      </c>
      <c r="Z66" s="18">
        <f>L66*Y66</f>
        <v>47.292392160000006</v>
      </c>
      <c r="AA66" s="28">
        <f>IF(J66&gt;0,(AC66+AK66)/J66,0)</f>
        <v>3.1719090995260663E-3</v>
      </c>
      <c r="AB66" s="48">
        <v>2.2000000000000001E-4</v>
      </c>
      <c r="AC66" s="38">
        <f>AB66*L66</f>
        <v>3.07820304</v>
      </c>
      <c r="AD66" s="29">
        <v>0.23569999999999999</v>
      </c>
      <c r="AE66" s="42">
        <f>AH66*(1-AI66)*AD66</f>
        <v>42.80312</v>
      </c>
      <c r="AF66" s="29">
        <f t="shared" si="108"/>
        <v>0.93578469458831659</v>
      </c>
      <c r="AG66" s="30">
        <f t="shared" si="113"/>
        <v>0.93146610972176036</v>
      </c>
      <c r="AH66" s="44">
        <v>200</v>
      </c>
      <c r="AI66" s="66">
        <v>9.1999999999999998E-2</v>
      </c>
      <c r="AJ66" s="67">
        <v>0.24840000000000001</v>
      </c>
      <c r="AK66" s="42">
        <f t="shared" si="8"/>
        <v>45.109439999999999</v>
      </c>
      <c r="AL66" s="18">
        <v>1.62</v>
      </c>
      <c r="AM66" s="18"/>
      <c r="AN66" s="122">
        <f>AN65+AH66-AM66</f>
        <v>2268.5200000000013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41468</v>
      </c>
      <c r="E67" s="68"/>
      <c r="F67" s="52">
        <f t="shared" ref="F67:J67" si="114">SUM(F64:F66)</f>
        <v>38571</v>
      </c>
      <c r="G67" s="53"/>
      <c r="H67" s="69"/>
      <c r="I67" s="52">
        <f t="shared" si="114"/>
        <v>37535</v>
      </c>
      <c r="J67" s="52">
        <f t="shared" si="114"/>
        <v>45193</v>
      </c>
      <c r="K67" s="21">
        <f>IF(J67&gt;0,(J64*K64+J65*K65+J66*K66)/J67,0)</f>
        <v>8.1653043612948908E-2</v>
      </c>
      <c r="L67" s="53">
        <f>L64+L65+L66</f>
        <v>41502.853999999999</v>
      </c>
      <c r="M67" s="54">
        <f>IF(L67&gt;0,N67/L67,0)</f>
        <v>0.77033895268985608</v>
      </c>
      <c r="N67" s="55">
        <f>N64+N65+N66</f>
        <v>31971.265084000006</v>
      </c>
      <c r="O67" s="21">
        <f>IF(L67&gt;0,P67/L67,0)</f>
        <v>0.15174789039809167</v>
      </c>
      <c r="P67" s="55">
        <f>P64+P65+P66</f>
        <v>6297.9705400000003</v>
      </c>
      <c r="Q67" s="21">
        <f>IF(L67&gt;0,R67/L67,0)</f>
        <v>7.6581330045398813E-2</v>
      </c>
      <c r="R67" s="55">
        <f>R64+R65+R66</f>
        <v>3178.3437600000002</v>
      </c>
      <c r="S67" s="21">
        <f>IF(L67&gt;0,T67/L67,0)</f>
        <v>0.19165295899891607</v>
      </c>
      <c r="T67" s="55">
        <f>T64+T65+T66</f>
        <v>7954.1447760000001</v>
      </c>
      <c r="U67" s="21">
        <f>IF(L67&gt;0,V67/L67,0)</f>
        <v>0.50931582960535671</v>
      </c>
      <c r="V67" s="55">
        <f>V64+V65+V66</f>
        <v>21138.060515999998</v>
      </c>
      <c r="W67" s="21">
        <f>IF(L67&gt;0,X67/L67,0)</f>
        <v>0.39992784496218026</v>
      </c>
      <c r="X67" s="55">
        <f>X64+X65+X66</f>
        <v>16598.146960000002</v>
      </c>
      <c r="Y67" s="56">
        <f>IF(L67&gt;0,Z67/L67,0)</f>
        <v>3.4760097389928903E-3</v>
      </c>
      <c r="Z67" s="57">
        <f>SUM(Z64:Z66)</f>
        <v>144.26432470000003</v>
      </c>
      <c r="AA67" s="63">
        <f>IF(L67&gt;0,(AA64*L64+AA65*L65+AA66*L66)/L67,0)</f>
        <v>3.4513918823375379E-3</v>
      </c>
      <c r="AB67" s="56">
        <f>IF(J67&gt;0,(J64*AB64+J65*AB65+J66*AB66)/J67,0)</f>
        <v>2.2000000000000001E-4</v>
      </c>
      <c r="AC67" s="53">
        <f>SUM(AC64:AC66)</f>
        <v>9.1306278800000005</v>
      </c>
      <c r="AD67" s="54">
        <f>IF(J67&gt;0,(J64*AD64+J65*AD65+J66*AD66)/J67,0)</f>
        <v>0.23003379505675661</v>
      </c>
      <c r="AE67" s="59">
        <f>SUM(AE64:AE66)</f>
        <v>137.92583500000001</v>
      </c>
      <c r="AF67" s="54">
        <f>IF(AND(Z67&gt;0),((Z64*AF64+Z65*AF65+Z66*AF66)/Z67),0)</f>
        <v>0.93760662520580806</v>
      </c>
      <c r="AG67" s="58">
        <f>IF(AND(AA67&gt;0,AJ67&gt;0,AB67&gt;0),((AJ67*(AA67-AB67))/(AA67*(AJ67-AB67))),0)</f>
        <v>0.93709988865092464</v>
      </c>
      <c r="AH67" s="52">
        <f t="shared" ref="AH67" si="115">SUM(AH64:AH66)</f>
        <v>661</v>
      </c>
      <c r="AI67" s="21">
        <f>IF(AH67&gt;0,(AI64*AH64+AI65*AH65+AI66*AH66)/AH67,0)</f>
        <v>9.2143721633888051E-2</v>
      </c>
      <c r="AJ67" s="54">
        <f>IF(J67&gt;0,(AJ64*J64+AJ65*J65+AJ66*J66)/J67,0)</f>
        <v>0.24476420463346096</v>
      </c>
      <c r="AK67" s="59">
        <f>SUM(AK64:AK66)</f>
        <v>146.8600399</v>
      </c>
      <c r="AL67" s="70"/>
      <c r="AM67" s="57">
        <f>SUM(AM64:AM66)</f>
        <v>1210.8800000000001</v>
      </c>
      <c r="AN67" s="124"/>
      <c r="AO67" s="125">
        <f>AN66</f>
        <v>2268.5200000000013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53</v>
      </c>
      <c r="D68" s="12">
        <v>2700</v>
      </c>
      <c r="E68" s="12">
        <v>0</v>
      </c>
      <c r="F68" s="33">
        <v>9171</v>
      </c>
      <c r="G68" s="13">
        <v>0.8</v>
      </c>
      <c r="H68" s="13">
        <v>2.4</v>
      </c>
      <c r="I68" s="12">
        <v>9095</v>
      </c>
      <c r="J68" s="12">
        <v>14365</v>
      </c>
      <c r="K68" s="14">
        <v>0.08</v>
      </c>
      <c r="L68" s="25">
        <f>J68*(1-K68)</f>
        <v>13215.800000000001</v>
      </c>
      <c r="M68" s="15">
        <v>0.748</v>
      </c>
      <c r="N68" s="26">
        <f>L68*M68</f>
        <v>9885.4184000000005</v>
      </c>
      <c r="O68" s="14">
        <v>0.14000000000000001</v>
      </c>
      <c r="P68" s="26">
        <f>L68*O68</f>
        <v>1850.2120000000002</v>
      </c>
      <c r="Q68" s="16">
        <v>0.112</v>
      </c>
      <c r="R68" s="26">
        <f>L68*Q68</f>
        <v>1480.1696000000002</v>
      </c>
      <c r="S68" s="16">
        <v>0.18099999999999999</v>
      </c>
      <c r="T68" s="26">
        <f>L68*S68</f>
        <v>2392.0598</v>
      </c>
      <c r="U68" s="16">
        <v>0.53500000000000003</v>
      </c>
      <c r="V68" s="26">
        <f>L68*U68</f>
        <v>7070.4530000000013</v>
      </c>
      <c r="W68" s="16">
        <v>0.4</v>
      </c>
      <c r="X68" s="26">
        <f>W68*L68</f>
        <v>5286.3200000000006</v>
      </c>
      <c r="Y68" s="17">
        <v>3.3400000000000001E-3</v>
      </c>
      <c r="Z68" s="61">
        <f>L68*Y68</f>
        <v>44.140772000000005</v>
      </c>
      <c r="AA68" s="28">
        <f>IF(J68&gt;0,(AC68+AK68)/J68,0)</f>
        <v>3.1669486947441703E-3</v>
      </c>
      <c r="AB68" s="17">
        <v>2.1000000000000001E-4</v>
      </c>
      <c r="AC68" s="25">
        <f>AB68*L68</f>
        <v>2.7753180000000004</v>
      </c>
      <c r="AD68" s="141">
        <v>0.22489999999999999</v>
      </c>
      <c r="AE68" s="31">
        <f>AH68*(1-AI68)*AD68</f>
        <v>41.770676999999999</v>
      </c>
      <c r="AF68" s="29">
        <f t="shared" ref="AF68:AF70" si="116">IF(AND(AD68&gt;0,AB68&gt;0,Y68&gt;0),((Y68-AB68)*AD68)/((AD68-AB68)*Y68),0)</f>
        <v>0.9380016059385079</v>
      </c>
      <c r="AG68" s="62">
        <f>IF(AND(AA68&gt;0,AJ68&gt;0,AB68&gt;0),((AJ68*(AA68-AB68))/(AA68*(AJ68-AB68))),0)</f>
        <v>0.93454339493580907</v>
      </c>
      <c r="AH68" s="12">
        <v>205</v>
      </c>
      <c r="AI68" s="14">
        <v>9.4E-2</v>
      </c>
      <c r="AJ68" s="15">
        <v>0.23</v>
      </c>
      <c r="AK68" s="31">
        <f t="shared" si="8"/>
        <v>42.717900000000007</v>
      </c>
      <c r="AL68" s="19">
        <v>1.75</v>
      </c>
      <c r="AM68" s="19">
        <v>996.18</v>
      </c>
      <c r="AN68" s="119">
        <f>AN66+AH68-AM68</f>
        <v>1477.3400000000015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47" t="s">
        <v>50</v>
      </c>
      <c r="D69" s="35">
        <v>20512</v>
      </c>
      <c r="E69" s="44">
        <v>4</v>
      </c>
      <c r="F69" s="35">
        <v>15214</v>
      </c>
      <c r="G69" s="36">
        <v>1.1000000000000001</v>
      </c>
      <c r="H69" s="38">
        <v>4.3</v>
      </c>
      <c r="I69" s="35">
        <v>14920</v>
      </c>
      <c r="J69" s="35">
        <v>15025</v>
      </c>
      <c r="K69" s="66">
        <v>8.2000000000000003E-2</v>
      </c>
      <c r="L69" s="38">
        <f t="shared" ref="L69:L70" si="117">J69*(1-K69)</f>
        <v>13792.95</v>
      </c>
      <c r="M69" s="39">
        <v>0.77</v>
      </c>
      <c r="N69" s="26">
        <f t="shared" ref="N69:N70" si="118">L69*M69</f>
        <v>10620.5715</v>
      </c>
      <c r="O69" s="37">
        <v>0.125</v>
      </c>
      <c r="P69" s="26">
        <f t="shared" ref="P69:P70" si="119">L69*O69</f>
        <v>1724.1187500000001</v>
      </c>
      <c r="Q69" s="40">
        <v>0.105</v>
      </c>
      <c r="R69" s="26">
        <f t="shared" ref="R69:R70" si="120">L69*Q69</f>
        <v>1448.2597499999999</v>
      </c>
      <c r="S69" s="40">
        <v>0.186</v>
      </c>
      <c r="T69" s="26">
        <f>L69*S69</f>
        <v>2565.4887000000003</v>
      </c>
      <c r="U69" s="40">
        <v>0.53600000000000003</v>
      </c>
      <c r="V69" s="26">
        <f>L69*U69</f>
        <v>7393.021200000001</v>
      </c>
      <c r="W69" s="40">
        <v>0.4</v>
      </c>
      <c r="X69" s="26">
        <f>W69*L69</f>
        <v>5517.18</v>
      </c>
      <c r="Y69" s="41">
        <v>3.29E-3</v>
      </c>
      <c r="Z69" s="18">
        <f>L69*Y69</f>
        <v>45.378805499999999</v>
      </c>
      <c r="AA69" s="28">
        <f>IF(J69&gt;0,(AC69+AK69)/J69,0)</f>
        <v>2.9340026289517468E-3</v>
      </c>
      <c r="AB69" s="41">
        <v>2.1000000000000001E-4</v>
      </c>
      <c r="AC69" s="38">
        <f>AB69*L69</f>
        <v>2.8965195000000001</v>
      </c>
      <c r="AD69" s="29">
        <v>0.23599999999999999</v>
      </c>
      <c r="AE69" s="42">
        <f>AH69*(1-AI69)*AD69</f>
        <v>40.669879999999999</v>
      </c>
      <c r="AF69" s="29">
        <f t="shared" si="116"/>
        <v>0.93700398750059777</v>
      </c>
      <c r="AG69" s="30">
        <f t="shared" ref="AG69:AG70" si="121">IF(AND(AA69&gt;0,AJ69&gt;0,AB69&gt;0),((AJ69*(AA69-AB69))/(AA69*(AJ69-AB69))),0)</f>
        <v>0.92924191071433204</v>
      </c>
      <c r="AH69" s="35">
        <v>190</v>
      </c>
      <c r="AI69" s="66">
        <v>9.2999999999999999E-2</v>
      </c>
      <c r="AJ69" s="67">
        <v>0.23899999999999999</v>
      </c>
      <c r="AK69" s="42">
        <f t="shared" si="8"/>
        <v>41.186869999999999</v>
      </c>
      <c r="AL69" s="18">
        <v>1.68</v>
      </c>
      <c r="AM69" s="18"/>
      <c r="AN69" s="122">
        <f>AN68+AH69-AM69</f>
        <v>1667.3400000000015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49</v>
      </c>
      <c r="D70" s="44">
        <v>14927</v>
      </c>
      <c r="E70" s="44">
        <v>2</v>
      </c>
      <c r="F70" s="44">
        <v>16345</v>
      </c>
      <c r="G70" s="38">
        <v>0.8</v>
      </c>
      <c r="H70" s="38">
        <v>3.5</v>
      </c>
      <c r="I70" s="44">
        <v>15560</v>
      </c>
      <c r="J70" s="44">
        <v>15017</v>
      </c>
      <c r="K70" s="66">
        <v>7.9000000000000001E-2</v>
      </c>
      <c r="L70" s="38">
        <f t="shared" si="117"/>
        <v>13830.657000000001</v>
      </c>
      <c r="M70" s="29">
        <v>0.78100000000000003</v>
      </c>
      <c r="N70" s="26">
        <f t="shared" si="118"/>
        <v>10801.743117000002</v>
      </c>
      <c r="O70" s="40">
        <v>0.126</v>
      </c>
      <c r="P70" s="26">
        <f t="shared" si="119"/>
        <v>1742.6627820000001</v>
      </c>
      <c r="Q70" s="40">
        <v>9.2999999999999999E-2</v>
      </c>
      <c r="R70" s="26">
        <f t="shared" si="120"/>
        <v>1286.2511010000001</v>
      </c>
      <c r="S70" s="40">
        <v>0.17499999999999999</v>
      </c>
      <c r="T70" s="26">
        <f>L70*S70</f>
        <v>2420.364975</v>
      </c>
      <c r="U70" s="40">
        <v>0.55100000000000005</v>
      </c>
      <c r="V70" s="26">
        <f>L70*U70</f>
        <v>7620.6920070000015</v>
      </c>
      <c r="W70" s="40">
        <v>0.4</v>
      </c>
      <c r="X70" s="26">
        <f>W70*L70</f>
        <v>5532.2628000000004</v>
      </c>
      <c r="Y70" s="48">
        <v>3.2000000000000002E-3</v>
      </c>
      <c r="Z70" s="18">
        <f>L70*Y70</f>
        <v>44.258102400000006</v>
      </c>
      <c r="AA70" s="28">
        <f>IF(J70&gt;0,(AC70+AK70)/J70,0)</f>
        <v>3.0104016115069586E-3</v>
      </c>
      <c r="AB70" s="48">
        <v>2.0000000000000001E-4</v>
      </c>
      <c r="AC70" s="38">
        <f>AB70*L70</f>
        <v>2.7661314000000004</v>
      </c>
      <c r="AD70" s="29">
        <v>0.222</v>
      </c>
      <c r="AE70" s="42">
        <f>AH70*(1-AI70)*AD70</f>
        <v>39.062676000000003</v>
      </c>
      <c r="AF70" s="29">
        <f t="shared" si="116"/>
        <v>0.93834535617673576</v>
      </c>
      <c r="AG70" s="30">
        <f t="shared" si="121"/>
        <v>0.93433842323582061</v>
      </c>
      <c r="AH70" s="44">
        <v>194</v>
      </c>
      <c r="AI70" s="66">
        <v>9.2999999999999999E-2</v>
      </c>
      <c r="AJ70" s="67">
        <v>0.2412</v>
      </c>
      <c r="AK70" s="42">
        <f t="shared" si="8"/>
        <v>42.441069599999999</v>
      </c>
      <c r="AL70" s="18">
        <v>1.6</v>
      </c>
      <c r="AM70" s="18"/>
      <c r="AN70" s="122">
        <f>AN69+AH70-AM70</f>
        <v>1861.3400000000015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38139</v>
      </c>
      <c r="E71" s="68"/>
      <c r="F71" s="52">
        <f>SUM(F68:F70)</f>
        <v>40730</v>
      </c>
      <c r="G71" s="53"/>
      <c r="H71" s="69"/>
      <c r="I71" s="52">
        <f>SUM(I68:I70)</f>
        <v>39575</v>
      </c>
      <c r="J71" s="52">
        <f>SUM(J68:J70)</f>
        <v>44407</v>
      </c>
      <c r="K71" s="21">
        <f>IF(J71&gt;0,(J68*K68+J69*K69+J70*K70)/J71,0)</f>
        <v>8.0338527709595334E-2</v>
      </c>
      <c r="L71" s="53">
        <f>L68+L69+L70</f>
        <v>40839.406999999999</v>
      </c>
      <c r="M71" s="54">
        <f>IF(L71&gt;0,N71/L71,0)</f>
        <v>0.7666059650915108</v>
      </c>
      <c r="N71" s="55">
        <f>N68+N69+N70</f>
        <v>31307.733017000002</v>
      </c>
      <c r="O71" s="21">
        <f>IF(L71&gt;0,P71/L71,0)</f>
        <v>0.13019272126061968</v>
      </c>
      <c r="P71" s="55">
        <f>P68+P69+P70</f>
        <v>5316.9935320000004</v>
      </c>
      <c r="Q71" s="21">
        <f>IF(L71&gt;0,R71/L71,0)</f>
        <v>0.10320131364786958</v>
      </c>
      <c r="R71" s="55">
        <f>R68+R69+R70</f>
        <v>4214.6804510000002</v>
      </c>
      <c r="S71" s="21">
        <f>IF(L71&gt;0,T71/L71,0)</f>
        <v>0.18065672390884621</v>
      </c>
      <c r="T71" s="55">
        <f>T68+T69+T70</f>
        <v>7377.9134750000012</v>
      </c>
      <c r="U71" s="21">
        <f>IF(L71&gt;0,V71/L71,0)</f>
        <v>0.54075628980117174</v>
      </c>
      <c r="V71" s="55">
        <f>V68+V69+V70</f>
        <v>22084.166207000002</v>
      </c>
      <c r="W71" s="21">
        <f>IF(L71&gt;0,X71/L71,0)</f>
        <v>0.4</v>
      </c>
      <c r="X71" s="55">
        <f>X68+X69+X70</f>
        <v>16335.7628</v>
      </c>
      <c r="Y71" s="56">
        <f>IF(L71&gt;0,Z71/L71,0)</f>
        <v>3.2757008420812774E-3</v>
      </c>
      <c r="Z71" s="57">
        <f>SUM(Z68:Z70)</f>
        <v>133.77767990000001</v>
      </c>
      <c r="AA71" s="63">
        <f>IF(L71&gt;0,(AA68*L68+AA69*L69+AA70*L70)/L71,0)</f>
        <v>3.0352581819319759E-3</v>
      </c>
      <c r="AB71" s="56">
        <f>IF(J71&gt;0,(J68*AB68+J69*AB69+J70*AB70)/J71,0)</f>
        <v>2.0661832593960413E-4</v>
      </c>
      <c r="AC71" s="53">
        <f>SUM(AC68:AC70)</f>
        <v>8.4379689000000013</v>
      </c>
      <c r="AD71" s="54">
        <f>IF(J71&gt;0,(J68*AD68+J69*AD69+J70*AD70)/J71,0)</f>
        <v>0.22767497241425899</v>
      </c>
      <c r="AE71" s="59">
        <f>SUM(AE68:AE70)</f>
        <v>121.50323299999999</v>
      </c>
      <c r="AF71" s="54">
        <f>IF(AND(Z71&gt;0),((Z68*AF68+Z69*AF69+Z70*AF70)/Z71),0)</f>
        <v>0.93777692720408756</v>
      </c>
      <c r="AG71" s="58">
        <f>IF(AND(AA71&gt;0,AJ71&gt;0,AB71&gt;0),((AJ71*(AA71-AB71))/(AA71*(AJ71-AB71))),0)</f>
        <v>0.93274101014578625</v>
      </c>
      <c r="AH71" s="52">
        <f>SUM(AH68:AH70)</f>
        <v>589</v>
      </c>
      <c r="AI71" s="21">
        <f>IF(AH71&gt;0,(AI68*AH68+AI69*AH69+AI70*AH70)/AH71,0)</f>
        <v>9.3348047538200335E-2</v>
      </c>
      <c r="AJ71" s="54">
        <f>IF(J71&gt;0,(AJ68*J68+AJ69*J69+AJ70*J70)/J71,0)</f>
        <v>0.23683260296800054</v>
      </c>
      <c r="AK71" s="59">
        <f>SUM(AK68:AK70)</f>
        <v>126.34583960000001</v>
      </c>
      <c r="AL71" s="70"/>
      <c r="AM71" s="57">
        <f>SUM(AM68:AM70)</f>
        <v>996.18</v>
      </c>
      <c r="AN71" s="124"/>
      <c r="AO71" s="125">
        <f>AN70</f>
        <v>1861.3400000000015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55</v>
      </c>
      <c r="D72" s="12">
        <v>5300</v>
      </c>
      <c r="E72" s="12">
        <v>0</v>
      </c>
      <c r="F72" s="12">
        <v>9138</v>
      </c>
      <c r="G72" s="13">
        <v>0.7</v>
      </c>
      <c r="H72" s="13">
        <v>4</v>
      </c>
      <c r="I72" s="12">
        <v>8659</v>
      </c>
      <c r="J72" s="12">
        <v>15090</v>
      </c>
      <c r="K72" s="14">
        <v>8.3000000000000004E-2</v>
      </c>
      <c r="L72" s="25">
        <f>J72*(1-K72)</f>
        <v>13837.53</v>
      </c>
      <c r="M72" s="15">
        <v>0.85599999999999998</v>
      </c>
      <c r="N72" s="26">
        <f>L72*M72</f>
        <v>11844.92568</v>
      </c>
      <c r="O72" s="14">
        <v>6.8000000000000005E-2</v>
      </c>
      <c r="P72" s="26">
        <f>L72*O72</f>
        <v>940.95204000000012</v>
      </c>
      <c r="Q72" s="16">
        <v>7.5999999999999998E-2</v>
      </c>
      <c r="R72" s="26">
        <f>L72*Q72</f>
        <v>1051.65228</v>
      </c>
      <c r="S72" s="16">
        <v>0.17299999999999999</v>
      </c>
      <c r="T72" s="26">
        <f>L72*S72</f>
        <v>2393.8926900000001</v>
      </c>
      <c r="U72" s="16">
        <v>0.51700000000000002</v>
      </c>
      <c r="V72" s="26">
        <f>L72*U72</f>
        <v>7154.0030100000004</v>
      </c>
      <c r="W72" s="16">
        <v>0.4</v>
      </c>
      <c r="X72" s="26">
        <f>W72*L72</f>
        <v>5535.0120000000006</v>
      </c>
      <c r="Y72" s="17">
        <v>3.1700000000000001E-3</v>
      </c>
      <c r="Z72" s="61">
        <f>L72*Y72</f>
        <v>43.864970100000001</v>
      </c>
      <c r="AA72" s="28">
        <f>IF(J72&gt;0,(AC72+AK72)/J72,0)</f>
        <v>2.777931298873426E-3</v>
      </c>
      <c r="AB72" s="17">
        <v>2.1000000000000001E-4</v>
      </c>
      <c r="AC72" s="25">
        <f>AB72*L72</f>
        <v>2.9058813000000003</v>
      </c>
      <c r="AD72" s="141">
        <v>0.2235</v>
      </c>
      <c r="AE72" s="31">
        <f>AH72*(1-AI72)*AD72</f>
        <v>38.026290000000003</v>
      </c>
      <c r="AF72" s="29">
        <f t="shared" ref="AF72:AF74" si="122">IF(AND(AD72&gt;0,AB72&gt;0,Y72&gt;0),((Y72-AB72)*AD72)/((AD72-AB72)*Y72),0)</f>
        <v>0.9346321210495242</v>
      </c>
      <c r="AG72" s="62">
        <f>IF(AND(AA72&gt;0,AJ72&gt;0,AB72&gt;0),((AJ72*(AA72-AB72))/(AA72*(AJ72-AB72))),0)</f>
        <v>0.92525155185832497</v>
      </c>
      <c r="AH72" s="12">
        <v>188</v>
      </c>
      <c r="AI72" s="14">
        <v>9.5000000000000001E-2</v>
      </c>
      <c r="AJ72" s="15">
        <v>0.2293</v>
      </c>
      <c r="AK72" s="31">
        <f t="shared" ref="AK72:AK78" si="123">AH72*(1-AI72)*AJ72</f>
        <v>39.013102000000003</v>
      </c>
      <c r="AL72" s="19">
        <v>1.53</v>
      </c>
      <c r="AM72" s="19">
        <v>745.86</v>
      </c>
      <c r="AN72" s="119">
        <f>AN70+AH72-AM72</f>
        <v>1303.4800000000014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47" t="s">
        <v>50</v>
      </c>
      <c r="D73" s="35">
        <v>21470</v>
      </c>
      <c r="E73" s="44">
        <v>0</v>
      </c>
      <c r="F73" s="35">
        <v>14348</v>
      </c>
      <c r="G73" s="36">
        <v>0.7</v>
      </c>
      <c r="H73" s="38">
        <v>3.7</v>
      </c>
      <c r="I73" s="35">
        <v>14330</v>
      </c>
      <c r="J73" s="35">
        <v>15212</v>
      </c>
      <c r="K73" s="66">
        <v>8.2000000000000003E-2</v>
      </c>
      <c r="L73" s="38">
        <f t="shared" ref="L73:L74" si="124">J73*(1-K73)</f>
        <v>13964.616</v>
      </c>
      <c r="M73" s="39">
        <v>0.82</v>
      </c>
      <c r="N73" s="26">
        <f t="shared" ref="N73:N74" si="125">L73*M73</f>
        <v>11450.985119999999</v>
      </c>
      <c r="O73" s="37">
        <v>8.6999999999999994E-2</v>
      </c>
      <c r="P73" s="26">
        <f t="shared" ref="P73:P74" si="126">L73*O73</f>
        <v>1214.9215919999999</v>
      </c>
      <c r="Q73" s="40">
        <v>9.2999999999999999E-2</v>
      </c>
      <c r="R73" s="26">
        <f t="shared" ref="R73:R74" si="127">L73*Q73</f>
        <v>1298.709288</v>
      </c>
      <c r="S73" s="40">
        <v>0.17299999999999999</v>
      </c>
      <c r="T73" s="26">
        <f>L73*S73</f>
        <v>2415.8785679999996</v>
      </c>
      <c r="U73" s="40">
        <v>0.53700000000000003</v>
      </c>
      <c r="V73" s="26">
        <f>L73*U73</f>
        <v>7498.9987920000003</v>
      </c>
      <c r="W73" s="40">
        <v>0.4</v>
      </c>
      <c r="X73" s="26">
        <f>W73*L73</f>
        <v>5585.8464000000004</v>
      </c>
      <c r="Y73" s="41">
        <v>3.1900000000000001E-3</v>
      </c>
      <c r="Z73" s="18">
        <f>L73*Y73</f>
        <v>44.547125040000005</v>
      </c>
      <c r="AA73" s="28">
        <f>IF(J73&gt;0,(AC73+AK73)/J73,0)</f>
        <v>2.9034987325795426E-3</v>
      </c>
      <c r="AB73" s="41">
        <v>2.2000000000000001E-4</v>
      </c>
      <c r="AC73" s="38">
        <f>AB73*L73</f>
        <v>3.0722155200000003</v>
      </c>
      <c r="AD73" s="29">
        <v>0.22750000000000001</v>
      </c>
      <c r="AE73" s="42">
        <f>AH73*(1-AI73)*AD73</f>
        <v>38.379705000000001</v>
      </c>
      <c r="AF73" s="29">
        <f t="shared" si="122"/>
        <v>0.93193569529912967</v>
      </c>
      <c r="AG73" s="30">
        <f t="shared" ref="AG73:AG74" si="128">IF(AND(AA73&gt;0,AJ73&gt;0,AB73&gt;0),((AJ73*(AA73-AB73))/(AA73*(AJ73-AB73))),0)</f>
        <v>0.92506478965279715</v>
      </c>
      <c r="AH73" s="35">
        <v>186</v>
      </c>
      <c r="AI73" s="66">
        <v>9.2999999999999999E-2</v>
      </c>
      <c r="AJ73" s="67">
        <v>0.24360000000000001</v>
      </c>
      <c r="AK73" s="42">
        <f t="shared" si="123"/>
        <v>41.095807200000003</v>
      </c>
      <c r="AL73" s="18">
        <v>1.65</v>
      </c>
      <c r="AM73" s="18"/>
      <c r="AN73" s="122">
        <f>AN72+AH73-AM73</f>
        <v>1489.4800000000014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49</v>
      </c>
      <c r="D74" s="44">
        <v>14031</v>
      </c>
      <c r="E74" s="44">
        <v>2</v>
      </c>
      <c r="F74" s="44">
        <v>13658</v>
      </c>
      <c r="G74" s="38">
        <v>0.8</v>
      </c>
      <c r="H74" s="38">
        <v>3.6</v>
      </c>
      <c r="I74" s="44">
        <v>12825</v>
      </c>
      <c r="J74" s="44">
        <v>15476</v>
      </c>
      <c r="K74" s="66">
        <v>7.9000000000000001E-2</v>
      </c>
      <c r="L74" s="38">
        <f t="shared" si="124"/>
        <v>14253.396000000001</v>
      </c>
      <c r="M74" s="29">
        <v>0.80100000000000005</v>
      </c>
      <c r="N74" s="26">
        <f t="shared" si="125"/>
        <v>11416.970196000002</v>
      </c>
      <c r="O74" s="40">
        <v>8.3000000000000004E-2</v>
      </c>
      <c r="P74" s="26">
        <f t="shared" si="126"/>
        <v>1183.031868</v>
      </c>
      <c r="Q74" s="40">
        <v>0.11600000000000001</v>
      </c>
      <c r="R74" s="26">
        <f t="shared" si="127"/>
        <v>1653.3939360000002</v>
      </c>
      <c r="S74" s="40">
        <v>0.20200000000000001</v>
      </c>
      <c r="T74" s="26">
        <f>L74*S74</f>
        <v>2879.1859920000002</v>
      </c>
      <c r="U74" s="40">
        <v>0.52</v>
      </c>
      <c r="V74" s="26">
        <f>L74*U74</f>
        <v>7411.7659200000007</v>
      </c>
      <c r="W74" s="40">
        <v>0.4</v>
      </c>
      <c r="X74" s="26">
        <f>W74*L74</f>
        <v>5701.358400000001</v>
      </c>
      <c r="Y74" s="48">
        <v>3.2499999999999999E-3</v>
      </c>
      <c r="Z74" s="18">
        <f>L74*Y74</f>
        <v>46.323537000000002</v>
      </c>
      <c r="AA74" s="28">
        <f>IF(J74&gt;0,(AC74+AK74)/J74,0)</f>
        <v>2.8358503437580771E-3</v>
      </c>
      <c r="AB74" s="48">
        <v>2.2000000000000001E-4</v>
      </c>
      <c r="AC74" s="38">
        <f>AB74*L74</f>
        <v>3.1357471200000004</v>
      </c>
      <c r="AD74" s="29">
        <v>0.218</v>
      </c>
      <c r="AE74" s="42">
        <f>AH74*(1-AI74)*AD74</f>
        <v>38.358843999999998</v>
      </c>
      <c r="AF74" s="29">
        <f t="shared" si="122"/>
        <v>0.93324950373347837</v>
      </c>
      <c r="AG74" s="30">
        <f t="shared" si="128"/>
        <v>0.92329891246695617</v>
      </c>
      <c r="AH74" s="44">
        <v>194</v>
      </c>
      <c r="AI74" s="66">
        <v>9.2999999999999999E-2</v>
      </c>
      <c r="AJ74" s="67">
        <v>0.2316</v>
      </c>
      <c r="AK74" s="42">
        <f t="shared" si="123"/>
        <v>40.751872800000001</v>
      </c>
      <c r="AL74" s="18">
        <v>1.6</v>
      </c>
      <c r="AM74" s="18"/>
      <c r="AN74" s="122">
        <f>AN73+AH74-AM74</f>
        <v>1683.4800000000014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40801</v>
      </c>
      <c r="E75" s="68"/>
      <c r="F75" s="52">
        <f>SUM(F72:F74)</f>
        <v>37144</v>
      </c>
      <c r="G75" s="53"/>
      <c r="H75" s="69"/>
      <c r="I75" s="52">
        <f>SUM(I72:I74)</f>
        <v>35814</v>
      </c>
      <c r="J75" s="52">
        <f>SUM(J72:J74)</f>
        <v>45778</v>
      </c>
      <c r="K75" s="21">
        <f>IF(J75&gt;0,(J72*K72+J73*K73+J74*K74)/J75,0)</f>
        <v>8.1315435361964269E-2</v>
      </c>
      <c r="L75" s="53">
        <f>L72+L73+L74</f>
        <v>42055.542000000001</v>
      </c>
      <c r="M75" s="54">
        <f>IF(L75&gt;0,N75/L75,0)</f>
        <v>0.82540562658781091</v>
      </c>
      <c r="N75" s="55">
        <f>N72+N73+N74</f>
        <v>34712.880996</v>
      </c>
      <c r="O75" s="21">
        <f>IF(L75&gt;0,P75/L75,0)</f>
        <v>7.9392758747467804E-2</v>
      </c>
      <c r="P75" s="55">
        <f>P72+P73+P74</f>
        <v>3338.9054999999998</v>
      </c>
      <c r="Q75" s="21">
        <f>IF(L75&gt;0,R75/L75,0)</f>
        <v>9.5201614664721254E-2</v>
      </c>
      <c r="R75" s="55">
        <f>R72+R73+R74</f>
        <v>4003.7555040000007</v>
      </c>
      <c r="S75" s="21">
        <f>IF(L75&gt;0,T75/L75,0)</f>
        <v>0.18282863290645499</v>
      </c>
      <c r="T75" s="55">
        <f>T72+T73+T74</f>
        <v>7688.9572499999995</v>
      </c>
      <c r="U75" s="21">
        <f>IF(L75&gt;0,V75/L75,0)</f>
        <v>0.52465778997688339</v>
      </c>
      <c r="V75" s="55">
        <f>V72+V73+V74</f>
        <v>22064.767722000001</v>
      </c>
      <c r="W75" s="21">
        <f>IF(L75&gt;0,X75/L75,0)</f>
        <v>0.4</v>
      </c>
      <c r="X75" s="55">
        <f>X72+X73+X74</f>
        <v>16822.216800000002</v>
      </c>
      <c r="Y75" s="56">
        <f>IF(L75&gt;0,Z75/L75,0)</f>
        <v>3.2037545049354017E-3</v>
      </c>
      <c r="Z75" s="57">
        <f>SUM(Z72:Z74)</f>
        <v>134.73563214000001</v>
      </c>
      <c r="AA75" s="63">
        <f>IF(L75&gt;0,(AA72*L72+AA73*L73+AA74*L74)/L75,0)</f>
        <v>2.8392560126648705E-3</v>
      </c>
      <c r="AB75" s="56">
        <f>IF(J75&gt;0,(J72*AB72+J73*AB73+J74*AB74)/J75,0)</f>
        <v>2.1670365677836518E-4</v>
      </c>
      <c r="AC75" s="53">
        <f>SUM(AC72:AC74)</f>
        <v>9.1138439400000024</v>
      </c>
      <c r="AD75" s="54">
        <f>IF(J75&gt;0,(J72*AD72+J73*AD73+J74*AD74)/J75,0)</f>
        <v>0.22296983267071521</v>
      </c>
      <c r="AE75" s="59">
        <f>SUM(AE72:AE74)</f>
        <v>114.76483899999999</v>
      </c>
      <c r="AF75" s="54">
        <f>IF(AND(Z75&gt;0),((Z72*AF72+Z73*AF73+Z74*AF74)/Z75),0)</f>
        <v>0.9332652536772077</v>
      </c>
      <c r="AG75" s="58">
        <f>IF(AND(AA75&gt;0,AJ75&gt;0,AB75&gt;0),((AJ75*(AA75-AB75))/(AA75*(AJ75-AB75))),0)</f>
        <v>0.92452906853172634</v>
      </c>
      <c r="AH75" s="52">
        <f>SUM(AH72:AH74)</f>
        <v>568</v>
      </c>
      <c r="AI75" s="21">
        <f>IF(AH75&gt;0,(AI72*AH72+AI73*AH73+AI74*AH74)/AH75,0)</f>
        <v>9.3661971830985916E-2</v>
      </c>
      <c r="AJ75" s="54">
        <f>IF(J75&gt;0,(AJ72*J72+AJ73*J73+AJ74*J74)/J75,0)</f>
        <v>0.23482943335226528</v>
      </c>
      <c r="AK75" s="59">
        <f>SUM(AK72:AK74)</f>
        <v>120.860782</v>
      </c>
      <c r="AL75" s="70"/>
      <c r="AM75" s="57">
        <f>SUM(AM72:AM74)</f>
        <v>745.86</v>
      </c>
      <c r="AN75" s="124"/>
      <c r="AO75" s="125">
        <f>AN74</f>
        <v>1683.4800000000014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55</v>
      </c>
      <c r="D76" s="12">
        <v>4585</v>
      </c>
      <c r="E76" s="12">
        <v>0</v>
      </c>
      <c r="F76" s="12">
        <v>9920</v>
      </c>
      <c r="G76" s="13">
        <v>0.8</v>
      </c>
      <c r="H76" s="13">
        <v>3.4</v>
      </c>
      <c r="I76" s="12">
        <v>9815</v>
      </c>
      <c r="J76" s="12">
        <v>15397</v>
      </c>
      <c r="K76" s="14">
        <v>8.2000000000000003E-2</v>
      </c>
      <c r="L76" s="25">
        <f>J76*(1-K76)</f>
        <v>14134.446</v>
      </c>
      <c r="M76" s="15">
        <v>0.80200000000000005</v>
      </c>
      <c r="N76" s="26">
        <f>L76*M76</f>
        <v>11335.825692</v>
      </c>
      <c r="O76" s="14">
        <v>0.13100000000000001</v>
      </c>
      <c r="P76" s="26">
        <f>L76*O76</f>
        <v>1851.6124260000001</v>
      </c>
      <c r="Q76" s="16">
        <v>6.7000000000000004E-2</v>
      </c>
      <c r="R76" s="26">
        <f>L76*Q76</f>
        <v>947.007882</v>
      </c>
      <c r="S76" s="16">
        <v>0.2</v>
      </c>
      <c r="T76" s="26">
        <f>L76*S76</f>
        <v>2826.8892000000001</v>
      </c>
      <c r="U76" s="16">
        <v>0.51800000000000002</v>
      </c>
      <c r="V76" s="26">
        <f>L76*U76</f>
        <v>7321.6430280000004</v>
      </c>
      <c r="W76" s="16">
        <v>0.4</v>
      </c>
      <c r="X76" s="26">
        <f>W76*L76</f>
        <v>5653.7784000000001</v>
      </c>
      <c r="Y76" s="17">
        <v>3.31E-3</v>
      </c>
      <c r="Z76" s="61">
        <f>L76*Y76</f>
        <v>46.785016259999999</v>
      </c>
      <c r="AA76" s="28">
        <f>IF(J76&gt;0,(AC76+AK76)/J76,0)</f>
        <v>3.0768871260635189E-3</v>
      </c>
      <c r="AB76" s="17">
        <v>2.3000000000000001E-4</v>
      </c>
      <c r="AC76" s="25">
        <f>AB76*L76</f>
        <v>3.2509225800000001</v>
      </c>
      <c r="AD76" s="141">
        <v>0.21529999999999999</v>
      </c>
      <c r="AE76" s="31">
        <f>AH76*(1-AI76)*AD76</f>
        <v>41.502304500000001</v>
      </c>
      <c r="AF76" s="29">
        <f t="shared" ref="AF76:AF78" si="129">IF(AND(AD76&gt;0,AB76&gt;0,Y76&gt;0),((Y76-AB76)*AD76)/((AD76-AB76)*Y76),0)</f>
        <v>0.93150870432545185</v>
      </c>
      <c r="AG76" s="62">
        <f>IF(AND(AA76&gt;0,AJ76&gt;0,AB76&gt;0),((AJ76*(AA76-AB76))/(AA76*(AJ76-AB76))),0)</f>
        <v>0.92617975720780488</v>
      </c>
      <c r="AH76" s="12">
        <v>213</v>
      </c>
      <c r="AI76" s="14">
        <v>9.5000000000000001E-2</v>
      </c>
      <c r="AJ76" s="15">
        <v>0.22889999999999999</v>
      </c>
      <c r="AK76" s="31">
        <f t="shared" si="123"/>
        <v>44.123908499999999</v>
      </c>
      <c r="AL76" s="19">
        <v>1.56</v>
      </c>
      <c r="AM76" s="19">
        <v>1208.68</v>
      </c>
      <c r="AN76" s="119">
        <f>AN74+AH76-AM76</f>
        <v>687.80000000000132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11" t="s">
        <v>56</v>
      </c>
      <c r="D77" s="35">
        <v>20887</v>
      </c>
      <c r="E77" s="44">
        <v>3</v>
      </c>
      <c r="F77" s="35">
        <v>13088</v>
      </c>
      <c r="G77" s="36">
        <v>1.6</v>
      </c>
      <c r="H77" s="38">
        <v>3.7</v>
      </c>
      <c r="I77" s="35">
        <v>12644</v>
      </c>
      <c r="J77" s="35">
        <v>15379</v>
      </c>
      <c r="K77" s="66">
        <v>8.1000000000000003E-2</v>
      </c>
      <c r="L77" s="38">
        <f t="shared" ref="L77:L78" si="130">J77*(1-K77)</f>
        <v>14133.301000000001</v>
      </c>
      <c r="M77" s="39">
        <v>0.79300000000000004</v>
      </c>
      <c r="N77" s="26">
        <f t="shared" ref="N77:N78" si="131">L77*M77</f>
        <v>11207.707693000002</v>
      </c>
      <c r="O77" s="37">
        <v>0.105</v>
      </c>
      <c r="P77" s="26">
        <f t="shared" ref="P77:P78" si="132">L77*O77</f>
        <v>1483.996605</v>
      </c>
      <c r="Q77" s="40">
        <v>0.10199999999999999</v>
      </c>
      <c r="R77" s="26">
        <f t="shared" ref="R77:R78" si="133">L77*Q77</f>
        <v>1441.5967020000001</v>
      </c>
      <c r="S77" s="40">
        <v>0.193</v>
      </c>
      <c r="T77" s="26">
        <f>L77*S77</f>
        <v>2727.7270930000004</v>
      </c>
      <c r="U77" s="40">
        <v>0.52600000000000002</v>
      </c>
      <c r="V77" s="26">
        <f>L77*U77</f>
        <v>7434.1163260000012</v>
      </c>
      <c r="W77" s="40">
        <v>0.4</v>
      </c>
      <c r="X77" s="26">
        <f>W77*L77</f>
        <v>5653.3204000000005</v>
      </c>
      <c r="Y77" s="41">
        <v>3.3E-3</v>
      </c>
      <c r="Z77" s="18">
        <f>L77*Y77</f>
        <v>46.639893300000004</v>
      </c>
      <c r="AA77" s="28">
        <f>IF(J77&gt;0,(AC77+AK77)/J77,0)</f>
        <v>2.7068249066909424E-3</v>
      </c>
      <c r="AB77" s="41">
        <v>2.4000000000000001E-4</v>
      </c>
      <c r="AC77" s="38">
        <f>AB77*L77</f>
        <v>3.3919922400000004</v>
      </c>
      <c r="AD77" s="29">
        <v>0.21540000000000001</v>
      </c>
      <c r="AE77" s="42">
        <f>AH77*(1-AI77)*AD77</f>
        <v>37.954341600000006</v>
      </c>
      <c r="AF77" s="29">
        <f t="shared" si="129"/>
        <v>0.92830705267961255</v>
      </c>
      <c r="AG77" s="30">
        <f t="shared" ref="AG77:AG78" si="134">IF(AND(AA77&gt;0,AJ77&gt;0,AB77&gt;0),((AJ77*(AA77-AB77))/(AA77*(AJ77-AB77))),0)</f>
        <v>0.91234427723688472</v>
      </c>
      <c r="AH77" s="35">
        <v>196</v>
      </c>
      <c r="AI77" s="66">
        <v>0.10100000000000001</v>
      </c>
      <c r="AJ77" s="67">
        <v>0.217</v>
      </c>
      <c r="AK77" s="42">
        <f t="shared" si="123"/>
        <v>38.236268000000003</v>
      </c>
      <c r="AL77" s="18">
        <v>1.65</v>
      </c>
      <c r="AM77" s="18"/>
      <c r="AN77" s="122">
        <f>AN76+AH77-AM77</f>
        <v>883.80000000000132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49</v>
      </c>
      <c r="D78" s="44">
        <v>15640</v>
      </c>
      <c r="E78" s="44">
        <v>1</v>
      </c>
      <c r="F78" s="44">
        <v>15298</v>
      </c>
      <c r="G78" s="38">
        <v>1.7</v>
      </c>
      <c r="H78" s="38">
        <v>3.7</v>
      </c>
      <c r="I78" s="44">
        <v>14551</v>
      </c>
      <c r="J78" s="44">
        <v>15379</v>
      </c>
      <c r="K78" s="66">
        <v>0.08</v>
      </c>
      <c r="L78" s="38">
        <f t="shared" si="130"/>
        <v>14148.68</v>
      </c>
      <c r="M78" s="29">
        <v>0.78500000000000003</v>
      </c>
      <c r="N78" s="26">
        <f t="shared" si="131"/>
        <v>11106.713800000001</v>
      </c>
      <c r="O78" s="40">
        <v>0.11700000000000001</v>
      </c>
      <c r="P78" s="26">
        <f t="shared" si="132"/>
        <v>1655.3955600000002</v>
      </c>
      <c r="Q78" s="40">
        <v>9.8000000000000004E-2</v>
      </c>
      <c r="R78" s="26">
        <f t="shared" si="133"/>
        <v>1386.5706400000001</v>
      </c>
      <c r="S78" s="40">
        <v>0.20100000000000001</v>
      </c>
      <c r="T78" s="26">
        <f>L78*S78</f>
        <v>2843.8846800000001</v>
      </c>
      <c r="U78" s="40">
        <v>0.51300000000000001</v>
      </c>
      <c r="V78" s="26">
        <f>L78*U78</f>
        <v>7258.2728400000005</v>
      </c>
      <c r="W78" s="40">
        <v>0.41</v>
      </c>
      <c r="X78" s="26">
        <f>W78*L78</f>
        <v>5800.9587999999994</v>
      </c>
      <c r="Y78" s="48">
        <v>3.31E-3</v>
      </c>
      <c r="Z78" s="18">
        <f>L78*Y78</f>
        <v>46.832130800000002</v>
      </c>
      <c r="AA78" s="28">
        <f>IF(J78&gt;0,(AC78+AK78)/J78,0)</f>
        <v>2.8032625398270367E-3</v>
      </c>
      <c r="AB78" s="48">
        <v>2.4000000000000001E-4</v>
      </c>
      <c r="AC78" s="38">
        <f>AB78*L78</f>
        <v>3.3956832000000001</v>
      </c>
      <c r="AD78" s="29">
        <v>0.21199999999999999</v>
      </c>
      <c r="AE78" s="42">
        <f>AH78*(1-AI78)*AD78</f>
        <v>38.818472</v>
      </c>
      <c r="AF78" s="29">
        <f t="shared" si="129"/>
        <v>0.92854362859624462</v>
      </c>
      <c r="AG78" s="30">
        <f t="shared" si="134"/>
        <v>0.91539836063634794</v>
      </c>
      <c r="AH78" s="44">
        <v>203</v>
      </c>
      <c r="AI78" s="66">
        <v>9.8000000000000004E-2</v>
      </c>
      <c r="AJ78" s="67">
        <v>0.21690000000000001</v>
      </c>
      <c r="AK78" s="42">
        <f t="shared" si="123"/>
        <v>39.715691399999997</v>
      </c>
      <c r="AL78" s="18">
        <v>1.6</v>
      </c>
      <c r="AM78" s="18"/>
      <c r="AN78" s="122">
        <f>AN77+AH78-AM78</f>
        <v>1086.8000000000013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41112</v>
      </c>
      <c r="E79" s="68"/>
      <c r="F79" s="52">
        <f>SUM(F76:F78)</f>
        <v>38306</v>
      </c>
      <c r="G79" s="53"/>
      <c r="H79" s="69"/>
      <c r="I79" s="52">
        <f>SUM(I76:I78)</f>
        <v>37010</v>
      </c>
      <c r="J79" s="52">
        <f>SUM(J76:J78)</f>
        <v>46155</v>
      </c>
      <c r="K79" s="21">
        <f>IF(J79&gt;0,(J76*K76+J77*K77+J78*K78)/J79,0)</f>
        <v>8.1000389990250249E-2</v>
      </c>
      <c r="L79" s="53">
        <f>L76+L77+L78</f>
        <v>42416.427000000003</v>
      </c>
      <c r="M79" s="54">
        <f>IF(L79&gt;0,N79/L79,0)</f>
        <v>0.79333054585196427</v>
      </c>
      <c r="N79" s="55">
        <f>N76+N77+N78</f>
        <v>33650.247185</v>
      </c>
      <c r="O79" s="21">
        <f>IF(L79&gt;0,P79/L79,0)</f>
        <v>0.11766678487558604</v>
      </c>
      <c r="P79" s="55">
        <f>P76+P77+P78</f>
        <v>4991.0045909999999</v>
      </c>
      <c r="Q79" s="21">
        <f>IF(L79&gt;0,R79/L79,0)</f>
        <v>8.9002669272449569E-2</v>
      </c>
      <c r="R79" s="55">
        <f>R76+R77+R78</f>
        <v>3775.1752240000005</v>
      </c>
      <c r="S79" s="21">
        <f>IF(L79&gt;0,T79/L79,0)</f>
        <v>0.19800114170389696</v>
      </c>
      <c r="T79" s="55">
        <f>T76+T77+T78</f>
        <v>8398.500973000002</v>
      </c>
      <c r="U79" s="21">
        <f>IF(L79&gt;0,V79/L79,0)</f>
        <v>0.51899779757498199</v>
      </c>
      <c r="V79" s="55">
        <f>V76+V77+V78</f>
        <v>22014.032194000003</v>
      </c>
      <c r="W79" s="21">
        <f>IF(L79&gt;0,X79/L79,0)</f>
        <v>0.40333566049775949</v>
      </c>
      <c r="X79" s="55">
        <f>X76+X77+X78</f>
        <v>17108.0576</v>
      </c>
      <c r="Y79" s="56">
        <f>IF(L79&gt;0,Z79/L79,0)</f>
        <v>3.306667965220173E-3</v>
      </c>
      <c r="Z79" s="57">
        <f>SUM(Z76:Z78)</f>
        <v>140.25704036000002</v>
      </c>
      <c r="AA79" s="63">
        <f>IF(L79&gt;0,(AA76*L76+AA77*L77+AA78*L78)/L79,0)</f>
        <v>2.8623092351460909E-3</v>
      </c>
      <c r="AB79" s="56">
        <f>IF(J79&gt;0,(J76*AB76+J77*AB77+J78*AB78)/J79,0)</f>
        <v>2.3666406673166504E-4</v>
      </c>
      <c r="AC79" s="53">
        <f>SUM(AC76:AC78)</f>
        <v>10.03859802</v>
      </c>
      <c r="AD79" s="54">
        <f>IF(J79&gt;0,(J76*AD76+J77*AD77+J78*AD78)/J79,0)</f>
        <v>0.21423374932293357</v>
      </c>
      <c r="AE79" s="59">
        <f>SUM(AE76:AE78)</f>
        <v>118.2751181</v>
      </c>
      <c r="AF79" s="54">
        <f>IF(AND(Z79&gt;0),((Z76*AF76+Z77*AF77+Z78*AF78)/Z79),0)</f>
        <v>0.92945400885499152</v>
      </c>
      <c r="AG79" s="58">
        <f>IF(AND(AA79&gt;0,AJ79&gt;0,AB79&gt;0),((AJ79*(AA79-AB79))/(AA79*(AJ79-AB79))),0)</f>
        <v>0.91830075766135388</v>
      </c>
      <c r="AH79" s="52">
        <f>SUM(AH76:AH78)</f>
        <v>612</v>
      </c>
      <c r="AI79" s="21">
        <f>IF(AH79&gt;0,(AI76*AH76+AI77*AH77+AI78*AH78)/AH79,0)</f>
        <v>9.791666666666668E-2</v>
      </c>
      <c r="AJ79" s="54">
        <f>IF(J79&gt;0,(AJ76*J76+AJ77*J77+AJ78*J78)/J79,0)</f>
        <v>0.22093644025566028</v>
      </c>
      <c r="AK79" s="59">
        <f>SUM(AK76:AK78)</f>
        <v>122.07586789999999</v>
      </c>
      <c r="AL79" s="70"/>
      <c r="AM79" s="57">
        <f>SUM(AM76:AM78)</f>
        <v>1208.68</v>
      </c>
      <c r="AN79" s="124"/>
      <c r="AO79" s="125">
        <f>AN78</f>
        <v>1086.8000000000013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55</v>
      </c>
      <c r="D80" s="12">
        <v>5452</v>
      </c>
      <c r="E80" s="12">
        <v>0</v>
      </c>
      <c r="F80" s="12">
        <v>12176</v>
      </c>
      <c r="G80" s="13">
        <v>2.5</v>
      </c>
      <c r="H80" s="13">
        <v>5.0999999999999996</v>
      </c>
      <c r="I80" s="12">
        <v>11507</v>
      </c>
      <c r="J80" s="12">
        <v>15299</v>
      </c>
      <c r="K80" s="14">
        <v>8.1000000000000003E-2</v>
      </c>
      <c r="L80" s="25">
        <f>J80*(1-K80)</f>
        <v>14059.781000000001</v>
      </c>
      <c r="M80" s="15">
        <v>0.82899999999999996</v>
      </c>
      <c r="N80" s="26">
        <f>L80*M80</f>
        <v>11655.558449</v>
      </c>
      <c r="O80" s="14">
        <v>0.10100000000000001</v>
      </c>
      <c r="P80" s="26">
        <f>L80*O80</f>
        <v>1420.0378810000002</v>
      </c>
      <c r="Q80" s="16">
        <v>7.0000000000000007E-2</v>
      </c>
      <c r="R80" s="26">
        <f>L80*Q80</f>
        <v>984.18467000000021</v>
      </c>
      <c r="S80" s="16">
        <v>0.20100000000000001</v>
      </c>
      <c r="T80" s="26">
        <f>L80*S80</f>
        <v>2826.0159810000005</v>
      </c>
      <c r="U80" s="16">
        <v>0.49</v>
      </c>
      <c r="V80" s="26">
        <f>L80*U80</f>
        <v>6889.2926900000002</v>
      </c>
      <c r="W80" s="16">
        <v>0.4</v>
      </c>
      <c r="X80" s="26">
        <f>W80*L80</f>
        <v>5623.9124000000011</v>
      </c>
      <c r="Y80" s="17">
        <v>3.32E-3</v>
      </c>
      <c r="Z80" s="61">
        <f>L80*Y80</f>
        <v>46.678472920000004</v>
      </c>
      <c r="AA80" s="28">
        <f>IF(J80&gt;0,(AC80+AK80)/J80,0)</f>
        <v>3.0535345610824237E-3</v>
      </c>
      <c r="AB80" s="17">
        <v>2.5000000000000001E-4</v>
      </c>
      <c r="AC80" s="25">
        <f>AB80*L80</f>
        <v>3.5149452500000002</v>
      </c>
      <c r="AD80" s="141">
        <v>0.2233</v>
      </c>
      <c r="AE80" s="31">
        <f>AH80*(1-AI80)*AD80</f>
        <v>43.650684000000005</v>
      </c>
      <c r="AF80" s="29">
        <f t="shared" ref="AF80:AF82" si="135">IF(AND(AD80&gt;0,AB80&gt;0,Y80&gt;0),((Y80-AB80)*AD80)/((AD80-AB80)*Y80),0)</f>
        <v>0.92573522064046354</v>
      </c>
      <c r="AG80" s="62">
        <f>IF(AND(AA80&gt;0,AJ80&gt;0,AB80&gt;0),((AJ80*(AA80-AB80))/(AA80*(AJ80-AB80))),0)</f>
        <v>0.9191674486616741</v>
      </c>
      <c r="AH80" s="12">
        <v>216</v>
      </c>
      <c r="AI80" s="14">
        <v>9.5000000000000001E-2</v>
      </c>
      <c r="AJ80" s="15">
        <v>0.221</v>
      </c>
      <c r="AK80" s="31">
        <f t="shared" ref="AK80:AK90" si="136">AH80*(1-AI80)*AJ80</f>
        <v>43.201080000000005</v>
      </c>
      <c r="AL80" s="19">
        <v>1.62</v>
      </c>
      <c r="AM80" s="19">
        <v>1000.24</v>
      </c>
      <c r="AN80" s="119">
        <f>AN78+AH80-AM80</f>
        <v>302.56000000000131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11" t="s">
        <v>56</v>
      </c>
      <c r="D81" s="35">
        <v>20920</v>
      </c>
      <c r="E81" s="44">
        <v>3</v>
      </c>
      <c r="F81" s="35">
        <v>14355</v>
      </c>
      <c r="G81" s="36">
        <v>2.1</v>
      </c>
      <c r="H81" s="38">
        <v>5.3</v>
      </c>
      <c r="I81" s="35">
        <v>14319</v>
      </c>
      <c r="J81" s="35">
        <v>15226</v>
      </c>
      <c r="K81" s="66">
        <v>7.6999999999999999E-2</v>
      </c>
      <c r="L81" s="38">
        <f t="shared" ref="L81:L82" si="137">J81*(1-K81)</f>
        <v>14053.598</v>
      </c>
      <c r="M81" s="39">
        <v>0.71399999999999997</v>
      </c>
      <c r="N81" s="26">
        <f t="shared" ref="N81:N82" si="138">L81*M81</f>
        <v>10034.268972</v>
      </c>
      <c r="O81" s="37">
        <v>0.20699999999999999</v>
      </c>
      <c r="P81" s="26">
        <f t="shared" ref="P81:P82" si="139">L81*O81</f>
        <v>2909.0947859999997</v>
      </c>
      <c r="Q81" s="40">
        <v>7.9000000000000001E-2</v>
      </c>
      <c r="R81" s="26">
        <f t="shared" ref="R81:R82" si="140">L81*Q81</f>
        <v>1110.234242</v>
      </c>
      <c r="S81" s="40">
        <v>0.19900000000000001</v>
      </c>
      <c r="T81" s="26">
        <f>L81*S81</f>
        <v>2796.6660019999999</v>
      </c>
      <c r="U81" s="40">
        <v>0.51</v>
      </c>
      <c r="V81" s="26">
        <f>L81*U81</f>
        <v>7167.3349800000005</v>
      </c>
      <c r="W81" s="40">
        <v>0.4</v>
      </c>
      <c r="X81" s="26">
        <f>W81*L81</f>
        <v>5621.4392000000007</v>
      </c>
      <c r="Y81" s="41">
        <v>3.3700000000000002E-3</v>
      </c>
      <c r="Z81" s="18">
        <f>L81*Y81</f>
        <v>47.360625259999999</v>
      </c>
      <c r="AA81" s="28">
        <f>IF(J81&gt;0,(AC81+AK81)/J81,0)</f>
        <v>3.5840778878234599E-3</v>
      </c>
      <c r="AB81" s="41">
        <v>2.4000000000000001E-4</v>
      </c>
      <c r="AC81" s="38">
        <f>AB81*L81</f>
        <v>3.3728635200000001</v>
      </c>
      <c r="AD81" s="29">
        <v>0.21479999999999999</v>
      </c>
      <c r="AE81" s="42">
        <f>AH81*(1-AI81)*AD81</f>
        <v>50.124868799999994</v>
      </c>
      <c r="AF81" s="29">
        <f t="shared" si="135"/>
        <v>0.92982229037633002</v>
      </c>
      <c r="AG81" s="30">
        <f t="shared" ref="AG81:AG82" si="141">IF(AND(AA81&gt;0,AJ81&gt;0,AB81&gt;0),((AJ81*(AA81-AB81))/(AA81*(AJ81-AB81))),0)</f>
        <v>0.93405892952404679</v>
      </c>
      <c r="AH81" s="35">
        <v>257</v>
      </c>
      <c r="AI81" s="66">
        <v>9.1999999999999998E-2</v>
      </c>
      <c r="AJ81" s="67">
        <v>0.21940000000000001</v>
      </c>
      <c r="AK81" s="42">
        <f t="shared" si="136"/>
        <v>51.1983064</v>
      </c>
      <c r="AL81" s="18">
        <v>1.85</v>
      </c>
      <c r="AM81" s="18"/>
      <c r="AN81" s="122">
        <f>AN80+AH81-AM81</f>
        <v>559.56000000000131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53</v>
      </c>
      <c r="D82" s="44">
        <v>16089</v>
      </c>
      <c r="E82" s="44">
        <v>3</v>
      </c>
      <c r="F82" s="44">
        <v>17447</v>
      </c>
      <c r="G82" s="38">
        <v>2.2999999999999998</v>
      </c>
      <c r="H82" s="38">
        <v>5</v>
      </c>
      <c r="I82" s="44">
        <v>16311</v>
      </c>
      <c r="J82" s="44">
        <v>15169</v>
      </c>
      <c r="K82" s="66">
        <v>0.08</v>
      </c>
      <c r="L82" s="38">
        <f t="shared" si="137"/>
        <v>13955.480000000001</v>
      </c>
      <c r="M82" s="29">
        <v>0.71399999999999997</v>
      </c>
      <c r="N82" s="26">
        <f t="shared" si="138"/>
        <v>9964.2127200000014</v>
      </c>
      <c r="O82" s="40">
        <v>0.17899999999999999</v>
      </c>
      <c r="P82" s="26">
        <f t="shared" si="139"/>
        <v>2498.0309200000002</v>
      </c>
      <c r="Q82" s="40">
        <v>0.107</v>
      </c>
      <c r="R82" s="26">
        <f t="shared" si="140"/>
        <v>1493.2363600000001</v>
      </c>
      <c r="S82" s="40">
        <v>0.19400000000000001</v>
      </c>
      <c r="T82" s="26">
        <f>L82*S82</f>
        <v>2707.3631200000004</v>
      </c>
      <c r="U82" s="40">
        <v>0.49399999999999999</v>
      </c>
      <c r="V82" s="26">
        <f>L82*U82</f>
        <v>6894.0071200000002</v>
      </c>
      <c r="W82" s="40">
        <v>0.4</v>
      </c>
      <c r="X82" s="26">
        <f>W82*L82</f>
        <v>5582.1920000000009</v>
      </c>
      <c r="Y82" s="48">
        <v>3.3999999999999998E-3</v>
      </c>
      <c r="Z82" s="18">
        <f>L82*Y82</f>
        <v>47.448632000000003</v>
      </c>
      <c r="AA82" s="28">
        <f>IF(J82&gt;0,(AC82+AK82)/J82,0)</f>
        <v>3.0518846726877184E-3</v>
      </c>
      <c r="AB82" s="48">
        <v>2.4000000000000001E-4</v>
      </c>
      <c r="AC82" s="38">
        <f>AB82*L82</f>
        <v>3.3493152000000004</v>
      </c>
      <c r="AD82" s="29">
        <v>0.20930000000000001</v>
      </c>
      <c r="AE82" s="42">
        <f>AH82*(1-AI82)*AD82</f>
        <v>41.8646046</v>
      </c>
      <c r="AF82" s="29">
        <f t="shared" si="135"/>
        <v>0.93047872549957511</v>
      </c>
      <c r="AG82" s="30">
        <f t="shared" si="141"/>
        <v>0.92239115368803692</v>
      </c>
      <c r="AH82" s="44">
        <v>222</v>
      </c>
      <c r="AI82" s="66">
        <v>9.9000000000000005E-2</v>
      </c>
      <c r="AJ82" s="67">
        <v>0.2147</v>
      </c>
      <c r="AK82" s="42">
        <f t="shared" si="136"/>
        <v>42.944723400000001</v>
      </c>
      <c r="AL82" s="18">
        <v>1.65</v>
      </c>
      <c r="AM82" s="18"/>
      <c r="AN82" s="122">
        <f>AN81+AH82-AM82</f>
        <v>781.56000000000131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42461</v>
      </c>
      <c r="E83" s="68"/>
      <c r="F83" s="52">
        <f t="shared" ref="F83:J83" si="142">SUM(F80:F82)</f>
        <v>43978</v>
      </c>
      <c r="G83" s="53"/>
      <c r="H83" s="69"/>
      <c r="I83" s="52">
        <f t="shared" si="142"/>
        <v>42137</v>
      </c>
      <c r="J83" s="52">
        <f t="shared" si="142"/>
        <v>45694</v>
      </c>
      <c r="K83" s="21">
        <f>IF(J83&gt;0,(J80*K80+J81*K81+J82*K82)/J83,0)</f>
        <v>7.9335164354182169E-2</v>
      </c>
      <c r="L83" s="53">
        <f>L80+L81+L82</f>
        <v>42068.859000000004</v>
      </c>
      <c r="M83" s="54">
        <f>IF(L83&gt;0,N83/L83,0)</f>
        <v>0.75243400685053052</v>
      </c>
      <c r="N83" s="55">
        <f>N80+N81+N82</f>
        <v>31654.040141000005</v>
      </c>
      <c r="O83" s="21">
        <f>IF(L83&gt;0,P83/L83,0)</f>
        <v>0.16228544698585715</v>
      </c>
      <c r="P83" s="55">
        <f>P80+P81+P82</f>
        <v>6827.163587</v>
      </c>
      <c r="Q83" s="21">
        <f>IF(L83&gt;0,R83/L83,0)</f>
        <v>8.5280546163612372E-2</v>
      </c>
      <c r="R83" s="55">
        <f>R80+R81+R82</f>
        <v>3587.655272</v>
      </c>
      <c r="S83" s="21">
        <f>IF(L83&gt;0,T83/L83,0)</f>
        <v>0.19800977019604929</v>
      </c>
      <c r="T83" s="55">
        <f>T80+T81+T82</f>
        <v>8330.0451030000004</v>
      </c>
      <c r="U83" s="21">
        <f>IF(L83&gt;0,V83/L83,0)</f>
        <v>0.49800815348949684</v>
      </c>
      <c r="V83" s="55">
        <f>V80+V81+V82</f>
        <v>20950.634790000004</v>
      </c>
      <c r="W83" s="21">
        <f>IF(L83&gt;0,X83/L83,0)</f>
        <v>0.40000000000000008</v>
      </c>
      <c r="X83" s="55">
        <f>X80+X81+X82</f>
        <v>16827.543600000005</v>
      </c>
      <c r="Y83" s="56">
        <f>IF(L83&gt;0,Z83/L83,0)</f>
        <v>3.3632414461252677E-3</v>
      </c>
      <c r="Z83" s="57">
        <f>SUM(Z80:Z82)</f>
        <v>141.48773018</v>
      </c>
      <c r="AA83" s="63">
        <f>IF(L83&gt;0,(AA80*L80+AA81*L81+AA82*L82)/L83,0)</f>
        <v>3.2302214935971993E-3</v>
      </c>
      <c r="AB83" s="56">
        <f>IF(J83&gt;0,(J80*AB80+J81*AB81+J82*AB82)/J83,0)</f>
        <v>2.4334814198800718E-4</v>
      </c>
      <c r="AC83" s="53">
        <f>SUM(AC80:AC82)</f>
        <v>10.237123970000001</v>
      </c>
      <c r="AD83" s="54">
        <f>IF(J83&gt;0,(J80*AD80+J81*AD81+J82*AD82)/J83,0)</f>
        <v>0.21582009016501072</v>
      </c>
      <c r="AE83" s="59">
        <f>SUM(AE80:AE82)</f>
        <v>135.64015739999999</v>
      </c>
      <c r="AF83" s="54">
        <f>IF(AND(Z83&gt;0),((Z80*AF80+Z81*AF81+Z82*AF82)/Z83),0)</f>
        <v>0.92869405667585325</v>
      </c>
      <c r="AG83" s="58">
        <f>IF(AND(AA83&gt;0,AJ83&gt;0,AB83&gt;0),((AJ83*(AA83-AB83))/(AA83*(AJ83-AB83))),0)</f>
        <v>0.92569674032028004</v>
      </c>
      <c r="AH83" s="52">
        <f t="shared" ref="AH83" si="143">SUM(AH80:AH82)</f>
        <v>695</v>
      </c>
      <c r="AI83" s="21">
        <f>IF(AH83&gt;0,(AI80*AH80+AI81*AH81+AI82*AH82)/AH83,0)</f>
        <v>9.5168345323741008E-2</v>
      </c>
      <c r="AJ83" s="54">
        <f>IF(J83&gt;0,(AJ80*J80+AJ81*J81+AJ82*J82)/J83,0)</f>
        <v>0.21837544754234692</v>
      </c>
      <c r="AK83" s="59">
        <f>SUM(AK80:AK82)</f>
        <v>137.34410980000001</v>
      </c>
      <c r="AL83" s="70"/>
      <c r="AM83" s="57">
        <f>SUM(AM80:AM82)</f>
        <v>1000.24</v>
      </c>
      <c r="AN83" s="124"/>
      <c r="AO83" s="125">
        <f>AN82</f>
        <v>781.56000000000131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47" t="s">
        <v>50</v>
      </c>
      <c r="D84" s="12">
        <v>16031</v>
      </c>
      <c r="E84" s="12">
        <v>1</v>
      </c>
      <c r="F84" s="12">
        <v>16391</v>
      </c>
      <c r="G84" s="13">
        <v>2.1</v>
      </c>
      <c r="H84" s="13">
        <v>5.0999999999999996</v>
      </c>
      <c r="I84" s="12">
        <v>15662</v>
      </c>
      <c r="J84" s="12">
        <v>15094</v>
      </c>
      <c r="K84" s="14">
        <v>7.9000000000000001E-2</v>
      </c>
      <c r="L84" s="25">
        <f>J84*(1-K84)</f>
        <v>13901.574000000001</v>
      </c>
      <c r="M84" s="15">
        <v>0.70899999999999996</v>
      </c>
      <c r="N84" s="26">
        <f>L84*M84</f>
        <v>9856.2159659999998</v>
      </c>
      <c r="O84" s="14">
        <v>0.187</v>
      </c>
      <c r="P84" s="26">
        <f>L84*O84</f>
        <v>2599.5943379999999</v>
      </c>
      <c r="Q84" s="16">
        <v>0.104</v>
      </c>
      <c r="R84" s="26">
        <f>L84*Q84</f>
        <v>1445.763696</v>
      </c>
      <c r="S84" s="16">
        <v>0.186</v>
      </c>
      <c r="T84" s="26">
        <f>L84*S84</f>
        <v>2585.6927639999999</v>
      </c>
      <c r="U84" s="16">
        <v>0.51700000000000002</v>
      </c>
      <c r="V84" s="26">
        <f>L84*U84</f>
        <v>7187.1137580000004</v>
      </c>
      <c r="W84" s="16">
        <v>0.41</v>
      </c>
      <c r="X84" s="26">
        <f>W84*L84</f>
        <v>5699.64534</v>
      </c>
      <c r="Y84" s="17">
        <v>3.47E-3</v>
      </c>
      <c r="Z84" s="61">
        <f>L84*Y84</f>
        <v>48.238461780000002</v>
      </c>
      <c r="AA84" s="28">
        <f>IF(J84&gt;0,(AC84+AK84)/J84,0)</f>
        <v>1.726567106134888E-3</v>
      </c>
      <c r="AB84" s="17">
        <v>2.5000000000000001E-4</v>
      </c>
      <c r="AC84" s="25">
        <f>AB84*L84</f>
        <v>3.4753935</v>
      </c>
      <c r="AD84" s="141">
        <v>0.20860000000000001</v>
      </c>
      <c r="AE84" s="31">
        <f>AH84*(1-AI84)*AD84</f>
        <v>20.645559200000001</v>
      </c>
      <c r="AF84" s="29">
        <f t="shared" ref="AF84:AF86" si="144">IF(AND(AD84&gt;0,AB84&gt;0,Y84&gt;0),((Y84-AB84)*AD84)/((AD84-AB84)*Y84),0)</f>
        <v>0.9290673460820541</v>
      </c>
      <c r="AG84" s="62">
        <f>IF(AND(AA84&gt;0,AJ84&gt;0,AB84&gt;0),((AJ84*(AA84-AB84))/(AA84*(AJ84-AB84))),0)</f>
        <v>0.85614193557448748</v>
      </c>
      <c r="AH84" s="12">
        <v>109</v>
      </c>
      <c r="AI84" s="14">
        <v>9.1999999999999998E-2</v>
      </c>
      <c r="AJ84" s="15">
        <v>0.22819999999999999</v>
      </c>
      <c r="AK84" s="31">
        <f t="shared" si="136"/>
        <v>22.585410400000001</v>
      </c>
      <c r="AL84" s="19">
        <v>1.9</v>
      </c>
      <c r="AM84" s="19"/>
      <c r="AN84" s="119">
        <f>AN82+AH84-AM84</f>
        <v>890.56000000000131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56</v>
      </c>
      <c r="D85" s="35">
        <v>19768</v>
      </c>
      <c r="E85" s="44">
        <v>3</v>
      </c>
      <c r="F85" s="35">
        <v>15165</v>
      </c>
      <c r="G85" s="36">
        <v>2.6</v>
      </c>
      <c r="H85" s="38">
        <v>4.4000000000000004</v>
      </c>
      <c r="I85" s="35">
        <v>14339</v>
      </c>
      <c r="J85" s="35">
        <v>15106</v>
      </c>
      <c r="K85" s="66">
        <v>0.09</v>
      </c>
      <c r="L85" s="38">
        <f t="shared" ref="L85:L86" si="145">J85*(1-K85)</f>
        <v>13746.460000000001</v>
      </c>
      <c r="M85" s="39">
        <v>0.80300000000000005</v>
      </c>
      <c r="N85" s="26">
        <f t="shared" ref="N85:N86" si="146">L85*M85</f>
        <v>11038.407380000001</v>
      </c>
      <c r="O85" s="37">
        <v>0.123</v>
      </c>
      <c r="P85" s="26">
        <f t="shared" ref="P85:P86" si="147">L85*O85</f>
        <v>1690.8145800000002</v>
      </c>
      <c r="Q85" s="40">
        <v>7.3999999999999996E-2</v>
      </c>
      <c r="R85" s="26">
        <f t="shared" ref="R85:R86" si="148">L85*Q85</f>
        <v>1017.2380400000001</v>
      </c>
      <c r="S85" s="40">
        <v>0.182</v>
      </c>
      <c r="T85" s="26">
        <f>L85*S85</f>
        <v>2501.85572</v>
      </c>
      <c r="U85" s="40">
        <v>0.51700000000000002</v>
      </c>
      <c r="V85" s="26">
        <f>L85*U85</f>
        <v>7106.919820000001</v>
      </c>
      <c r="W85" s="40">
        <v>0.4</v>
      </c>
      <c r="X85" s="26">
        <f>W85*L85</f>
        <v>5498.5840000000007</v>
      </c>
      <c r="Y85" s="41">
        <v>3.5300000000000002E-3</v>
      </c>
      <c r="Z85" s="18">
        <f>L85*Y85</f>
        <v>48.525003800000007</v>
      </c>
      <c r="AA85" s="28">
        <f>IF(J85&gt;0,(AC85+AK85)/J85,0)</f>
        <v>4.6269018932874354E-3</v>
      </c>
      <c r="AB85" s="41">
        <v>2.5000000000000001E-4</v>
      </c>
      <c r="AC85" s="38">
        <f>AB85*L85</f>
        <v>3.4366150000000002</v>
      </c>
      <c r="AD85" s="29">
        <v>0.21160000000000001</v>
      </c>
      <c r="AE85" s="42">
        <f>AH85*(1-AI85)*AD85</f>
        <v>62.305619999999998</v>
      </c>
      <c r="AF85" s="29">
        <f t="shared" si="144"/>
        <v>0.93027756946273488</v>
      </c>
      <c r="AG85" s="30">
        <f t="shared" ref="AG85:AG86" si="149">IF(AND(AA85&gt;0,AJ85&gt;0,AB85&gt;0),((AJ85*(AA85-AB85))/(AA85*(AJ85-AB85))),0)</f>
        <v>0.9470171427096048</v>
      </c>
      <c r="AH85" s="35">
        <v>325</v>
      </c>
      <c r="AI85" s="66">
        <v>9.4E-2</v>
      </c>
      <c r="AJ85" s="67">
        <v>0.22570000000000001</v>
      </c>
      <c r="AK85" s="42">
        <f t="shared" si="136"/>
        <v>66.457364999999996</v>
      </c>
      <c r="AL85" s="18">
        <v>1.7</v>
      </c>
      <c r="AM85" s="18"/>
      <c r="AN85" s="122">
        <f>AN84+AH85-AM85</f>
        <v>1215.5600000000013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53</v>
      </c>
      <c r="D86" s="44">
        <v>15940</v>
      </c>
      <c r="E86" s="44">
        <v>3</v>
      </c>
      <c r="F86" s="44">
        <v>16193</v>
      </c>
      <c r="G86" s="38">
        <v>2.4</v>
      </c>
      <c r="H86" s="38">
        <v>4.5</v>
      </c>
      <c r="I86" s="44">
        <v>15287</v>
      </c>
      <c r="J86" s="44">
        <v>15039</v>
      </c>
      <c r="K86" s="66">
        <v>8.5999999999999993E-2</v>
      </c>
      <c r="L86" s="38">
        <f t="shared" si="145"/>
        <v>13745.646000000001</v>
      </c>
      <c r="M86" s="29">
        <v>0.79</v>
      </c>
      <c r="N86" s="26">
        <f t="shared" si="146"/>
        <v>10859.060340000002</v>
      </c>
      <c r="O86" s="40">
        <v>0.14199999999999999</v>
      </c>
      <c r="P86" s="26">
        <f t="shared" si="147"/>
        <v>1951.8817319999998</v>
      </c>
      <c r="Q86" s="40">
        <v>6.8000000000000005E-2</v>
      </c>
      <c r="R86" s="26">
        <f t="shared" si="148"/>
        <v>934.70392800000013</v>
      </c>
      <c r="S86" s="40">
        <v>0.188</v>
      </c>
      <c r="T86" s="26">
        <f>L86*S86</f>
        <v>2584.1814480000003</v>
      </c>
      <c r="U86" s="40">
        <v>0.52400000000000002</v>
      </c>
      <c r="V86" s="26">
        <f>L86*U86</f>
        <v>7202.7185040000004</v>
      </c>
      <c r="W86" s="40">
        <v>0.41</v>
      </c>
      <c r="X86" s="26">
        <f>W86*L86</f>
        <v>5635.71486</v>
      </c>
      <c r="Y86" s="48">
        <v>3.5300000000000002E-3</v>
      </c>
      <c r="Z86" s="18">
        <f>L86*Y86</f>
        <v>48.522130380000007</v>
      </c>
      <c r="AA86" s="28">
        <f>IF(J86&gt;0,(AC86+AK86)/J86,0)</f>
        <v>3.7325373828047078E-3</v>
      </c>
      <c r="AB86" s="48">
        <v>2.5000000000000001E-4</v>
      </c>
      <c r="AC86" s="38">
        <f>AB86*L86</f>
        <v>3.4364115000000002</v>
      </c>
      <c r="AD86" s="29">
        <v>0.21199999999999999</v>
      </c>
      <c r="AE86" s="42">
        <f>AH86*(1-AI86)*AD86</f>
        <v>48.594216000000003</v>
      </c>
      <c r="AF86" s="29">
        <f t="shared" si="144"/>
        <v>0.93027549324227143</v>
      </c>
      <c r="AG86" s="30">
        <f t="shared" si="149"/>
        <v>0.93403713374873243</v>
      </c>
      <c r="AH86" s="44">
        <v>253</v>
      </c>
      <c r="AI86" s="66">
        <v>9.4E-2</v>
      </c>
      <c r="AJ86" s="67">
        <v>0.22989999999999999</v>
      </c>
      <c r="AK86" s="42">
        <f t="shared" si="136"/>
        <v>52.697218200000002</v>
      </c>
      <c r="AL86" s="18">
        <v>1.7</v>
      </c>
      <c r="AM86" s="18"/>
      <c r="AN86" s="122">
        <f>AN85+AH86-AM86</f>
        <v>1468.5600000000013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51739</v>
      </c>
      <c r="E87" s="68"/>
      <c r="F87" s="52">
        <f t="shared" ref="F87:J87" si="150">SUM(F84:F86)</f>
        <v>47749</v>
      </c>
      <c r="G87" s="53"/>
      <c r="H87" s="69"/>
      <c r="I87" s="52">
        <f t="shared" si="150"/>
        <v>45288</v>
      </c>
      <c r="J87" s="52">
        <f t="shared" si="150"/>
        <v>45239</v>
      </c>
      <c r="K87" s="21">
        <f>IF(J87&gt;0,(J84*K84+J85*K85+J86*K86)/J87,0)</f>
        <v>8.5000110524105305E-2</v>
      </c>
      <c r="L87" s="53">
        <f>L84+L85+L86</f>
        <v>41393.68</v>
      </c>
      <c r="M87" s="54">
        <f>IF(L87&gt;0,N87/L87,0)</f>
        <v>0.76711429585385993</v>
      </c>
      <c r="N87" s="55">
        <f>N84+N85+N86</f>
        <v>31753.683686000004</v>
      </c>
      <c r="O87" s="21">
        <f>IF(L87&gt;0,P87/L87,0)</f>
        <v>0.15080298852385196</v>
      </c>
      <c r="P87" s="55">
        <f>P84+P85+P86</f>
        <v>6242.2906499999999</v>
      </c>
      <c r="Q87" s="21">
        <f>IF(L87&gt;0,R87/L87,0)</f>
        <v>8.2082715622288235E-2</v>
      </c>
      <c r="R87" s="55">
        <f>R84+R85+R86</f>
        <v>3397.7056640000001</v>
      </c>
      <c r="S87" s="21">
        <f>IF(L87&gt;0,T87/L87,0)</f>
        <v>0.18533577908511639</v>
      </c>
      <c r="T87" s="55">
        <f>T84+T85+T86</f>
        <v>7671.7299320000002</v>
      </c>
      <c r="U87" s="21">
        <f>IF(L87&gt;0,V87/L87,0)</f>
        <v>0.51932449789436463</v>
      </c>
      <c r="V87" s="55">
        <f>V84+V85+V86</f>
        <v>21496.752082000003</v>
      </c>
      <c r="W87" s="21">
        <f>IF(L87&gt;0,X87/L87,0)</f>
        <v>0.40667909207395914</v>
      </c>
      <c r="X87" s="55">
        <f>X84+X85+X86</f>
        <v>16833.944200000002</v>
      </c>
      <c r="Y87" s="56">
        <f>IF(L87&gt;0,Z87/L87,0)</f>
        <v>3.5098497152222276E-3</v>
      </c>
      <c r="Z87" s="57">
        <f>SUM(Z84:Z86)</f>
        <v>145.28559596000002</v>
      </c>
      <c r="AA87" s="63">
        <f>IF(L87&gt;0,(AA84*L84+AA85*L85+AA86*L86)/L87,0)</f>
        <v>3.3558663964571404E-3</v>
      </c>
      <c r="AB87" s="56">
        <f>IF(J87&gt;0,(J84*AB84+J85*AB85+J86*AB86)/J87,0)</f>
        <v>2.5000000000000001E-4</v>
      </c>
      <c r="AC87" s="53">
        <f>SUM(AC84:AC86)</f>
        <v>10.348420000000001</v>
      </c>
      <c r="AD87" s="54">
        <f>IF(J87&gt;0,(J84*AD84+J85*AD85+J86*AD86)/J87,0)</f>
        <v>0.21073202325427176</v>
      </c>
      <c r="AE87" s="59">
        <f>SUM(AE84:AE86)</f>
        <v>131.5453952</v>
      </c>
      <c r="AF87" s="54">
        <f>IF(AND(Z87&gt;0),((Z84*AF84+Z85*AF85+Z86*AF86)/Z87),0)</f>
        <v>0.9298750515355596</v>
      </c>
      <c r="AG87" s="58">
        <f>IF(AND(AA87&gt;0,AJ87&gt;0,AB87&gt;0),((AJ87*(AA87-AB87))/(AA87*(AJ87-AB87))),0)</f>
        <v>0.92651982099231489</v>
      </c>
      <c r="AH87" s="52">
        <f t="shared" ref="AH87" si="151">SUM(AH84:AH86)</f>
        <v>687</v>
      </c>
      <c r="AI87" s="21">
        <f>IF(AH87&gt;0,(AI84*AH84+AI85*AH85+AI86*AH86)/AH87,0)</f>
        <v>9.3682678311499276E-2</v>
      </c>
      <c r="AJ87" s="54">
        <f>IF(J87&gt;0,(AJ84*J84+AJ85*J85+AJ86*J86)/J87,0)</f>
        <v>0.2279303499193174</v>
      </c>
      <c r="AK87" s="59">
        <f>SUM(AK84:AK86)</f>
        <v>141.73999359999999</v>
      </c>
      <c r="AL87" s="70"/>
      <c r="AM87" s="57">
        <f>SUM(AM84:AM86)</f>
        <v>0</v>
      </c>
      <c r="AN87" s="124"/>
      <c r="AO87" s="125">
        <f>AN86</f>
        <v>1468.5600000000013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47" t="s">
        <v>50</v>
      </c>
      <c r="D88" s="12">
        <v>14439</v>
      </c>
      <c r="E88" s="12">
        <v>0</v>
      </c>
      <c r="F88" s="12">
        <v>14207</v>
      </c>
      <c r="G88" s="13">
        <v>2.2000000000000002</v>
      </c>
      <c r="H88" s="13">
        <v>4.3</v>
      </c>
      <c r="I88" s="12">
        <v>13488</v>
      </c>
      <c r="J88" s="12">
        <v>15211</v>
      </c>
      <c r="K88" s="14">
        <v>8.3000000000000004E-2</v>
      </c>
      <c r="L88" s="25">
        <f>J88*(1-K88)</f>
        <v>13948.487000000001</v>
      </c>
      <c r="M88" s="15">
        <v>0.78300000000000003</v>
      </c>
      <c r="N88" s="26">
        <f>L88*M88</f>
        <v>10921.665321</v>
      </c>
      <c r="O88" s="14">
        <v>0.123</v>
      </c>
      <c r="P88" s="26">
        <f>L88*O88</f>
        <v>1715.6639010000001</v>
      </c>
      <c r="Q88" s="16">
        <v>9.4E-2</v>
      </c>
      <c r="R88" s="26">
        <f>L88*Q88</f>
        <v>1311.157778</v>
      </c>
      <c r="S88" s="16">
        <v>0.193</v>
      </c>
      <c r="T88" s="26">
        <f>L88*S88</f>
        <v>2692.0579910000001</v>
      </c>
      <c r="U88" s="16">
        <v>0.51700000000000002</v>
      </c>
      <c r="V88" s="26">
        <f>L88*U88</f>
        <v>7211.3677790000011</v>
      </c>
      <c r="W88" s="16">
        <v>0.41</v>
      </c>
      <c r="X88" s="26">
        <f>W88*L88</f>
        <v>5718.8796700000003</v>
      </c>
      <c r="Y88" s="17">
        <v>3.5000000000000001E-3</v>
      </c>
      <c r="Z88" s="61">
        <f>L88*Y88</f>
        <v>48.819704500000007</v>
      </c>
      <c r="AA88" s="28">
        <f>IF(J88&gt;0,(AC88+AK88)/J88,0)</f>
        <v>3.2257216323713102E-3</v>
      </c>
      <c r="AB88" s="17">
        <v>2.5000000000000001E-4</v>
      </c>
      <c r="AC88" s="25">
        <f>AB88*L88</f>
        <v>3.4871217500000005</v>
      </c>
      <c r="AD88" s="141">
        <v>0.2084</v>
      </c>
      <c r="AE88" s="31">
        <f>AH88*(1-AI88)*AD88</f>
        <v>42.576120000000003</v>
      </c>
      <c r="AF88" s="29">
        <f t="shared" ref="AF88:AF90" si="152">IF(AND(AD88&gt;0,AB88&gt;0,Y88&gt;0),((Y88-AB88)*AD88)/((AD88-AB88)*Y88),0)</f>
        <v>0.92968669572080576</v>
      </c>
      <c r="AG88" s="62">
        <f>IF(AND(AA88&gt;0,AJ88&gt;0,AB88&gt;0),((AJ88*(AA88-AB88))/(AA88*(AJ88-AB88))),0)</f>
        <v>0.923532848816779</v>
      </c>
      <c r="AH88" s="12">
        <v>225</v>
      </c>
      <c r="AI88" s="14">
        <v>9.1999999999999998E-2</v>
      </c>
      <c r="AJ88" s="15">
        <v>0.22309999999999999</v>
      </c>
      <c r="AK88" s="31">
        <f t="shared" si="136"/>
        <v>45.579329999999999</v>
      </c>
      <c r="AL88" s="19">
        <v>1.65</v>
      </c>
      <c r="AM88" s="19"/>
      <c r="AN88" s="119">
        <f>AN86+AH88-AM88</f>
        <v>1693.5600000000013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49</v>
      </c>
      <c r="D89" s="35">
        <v>21176</v>
      </c>
      <c r="E89" s="44">
        <v>2</v>
      </c>
      <c r="F89" s="35">
        <v>16174</v>
      </c>
      <c r="G89" s="36">
        <v>1.4</v>
      </c>
      <c r="H89" s="38">
        <v>3.5</v>
      </c>
      <c r="I89" s="35">
        <v>15217</v>
      </c>
      <c r="J89" s="35">
        <v>15023</v>
      </c>
      <c r="K89" s="66">
        <v>8.5000000000000006E-2</v>
      </c>
      <c r="L89" s="38">
        <f t="shared" ref="L89:L90" si="153">J89*(1-K89)</f>
        <v>13746.045</v>
      </c>
      <c r="M89" s="39">
        <v>0.879</v>
      </c>
      <c r="N89" s="26">
        <f t="shared" ref="N89:N90" si="154">L89*M89</f>
        <v>12082.773555</v>
      </c>
      <c r="O89" s="37">
        <v>4.5999999999999999E-2</v>
      </c>
      <c r="P89" s="26">
        <f t="shared" ref="P89:P90" si="155">L89*O89</f>
        <v>632.31807000000003</v>
      </c>
      <c r="Q89" s="40">
        <v>7.4999999999999997E-2</v>
      </c>
      <c r="R89" s="26">
        <f t="shared" ref="R89:R90" si="156">L89*Q89</f>
        <v>1030.9533750000001</v>
      </c>
      <c r="S89" s="40">
        <v>0.19700000000000001</v>
      </c>
      <c r="T89" s="26">
        <f>L89*S89</f>
        <v>2707.9708650000002</v>
      </c>
      <c r="U89" s="40">
        <v>0.51900000000000002</v>
      </c>
      <c r="V89" s="26">
        <f>L89*U89</f>
        <v>7134.1973550000002</v>
      </c>
      <c r="W89" s="40">
        <v>0.4</v>
      </c>
      <c r="X89" s="26">
        <f>W89*L89</f>
        <v>5498.4180000000006</v>
      </c>
      <c r="Y89" s="41">
        <v>3.4399999999999999E-3</v>
      </c>
      <c r="Z89" s="18">
        <f>L89*Y89</f>
        <v>47.286394799999997</v>
      </c>
      <c r="AA89" s="28">
        <f>IF(J89&gt;0,(AC89+AK89)/J89,0)</f>
        <v>3.0254782433601812E-3</v>
      </c>
      <c r="AB89" s="41">
        <v>2.5000000000000001E-4</v>
      </c>
      <c r="AC89" s="38">
        <f>AB89*L89</f>
        <v>3.4365112500000001</v>
      </c>
      <c r="AD89" s="29">
        <v>0.20960000000000001</v>
      </c>
      <c r="AE89" s="42">
        <f>AH89*(1-AI89)*AD89</f>
        <v>40.156844800000002</v>
      </c>
      <c r="AF89" s="29">
        <f t="shared" si="152"/>
        <v>0.92843296804616726</v>
      </c>
      <c r="AG89" s="30">
        <f t="shared" ref="AG89:AG90" si="157">IF(AND(AA89&gt;0,AJ89&gt;0,AB89&gt;0),((AJ89*(AA89-AB89))/(AA89*(AJ89-AB89))),0)</f>
        <v>0.91841542090542749</v>
      </c>
      <c r="AH89" s="35">
        <v>211</v>
      </c>
      <c r="AI89" s="66">
        <v>9.1999999999999998E-2</v>
      </c>
      <c r="AJ89" s="67">
        <v>0.21929999999999999</v>
      </c>
      <c r="AK89" s="42">
        <f t="shared" si="136"/>
        <v>42.015248399999997</v>
      </c>
      <c r="AL89" s="18">
        <v>1.65</v>
      </c>
      <c r="AM89" s="18"/>
      <c r="AN89" s="122">
        <f>AN88+AH89-AM89</f>
        <v>1904.5600000000013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53</v>
      </c>
      <c r="D90" s="44">
        <v>16165</v>
      </c>
      <c r="E90" s="44">
        <v>2</v>
      </c>
      <c r="F90" s="44">
        <v>16944</v>
      </c>
      <c r="G90" s="38">
        <v>2</v>
      </c>
      <c r="H90" s="38">
        <v>4.5</v>
      </c>
      <c r="I90" s="44">
        <v>15756</v>
      </c>
      <c r="J90" s="44">
        <v>15063</v>
      </c>
      <c r="K90" s="66">
        <v>8.5999999999999993E-2</v>
      </c>
      <c r="L90" s="38">
        <f t="shared" si="153"/>
        <v>13767.582</v>
      </c>
      <c r="M90" s="29">
        <v>0.79200000000000004</v>
      </c>
      <c r="N90" s="26">
        <f t="shared" si="154"/>
        <v>10903.924944</v>
      </c>
      <c r="O90" s="40">
        <v>0.104</v>
      </c>
      <c r="P90" s="26">
        <f t="shared" si="155"/>
        <v>1431.828528</v>
      </c>
      <c r="Q90" s="40">
        <v>0.104</v>
      </c>
      <c r="R90" s="26">
        <f t="shared" si="156"/>
        <v>1431.828528</v>
      </c>
      <c r="S90" s="40">
        <v>0.20599999999999999</v>
      </c>
      <c r="T90" s="26">
        <f>L90*S90</f>
        <v>2836.1218920000001</v>
      </c>
      <c r="U90" s="40">
        <v>0.51300000000000001</v>
      </c>
      <c r="V90" s="26">
        <f>L90*U90</f>
        <v>7062.7695659999999</v>
      </c>
      <c r="W90" s="40">
        <v>0.4</v>
      </c>
      <c r="X90" s="26">
        <f>W90*L90</f>
        <v>5507.0328000000009</v>
      </c>
      <c r="Y90" s="48">
        <v>3.4199999999999999E-3</v>
      </c>
      <c r="Z90" s="18">
        <f>L90*Y90</f>
        <v>47.08513044</v>
      </c>
      <c r="AA90" s="28">
        <f>IF(J90&gt;0,(AC90+AK90)/J90,0)</f>
        <v>3.3464343968664942E-3</v>
      </c>
      <c r="AB90" s="48">
        <v>2.5999999999999998E-4</v>
      </c>
      <c r="AC90" s="38">
        <f>AB90*L90</f>
        <v>3.5795713199999999</v>
      </c>
      <c r="AD90" s="29">
        <v>0.2082</v>
      </c>
      <c r="AE90" s="42">
        <f>AH90*(1-AI90)*AD90</f>
        <v>43.719918</v>
      </c>
      <c r="AF90" s="29">
        <f t="shared" si="152"/>
        <v>0.92513191220814373</v>
      </c>
      <c r="AG90" s="30">
        <f t="shared" si="157"/>
        <v>0.9233819535306963</v>
      </c>
      <c r="AH90" s="44">
        <v>230</v>
      </c>
      <c r="AI90" s="66">
        <v>8.6999999999999994E-2</v>
      </c>
      <c r="AJ90" s="67">
        <v>0.223</v>
      </c>
      <c r="AK90" s="42">
        <f t="shared" si="136"/>
        <v>46.827770000000001</v>
      </c>
      <c r="AL90" s="18">
        <v>1.7</v>
      </c>
      <c r="AM90" s="18"/>
      <c r="AN90" s="122">
        <f>AN89+AH90-AM90</f>
        <v>2134.5600000000013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51780</v>
      </c>
      <c r="E91" s="68"/>
      <c r="F91" s="52">
        <f t="shared" ref="F91:J91" si="158">SUM(F88:F90)</f>
        <v>47325</v>
      </c>
      <c r="G91" s="53"/>
      <c r="H91" s="69"/>
      <c r="I91" s="52">
        <f t="shared" si="158"/>
        <v>44461</v>
      </c>
      <c r="J91" s="52">
        <f t="shared" si="158"/>
        <v>45297</v>
      </c>
      <c r="K91" s="21">
        <f>IF(J91&gt;0,(J88*K88+J89*K89+J90*K90)/J91,0)</f>
        <v>8.4660926772192432E-2</v>
      </c>
      <c r="L91" s="53">
        <f>L88+L89+L90</f>
        <v>41462.114000000001</v>
      </c>
      <c r="M91" s="54">
        <f>IF(L91&gt;0,N91/L91,0)</f>
        <v>0.8178156043852467</v>
      </c>
      <c r="N91" s="55">
        <f>N88+N89+N90</f>
        <v>33908.363819999999</v>
      </c>
      <c r="O91" s="21">
        <f>IF(L91&gt;0,P91/L91,0)</f>
        <v>9.1162995186400766E-2</v>
      </c>
      <c r="P91" s="55">
        <f>P88+P89+P90</f>
        <v>3779.8104990000002</v>
      </c>
      <c r="Q91" s="21">
        <f>IF(L91&gt;0,R91/L91,0)</f>
        <v>9.1021400428352495E-2</v>
      </c>
      <c r="R91" s="55">
        <f>R88+R89+R90</f>
        <v>3773.9396809999998</v>
      </c>
      <c r="S91" s="21">
        <f>IF(L91&gt;0,T91/L91,0)</f>
        <v>0.19864280793786829</v>
      </c>
      <c r="T91" s="55">
        <f>T88+T89+T90</f>
        <v>8236.150748</v>
      </c>
      <c r="U91" s="21">
        <f>IF(L91&gt;0,V91/L91,0)</f>
        <v>0.51633485692504721</v>
      </c>
      <c r="V91" s="55">
        <f>V88+V89+V90</f>
        <v>21408.334699999999</v>
      </c>
      <c r="W91" s="21">
        <f>IF(L91&gt;0,X91/L91,0)</f>
        <v>0.40336415239222967</v>
      </c>
      <c r="X91" s="55">
        <f>X88+X89+X90</f>
        <v>16724.330470000001</v>
      </c>
      <c r="Y91" s="56">
        <f>IF(L91&gt;0,Z91/L91,0)</f>
        <v>3.4535438723650226E-3</v>
      </c>
      <c r="Z91" s="57">
        <f>SUM(Z88:Z90)</f>
        <v>143.19122974000001</v>
      </c>
      <c r="AA91" s="63">
        <f>IF(L91&gt;0,(AA88*L88+AA89*L89+AA90*L90)/L91,0)</f>
        <v>3.1994173355700097E-3</v>
      </c>
      <c r="AB91" s="56">
        <f>IF(J91&gt;0,(J88*AB88+J89*AB89+J90*AB90)/J91,0)</f>
        <v>2.5332538578713823E-4</v>
      </c>
      <c r="AC91" s="53">
        <f>SUM(AC88:AC90)</f>
        <v>10.50320432</v>
      </c>
      <c r="AD91" s="54">
        <f>IF(J91&gt;0,(J88*AD88+J89*AD89+J90*AD90)/J91,0)</f>
        <v>0.20873147890588781</v>
      </c>
      <c r="AE91" s="59">
        <f>SUM(AE88:AE90)</f>
        <v>126.4528828</v>
      </c>
      <c r="AF91" s="54">
        <f>IF(AND(Z91&gt;0),((Z88*AF88+Z89*AF89+Z90*AF90)/Z91),0)</f>
        <v>0.92777493870809391</v>
      </c>
      <c r="AG91" s="58">
        <f>IF(AND(AA91&gt;0,AJ91&gt;0,AB91&gt;0),((AJ91*(AA91-AB91))/(AA91*(AJ91-AB91))),0)</f>
        <v>0.92187427347093953</v>
      </c>
      <c r="AH91" s="52">
        <f t="shared" ref="AH91" si="159">SUM(AH88:AH90)</f>
        <v>666</v>
      </c>
      <c r="AI91" s="21">
        <f>IF(AH91&gt;0,(AI88*AH88+AI89*AH89+AI90*AH90)/AH91,0)</f>
        <v>9.0273273273273266E-2</v>
      </c>
      <c r="AJ91" s="54">
        <f>IF(J91&gt;0,(AJ88*J88+AJ89*J89+AJ90*J90)/J91,0)</f>
        <v>0.22180645517363184</v>
      </c>
      <c r="AK91" s="59">
        <f>SUM(AK88:AK90)</f>
        <v>134.42234839999998</v>
      </c>
      <c r="AL91" s="70"/>
      <c r="AM91" s="57">
        <f>SUM(AM88:AM90)</f>
        <v>0</v>
      </c>
      <c r="AN91" s="124"/>
      <c r="AO91" s="125">
        <f>AN90</f>
        <v>2134.5600000000013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47" t="s">
        <v>50</v>
      </c>
      <c r="D92" s="12">
        <v>9126</v>
      </c>
      <c r="E92" s="12">
        <v>0</v>
      </c>
      <c r="F92" s="12">
        <v>13457</v>
      </c>
      <c r="G92" s="13">
        <v>2.1</v>
      </c>
      <c r="H92" s="13">
        <v>3.6</v>
      </c>
      <c r="I92" s="12">
        <v>13166</v>
      </c>
      <c r="J92" s="12">
        <v>15229</v>
      </c>
      <c r="K92" s="14">
        <v>8.1000000000000003E-2</v>
      </c>
      <c r="L92" s="25">
        <f>J92*(1-K92)</f>
        <v>13995.451000000001</v>
      </c>
      <c r="M92" s="15">
        <v>0.75600000000000001</v>
      </c>
      <c r="N92" s="26">
        <f>L92*M92</f>
        <v>10580.560956000001</v>
      </c>
      <c r="O92" s="14">
        <v>0.13300000000000001</v>
      </c>
      <c r="P92" s="26">
        <f>L92*O92</f>
        <v>1861.3949830000001</v>
      </c>
      <c r="Q92" s="16">
        <v>0.111</v>
      </c>
      <c r="R92" s="26">
        <f>L92*Q92</f>
        <v>1553.4950610000001</v>
      </c>
      <c r="S92" s="16">
        <v>0.20799999999999999</v>
      </c>
      <c r="T92" s="26">
        <f>L92*S92</f>
        <v>2911.0538080000001</v>
      </c>
      <c r="U92" s="16">
        <v>0.49399999999999999</v>
      </c>
      <c r="V92" s="26">
        <f>L92*U92</f>
        <v>6913.752794</v>
      </c>
      <c r="W92" s="16">
        <v>0.4</v>
      </c>
      <c r="X92" s="26">
        <f>W92*L92</f>
        <v>5598.1804000000011</v>
      </c>
      <c r="Y92" s="17">
        <v>3.4399999999999999E-3</v>
      </c>
      <c r="Z92" s="61">
        <f>L92*Y92</f>
        <v>48.144351440000001</v>
      </c>
      <c r="AA92" s="28">
        <f>IF(J92&gt;0,(AC92+AK92)/J92,0)</f>
        <v>3.1680656156018129E-3</v>
      </c>
      <c r="AB92" s="17">
        <v>2.5999999999999998E-4</v>
      </c>
      <c r="AC92" s="25">
        <f>AB92*L92</f>
        <v>3.6388172599999997</v>
      </c>
      <c r="AD92" s="141">
        <v>0.2064</v>
      </c>
      <c r="AE92" s="31">
        <f>AH92*(1-AI92)*AD92</f>
        <v>42.448223999999996</v>
      </c>
      <c r="AF92" s="29">
        <f t="shared" ref="AF92:AF94" si="160">IF(AND(AD92&gt;0,AB92&gt;0,Y92&gt;0),((Y92-AB92)*AD92)/((AD92-AB92)*Y92),0)</f>
        <v>0.92558455418647534</v>
      </c>
      <c r="AG92" s="62">
        <f>IF(AND(AA92&gt;0,AJ92&gt;0,AB92&gt;0),((AJ92*(AA92-AB92))/(AA92*(AJ92-AB92))),0)</f>
        <v>0.91903264552152875</v>
      </c>
      <c r="AH92" s="12">
        <v>226</v>
      </c>
      <c r="AI92" s="14">
        <v>0.09</v>
      </c>
      <c r="AJ92" s="15">
        <v>0.21690000000000001</v>
      </c>
      <c r="AK92" s="31">
        <f t="shared" ref="AK92:AK102" si="161">AH92*(1-AI92)*AJ92</f>
        <v>44.607654000000004</v>
      </c>
      <c r="AL92" s="19">
        <v>1.68</v>
      </c>
      <c r="AM92" s="19"/>
      <c r="AN92" s="119">
        <f>AN90+AH92-AM92</f>
        <v>2360.5600000000013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49</v>
      </c>
      <c r="D93" s="35">
        <v>20354</v>
      </c>
      <c r="E93" s="44">
        <v>4</v>
      </c>
      <c r="F93" s="35">
        <v>15558</v>
      </c>
      <c r="G93" s="36">
        <v>1.3</v>
      </c>
      <c r="H93" s="38">
        <v>4.2</v>
      </c>
      <c r="I93" s="35">
        <v>14473</v>
      </c>
      <c r="J93" s="35">
        <v>15088</v>
      </c>
      <c r="K93" s="66">
        <v>8.5999999999999993E-2</v>
      </c>
      <c r="L93" s="38">
        <f t="shared" ref="L93:L94" si="162">J93*(1-K93)</f>
        <v>13790.432000000001</v>
      </c>
      <c r="M93" s="39">
        <v>0.84799999999999998</v>
      </c>
      <c r="N93" s="26">
        <f t="shared" ref="N93:N94" si="163">L93*M93</f>
        <v>11694.286336000001</v>
      </c>
      <c r="O93" s="37">
        <v>0.10199999999999999</v>
      </c>
      <c r="P93" s="26">
        <f t="shared" ref="P93:P94" si="164">L93*O93</f>
        <v>1406.6240640000001</v>
      </c>
      <c r="Q93" s="40">
        <v>0.05</v>
      </c>
      <c r="R93" s="26">
        <f t="shared" ref="R93:R94" si="165">L93*Q93</f>
        <v>689.52160000000003</v>
      </c>
      <c r="S93" s="40">
        <v>0.187</v>
      </c>
      <c r="T93" s="26">
        <f>L93*S93</f>
        <v>2578.8107840000002</v>
      </c>
      <c r="U93" s="40">
        <v>0.52200000000000002</v>
      </c>
      <c r="V93" s="26">
        <f>L93*U93</f>
        <v>7198.605504000001</v>
      </c>
      <c r="W93" s="40">
        <v>0.4</v>
      </c>
      <c r="X93" s="26">
        <f>W93*L93</f>
        <v>5516.1728000000003</v>
      </c>
      <c r="Y93" s="41">
        <v>3.4099999999999998E-3</v>
      </c>
      <c r="Z93" s="18">
        <f>L93*Y93</f>
        <v>47.025373119999998</v>
      </c>
      <c r="AA93" s="28">
        <f>IF(J93&gt;0,(AC93+AK93)/J93,0)</f>
        <v>3.2595107317073173E-3</v>
      </c>
      <c r="AB93" s="41">
        <v>2.5999999999999998E-4</v>
      </c>
      <c r="AC93" s="38">
        <f>AB93*L93</f>
        <v>3.5855123199999999</v>
      </c>
      <c r="AD93" s="29">
        <v>0.20799999999999999</v>
      </c>
      <c r="AE93" s="42">
        <f>AH93*(1-AI93)*AD93</f>
        <v>43.864703999999996</v>
      </c>
      <c r="AF93" s="29">
        <f t="shared" si="160"/>
        <v>0.92490980294282821</v>
      </c>
      <c r="AG93" s="30">
        <f t="shared" ref="AG93:AG94" si="166">IF(AND(AA93&gt;0,AJ93&gt;0,AB93&gt;0),((AJ93*(AA93-AB93))/(AA93*(AJ93-AB93))),0)</f>
        <v>0.92134142338376179</v>
      </c>
      <c r="AH93" s="35">
        <v>232</v>
      </c>
      <c r="AI93" s="66">
        <v>9.0999999999999998E-2</v>
      </c>
      <c r="AJ93" s="67">
        <v>0.2162</v>
      </c>
      <c r="AK93" s="42">
        <f t="shared" si="161"/>
        <v>45.593985600000003</v>
      </c>
      <c r="AL93" s="18">
        <v>1.6</v>
      </c>
      <c r="AM93" s="18"/>
      <c r="AN93" s="122">
        <f>AN92+AH93-AM93</f>
        <v>2592.5600000000013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55</v>
      </c>
      <c r="D94" s="44">
        <v>16510</v>
      </c>
      <c r="E94" s="44">
        <v>0</v>
      </c>
      <c r="F94" s="44">
        <v>15161</v>
      </c>
      <c r="G94" s="38">
        <v>1.6</v>
      </c>
      <c r="H94" s="38">
        <v>4.4000000000000004</v>
      </c>
      <c r="I94" s="44">
        <v>14533</v>
      </c>
      <c r="J94" s="44">
        <v>14918</v>
      </c>
      <c r="K94" s="66">
        <v>8.4000000000000005E-2</v>
      </c>
      <c r="L94" s="38">
        <f t="shared" si="162"/>
        <v>13664.888000000001</v>
      </c>
      <c r="M94" s="29">
        <v>0.85199999999999998</v>
      </c>
      <c r="N94" s="26">
        <f t="shared" si="163"/>
        <v>11642.484576000001</v>
      </c>
      <c r="O94" s="40">
        <v>7.6999999999999999E-2</v>
      </c>
      <c r="P94" s="26">
        <f t="shared" si="164"/>
        <v>1052.1963760000001</v>
      </c>
      <c r="Q94" s="40">
        <v>7.0999999999999994E-2</v>
      </c>
      <c r="R94" s="26">
        <f t="shared" si="165"/>
        <v>970.20704799999999</v>
      </c>
      <c r="S94" s="40">
        <v>0.19900000000000001</v>
      </c>
      <c r="T94" s="26">
        <f>L94*S94</f>
        <v>2719.3127120000004</v>
      </c>
      <c r="U94" s="40">
        <v>0.47499999999999998</v>
      </c>
      <c r="V94" s="26">
        <f>L94*U94</f>
        <v>6490.8217999999997</v>
      </c>
      <c r="W94" s="40">
        <v>0.4</v>
      </c>
      <c r="X94" s="26">
        <f>W94*L94</f>
        <v>5465.9552000000003</v>
      </c>
      <c r="Y94" s="48">
        <v>3.3800000000000002E-3</v>
      </c>
      <c r="Z94" s="18">
        <f>L94*Y94</f>
        <v>46.187321440000005</v>
      </c>
      <c r="AA94" s="28">
        <f>IF(J94&gt;0,(AC94+AK94)/J94,0)</f>
        <v>3.0149146252848908E-3</v>
      </c>
      <c r="AB94" s="48">
        <v>2.5999999999999998E-4</v>
      </c>
      <c r="AC94" s="38">
        <f>AB94*L94</f>
        <v>3.55287088</v>
      </c>
      <c r="AD94" s="29">
        <v>0.2142</v>
      </c>
      <c r="AE94" s="42">
        <f>AH94*(1-AI94)*AD94</f>
        <v>41.173738200000003</v>
      </c>
      <c r="AF94" s="29">
        <f t="shared" si="160"/>
        <v>0.92419873293015309</v>
      </c>
      <c r="AG94" s="30">
        <f t="shared" si="166"/>
        <v>0.91486585127525832</v>
      </c>
      <c r="AH94" s="44">
        <v>211</v>
      </c>
      <c r="AI94" s="66">
        <v>8.8999999999999996E-2</v>
      </c>
      <c r="AJ94" s="67">
        <v>0.2155</v>
      </c>
      <c r="AK94" s="42">
        <f t="shared" si="161"/>
        <v>41.4236255</v>
      </c>
      <c r="AL94" s="18">
        <v>1.54</v>
      </c>
      <c r="AM94" s="18"/>
      <c r="AN94" s="122">
        <f>AN93+AH94-AM94</f>
        <v>2803.5600000000013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45990</v>
      </c>
      <c r="E95" s="68"/>
      <c r="F95" s="52">
        <f>SUM(F92:F94)</f>
        <v>44176</v>
      </c>
      <c r="G95" s="53"/>
      <c r="H95" s="69"/>
      <c r="I95" s="52">
        <f>SUM(I92:I94)</f>
        <v>42172</v>
      </c>
      <c r="J95" s="52">
        <f>SUM(J92:J94)</f>
        <v>45235</v>
      </c>
      <c r="K95" s="21">
        <f>IF(J95&gt;0,(J92*K92+J93*K93+J94*K94)/J95,0)</f>
        <v>8.365710180170223E-2</v>
      </c>
      <c r="L95" s="53">
        <f>L92+L93+L94</f>
        <v>41450.771000000001</v>
      </c>
      <c r="M95" s="54">
        <f>IF(L95&gt;0,N95/L95,0)</f>
        <v>0.8182557537470172</v>
      </c>
      <c r="N95" s="55">
        <f>N92+N93+N94</f>
        <v>33917.331868000001</v>
      </c>
      <c r="O95" s="21">
        <f>IF(L95&gt;0,P95/L95,0)</f>
        <v>0.10422521267457246</v>
      </c>
      <c r="P95" s="55">
        <f>P92+P93+P94</f>
        <v>4320.2154230000006</v>
      </c>
      <c r="Q95" s="21">
        <f>IF(L95&gt;0,R95/L95,0)</f>
        <v>7.751903357841039E-2</v>
      </c>
      <c r="R95" s="55">
        <f>R92+R93+R94</f>
        <v>3213.2237089999999</v>
      </c>
      <c r="S95" s="21">
        <f>IF(L95&gt;0,T95/L95,0)</f>
        <v>0.19804643209169742</v>
      </c>
      <c r="T95" s="55">
        <f>T92+T93+T94</f>
        <v>8209.1773040000007</v>
      </c>
      <c r="U95" s="21">
        <f>IF(L95&gt;0,V95/L95,0)</f>
        <v>0.49705179423562473</v>
      </c>
      <c r="V95" s="55">
        <f>V92+V93+V94</f>
        <v>20603.180098000001</v>
      </c>
      <c r="W95" s="21">
        <f>IF(L95&gt;0,X95/L95,0)</f>
        <v>0.4</v>
      </c>
      <c r="X95" s="55">
        <f>X92+X93+X94</f>
        <v>16580.308400000002</v>
      </c>
      <c r="Y95" s="56">
        <f>IF(L95&gt;0,Z95/L95,0)</f>
        <v>3.410239245007047E-3</v>
      </c>
      <c r="Z95" s="57">
        <f>SUM(Z92:Z94)</f>
        <v>141.357046</v>
      </c>
      <c r="AA95" s="63">
        <f>IF(L95&gt;0,(AA92*L92+AA93*L93+AA94*L94)/L95,0)</f>
        <v>3.1480002837800053E-3</v>
      </c>
      <c r="AB95" s="56">
        <f>IF(J95&gt;0,(J92*AB92+J93*AB93+J94*AB94)/J95,0)</f>
        <v>2.5999999999999998E-4</v>
      </c>
      <c r="AC95" s="53">
        <f>SUM(AC92:AC94)</f>
        <v>10.77720046</v>
      </c>
      <c r="AD95" s="54">
        <f>IF(J95&gt;0,(J92*AD92+J93*AD93+J94*AD94)/J95,0)</f>
        <v>0.20950602851774067</v>
      </c>
      <c r="AE95" s="59">
        <f>SUM(AE92:AE94)</f>
        <v>127.4866662</v>
      </c>
      <c r="AF95" s="54">
        <f>IF(AND(Z95&gt;0),((Z92*AF92+Z93*AF93+Z94*AF94)/Z95),0)</f>
        <v>0.92490727771863079</v>
      </c>
      <c r="AG95" s="58">
        <f>IF(AND(AA95&gt;0,AJ95&gt;0,AB95&gt;0),((AJ95*(AA95-AB95))/(AA95*(AJ95-AB95))),0)</f>
        <v>0.9185124549468916</v>
      </c>
      <c r="AH95" s="52">
        <f>SUM(AH92:AH94)</f>
        <v>669</v>
      </c>
      <c r="AI95" s="21">
        <f>IF(AH95&gt;0,(AI92*AH92+AI93*AH93+AI94*AH94)/AH95,0)</f>
        <v>9.0031390134529141E-2</v>
      </c>
      <c r="AJ95" s="54">
        <f>IF(J95&gt;0,(AJ92*J92+AJ93*J93+AJ94*J94)/J95,0)</f>
        <v>0.21620481264507571</v>
      </c>
      <c r="AK95" s="59">
        <f>SUM(AK92:AK94)</f>
        <v>131.62526510000001</v>
      </c>
      <c r="AL95" s="70"/>
      <c r="AM95" s="57">
        <f>SUM(AM92:AM94)</f>
        <v>0</v>
      </c>
      <c r="AN95" s="124"/>
      <c r="AO95" s="125">
        <f>AN94</f>
        <v>2803.5600000000013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79">
        <v>24</v>
      </c>
      <c r="B96" s="23">
        <v>1</v>
      </c>
      <c r="C96" s="11" t="s">
        <v>56</v>
      </c>
      <c r="D96" s="12">
        <v>4463</v>
      </c>
      <c r="E96" s="12">
        <v>0</v>
      </c>
      <c r="F96" s="12">
        <v>11162</v>
      </c>
      <c r="G96" s="13">
        <v>1.9</v>
      </c>
      <c r="H96" s="13">
        <v>5.3</v>
      </c>
      <c r="I96" s="12">
        <v>10787</v>
      </c>
      <c r="J96" s="12">
        <v>15016</v>
      </c>
      <c r="K96" s="14">
        <v>8.6999999999999994E-2</v>
      </c>
      <c r="L96" s="25">
        <f>J96*(1-K96)</f>
        <v>13709.608</v>
      </c>
      <c r="M96" s="15">
        <v>0.70499999999999996</v>
      </c>
      <c r="N96" s="26">
        <f>L96*M96</f>
        <v>9665.2736399999994</v>
      </c>
      <c r="O96" s="14">
        <v>0.16500000000000001</v>
      </c>
      <c r="P96" s="26">
        <f>L96*O96</f>
        <v>2262.0853200000001</v>
      </c>
      <c r="Q96" s="16">
        <v>0.13</v>
      </c>
      <c r="R96" s="26">
        <f>L96*Q96</f>
        <v>1782.2490400000002</v>
      </c>
      <c r="S96" s="16">
        <v>0.189</v>
      </c>
      <c r="T96" s="26">
        <f>L96*S96</f>
        <v>2591.1159120000002</v>
      </c>
      <c r="U96" s="16">
        <v>0.52100000000000002</v>
      </c>
      <c r="V96" s="26">
        <f>L96*U96</f>
        <v>7142.7057680000007</v>
      </c>
      <c r="W96" s="16">
        <v>0.4</v>
      </c>
      <c r="X96" s="26">
        <f>W96*L96</f>
        <v>5483.8432000000003</v>
      </c>
      <c r="Y96" s="17">
        <v>3.3500000000000001E-3</v>
      </c>
      <c r="Z96" s="61">
        <f>L96*Y96</f>
        <v>45.927186800000001</v>
      </c>
      <c r="AA96" s="28">
        <f>IF(J96&gt;0,(AC96+AK96)/J96,0)</f>
        <v>2.9742798454981353E-3</v>
      </c>
      <c r="AB96" s="17">
        <v>2.7E-4</v>
      </c>
      <c r="AC96" s="25">
        <f>AB96*L96</f>
        <v>3.70159416</v>
      </c>
      <c r="AD96" s="141">
        <v>0.21179999999999999</v>
      </c>
      <c r="AE96" s="31">
        <f>AH96*(1-AI96)*AD96</f>
        <v>40.089503999999998</v>
      </c>
      <c r="AF96" s="29">
        <f t="shared" ref="AF96:AF98" si="167">IF(AND(AD96&gt;0,AB96&gt;0,Y96&gt;0),((Y96-AB96)*AD96)/((AD96-AB96)*Y96),0)</f>
        <v>0.92057652455351946</v>
      </c>
      <c r="AG96" s="62">
        <f>IF(AND(AA96&gt;0,AJ96&gt;0,AB96&gt;0),((AJ96*(AA96-AB96))/(AA96*(AJ96-AB96))),0)</f>
        <v>0.91035756643990196</v>
      </c>
      <c r="AH96" s="12">
        <v>208</v>
      </c>
      <c r="AI96" s="14">
        <v>0.09</v>
      </c>
      <c r="AJ96" s="15">
        <v>0.21640000000000001</v>
      </c>
      <c r="AK96" s="31">
        <f t="shared" si="161"/>
        <v>40.960191999999999</v>
      </c>
      <c r="AL96" s="19">
        <v>1.6</v>
      </c>
      <c r="AM96" s="19">
        <v>1251.0999999999999</v>
      </c>
      <c r="AN96" s="119">
        <f>AN94+AH96-AM96</f>
        <v>1760.4600000000014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80"/>
      <c r="B97" s="34">
        <v>2</v>
      </c>
      <c r="C97" s="11" t="s">
        <v>49</v>
      </c>
      <c r="D97" s="35">
        <v>20400</v>
      </c>
      <c r="E97" s="44">
        <v>3</v>
      </c>
      <c r="F97" s="35">
        <v>15845</v>
      </c>
      <c r="G97" s="36">
        <v>1.4</v>
      </c>
      <c r="H97" s="38">
        <v>4.0999999999999996</v>
      </c>
      <c r="I97" s="35">
        <v>14898</v>
      </c>
      <c r="J97" s="35">
        <v>14606</v>
      </c>
      <c r="K97" s="66">
        <v>8.5000000000000006E-2</v>
      </c>
      <c r="L97" s="38">
        <f t="shared" ref="L97:L98" si="168">J97*(1-K97)</f>
        <v>13364.49</v>
      </c>
      <c r="M97" s="39">
        <v>0.68899999999999995</v>
      </c>
      <c r="N97" s="26">
        <f t="shared" ref="N97:N98" si="169">L97*M97</f>
        <v>9208.133609999999</v>
      </c>
      <c r="O97" s="37">
        <v>0.18099999999999999</v>
      </c>
      <c r="P97" s="26">
        <f t="shared" ref="P97:P98" si="170">L97*O97</f>
        <v>2418.9726900000001</v>
      </c>
      <c r="Q97" s="40">
        <v>0.13</v>
      </c>
      <c r="R97" s="26">
        <f t="shared" ref="R97:R98" si="171">L97*Q97</f>
        <v>1737.3837000000001</v>
      </c>
      <c r="S97" s="40">
        <v>0.191</v>
      </c>
      <c r="T97" s="26">
        <f>L97*S97</f>
        <v>2552.6175899999998</v>
      </c>
      <c r="U97" s="40">
        <v>0.50700000000000001</v>
      </c>
      <c r="V97" s="26">
        <f>L97*U97</f>
        <v>6775.7964300000003</v>
      </c>
      <c r="W97" s="40">
        <v>0.4</v>
      </c>
      <c r="X97" s="26">
        <f>W97*L97</f>
        <v>5345.7960000000003</v>
      </c>
      <c r="Y97" s="41">
        <v>3.3800000000000002E-3</v>
      </c>
      <c r="Z97" s="18">
        <f>L97*Y97</f>
        <v>45.171976200000003</v>
      </c>
      <c r="AA97" s="28">
        <f>IF(J97&gt;0,(AC97+AK97)/J97,0)</f>
        <v>2.8982129741202244E-3</v>
      </c>
      <c r="AB97" s="41">
        <v>2.7E-4</v>
      </c>
      <c r="AC97" s="38">
        <f>AB97*L97</f>
        <v>3.6084122999999999</v>
      </c>
      <c r="AD97" s="29">
        <v>0.218</v>
      </c>
      <c r="AE97" s="42">
        <f>AH97*(1-AI97)*AD97</f>
        <v>38.214528000000001</v>
      </c>
      <c r="AF97" s="29">
        <f t="shared" si="167"/>
        <v>0.92125935248504143</v>
      </c>
      <c r="AG97" s="30">
        <f t="shared" ref="AG97:AG98" si="172">IF(AND(AA97&gt;0,AJ97&gt;0,AB97&gt;0),((AJ97*(AA97-AB97))/(AA97*(AJ97-AB97))),0)</f>
        <v>0.90794890552929353</v>
      </c>
      <c r="AH97" s="35">
        <v>192</v>
      </c>
      <c r="AI97" s="66">
        <v>8.6999999999999994E-2</v>
      </c>
      <c r="AJ97" s="67">
        <v>0.22090000000000001</v>
      </c>
      <c r="AK97" s="42">
        <f t="shared" si="161"/>
        <v>38.7228864</v>
      </c>
      <c r="AL97" s="18">
        <v>1.65</v>
      </c>
      <c r="AM97" s="18"/>
      <c r="AN97" s="122">
        <f>AN96+AH97-AM97</f>
        <v>1952.4600000000014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80"/>
      <c r="B98" s="34">
        <v>3</v>
      </c>
      <c r="C98" s="11" t="s">
        <v>55</v>
      </c>
      <c r="D98" s="44">
        <v>19260</v>
      </c>
      <c r="E98" s="44">
        <v>1</v>
      </c>
      <c r="F98" s="44">
        <v>15142</v>
      </c>
      <c r="G98" s="38">
        <v>1</v>
      </c>
      <c r="H98" s="38">
        <v>3.5</v>
      </c>
      <c r="I98" s="44">
        <v>14848</v>
      </c>
      <c r="J98" s="44">
        <v>14900</v>
      </c>
      <c r="K98" s="66">
        <v>8.3000000000000004E-2</v>
      </c>
      <c r="L98" s="38">
        <f t="shared" si="168"/>
        <v>13663.300000000001</v>
      </c>
      <c r="M98" s="29">
        <v>0.70499999999999996</v>
      </c>
      <c r="N98" s="26">
        <f t="shared" si="169"/>
        <v>9632.6265000000003</v>
      </c>
      <c r="O98" s="40">
        <v>0.18099999999999999</v>
      </c>
      <c r="P98" s="26">
        <f t="shared" si="170"/>
        <v>2473.0572999999999</v>
      </c>
      <c r="Q98" s="40">
        <v>0.114</v>
      </c>
      <c r="R98" s="26">
        <f t="shared" si="171"/>
        <v>1557.6162000000002</v>
      </c>
      <c r="S98" s="40">
        <v>0.189</v>
      </c>
      <c r="T98" s="26">
        <f>L98*S98</f>
        <v>2582.3637000000003</v>
      </c>
      <c r="U98" s="40">
        <v>0.48399999999999999</v>
      </c>
      <c r="V98" s="26">
        <f>L98*U98</f>
        <v>6613.0372000000007</v>
      </c>
      <c r="W98" s="40">
        <v>0.39</v>
      </c>
      <c r="X98" s="26">
        <f>W98*L98</f>
        <v>5328.6870000000008</v>
      </c>
      <c r="Y98" s="48">
        <v>3.3400000000000001E-3</v>
      </c>
      <c r="Z98" s="18">
        <f>L98*Y98</f>
        <v>45.635422000000005</v>
      </c>
      <c r="AA98" s="28">
        <f>IF(J98&gt;0,(AC98+AK98)/J98,0)</f>
        <v>3.2293240939597319E-3</v>
      </c>
      <c r="AB98" s="48">
        <v>2.7999999999999998E-4</v>
      </c>
      <c r="AC98" s="38">
        <f>AB98*L98</f>
        <v>3.8257240000000001</v>
      </c>
      <c r="AD98" s="29">
        <v>0.2135</v>
      </c>
      <c r="AE98" s="42">
        <f>AH98*(1-AI98)*AD98</f>
        <v>44.146462499999998</v>
      </c>
      <c r="AF98" s="29">
        <f t="shared" si="167"/>
        <v>0.9173707738823077</v>
      </c>
      <c r="AG98" s="30">
        <f t="shared" si="172"/>
        <v>0.91448996133098837</v>
      </c>
      <c r="AH98" s="44">
        <v>225</v>
      </c>
      <c r="AI98" s="66">
        <v>8.1000000000000003E-2</v>
      </c>
      <c r="AJ98" s="67">
        <v>0.2142</v>
      </c>
      <c r="AK98" s="42">
        <f t="shared" si="161"/>
        <v>44.291205000000005</v>
      </c>
      <c r="AL98" s="18">
        <v>1.58</v>
      </c>
      <c r="AM98" s="18"/>
      <c r="AN98" s="122">
        <f>AN97+AH98-AM98</f>
        <v>2177.4600000000014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81"/>
      <c r="B99" s="50" t="s">
        <v>38</v>
      </c>
      <c r="C99" s="51"/>
      <c r="D99" s="52">
        <f>SUM(D96:D98)</f>
        <v>44123</v>
      </c>
      <c r="E99" s="68"/>
      <c r="F99" s="52">
        <f>SUM(F96:F98)</f>
        <v>42149</v>
      </c>
      <c r="G99" s="53"/>
      <c r="H99" s="69"/>
      <c r="I99" s="52">
        <f>SUM(I96:I98)</f>
        <v>40533</v>
      </c>
      <c r="J99" s="52">
        <f>SUM(J96:J98)</f>
        <v>44522</v>
      </c>
      <c r="K99" s="21">
        <f>IF(J99&gt;0,(J96*K96+J97*K97+J98*K98)/J99,0)</f>
        <v>8.5005210906967332E-2</v>
      </c>
      <c r="L99" s="53">
        <f>L96+L97+L98</f>
        <v>40737.398000000001</v>
      </c>
      <c r="M99" s="54">
        <f>IF(L99&gt;0,N99/L99,0)</f>
        <v>0.69975096961273753</v>
      </c>
      <c r="N99" s="55">
        <f>N96+N97+N98</f>
        <v>28506.033749999995</v>
      </c>
      <c r="O99" s="21">
        <f>IF(L99&gt;0,P99/L99,0)</f>
        <v>0.17561542124020785</v>
      </c>
      <c r="P99" s="55">
        <f>P96+P97+P98</f>
        <v>7154.115310000001</v>
      </c>
      <c r="Q99" s="21">
        <f>IF(L99&gt;0,R99/L99,0)</f>
        <v>0.12463360914705451</v>
      </c>
      <c r="R99" s="55">
        <f>R96+R97+R98</f>
        <v>5077.2489400000004</v>
      </c>
      <c r="S99" s="21">
        <f>IF(L99&gt;0,T99/L99,0)</f>
        <v>0.18965612879840782</v>
      </c>
      <c r="T99" s="55">
        <f>T96+T97+T98</f>
        <v>7726.0972020000008</v>
      </c>
      <c r="U99" s="21">
        <f>IF(L99&gt;0,V99/L99,0)</f>
        <v>0.50399731956370897</v>
      </c>
      <c r="V99" s="55">
        <f>V96+V97+V98</f>
        <v>20531.539398000001</v>
      </c>
      <c r="W99" s="21">
        <f>IF(L99&gt;0,X99/L99,0)</f>
        <v>0.39664600571690911</v>
      </c>
      <c r="X99" s="55">
        <f>X96+X97+X98</f>
        <v>16158.326200000003</v>
      </c>
      <c r="Y99" s="56">
        <f>IF(L99&gt;0,Z99/L99,0)</f>
        <v>3.3564879376930261E-3</v>
      </c>
      <c r="Z99" s="57">
        <f>SUM(Z96:Z98)</f>
        <v>136.73458500000001</v>
      </c>
      <c r="AA99" s="63">
        <f>IF(L99&gt;0,(AA96*L96+AA97*L97+AA98*L98)/L99,0)</f>
        <v>3.0348667081677629E-3</v>
      </c>
      <c r="AB99" s="56">
        <f>IF(J99&gt;0,(J96*AB96+J97*AB97+J98*AB98)/J99,0)</f>
        <v>2.7334666007816362E-4</v>
      </c>
      <c r="AC99" s="53">
        <f>SUM(AC96:AC98)</f>
        <v>11.135730460000001</v>
      </c>
      <c r="AD99" s="54">
        <f>IF(J99&gt;0,(J96*AD96+J97*AD97+J98*AD98)/J99,0)</f>
        <v>0.2144029199047662</v>
      </c>
      <c r="AE99" s="59">
        <f>SUM(AE96:AE98)</f>
        <v>122.4504945</v>
      </c>
      <c r="AF99" s="54">
        <f>IF(AND(Z99&gt;0),((Z96*AF96+Z97*AF97+Z98*AF98)/Z99),0)</f>
        <v>0.91973218003281076</v>
      </c>
      <c r="AG99" s="58">
        <f>IF(AND(AA99&gt;0,AJ99&gt;0,AB99&gt;0),((AJ99*(AA99-AB99))/(AA99*(AJ99-AB99))),0)</f>
        <v>0.91107815748160126</v>
      </c>
      <c r="AH99" s="52">
        <f>SUM(AH96:AH98)</f>
        <v>625</v>
      </c>
      <c r="AI99" s="21">
        <f>IF(AH99&gt;0,(AI96*AH96+AI97*AH97+AI98*AH98)/AH99,0)</f>
        <v>8.5838399999999995E-2</v>
      </c>
      <c r="AJ99" s="54">
        <f>IF(J99&gt;0,(AJ96*J96+AJ97*J97+AJ98*J98)/J99,0)</f>
        <v>0.21714001617178022</v>
      </c>
      <c r="AK99" s="59">
        <f>SUM(AK96:AK98)</f>
        <v>123.9742834</v>
      </c>
      <c r="AL99" s="70"/>
      <c r="AM99" s="57">
        <f>SUM(AM96:AM98)</f>
        <v>1251.0999999999999</v>
      </c>
      <c r="AN99" s="124"/>
      <c r="AO99" s="125">
        <f>AN98</f>
        <v>2177.4600000000014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24" t="s">
        <v>52</v>
      </c>
      <c r="D100" s="12">
        <v>3656</v>
      </c>
      <c r="E100" s="73">
        <v>0</v>
      </c>
      <c r="F100" s="12">
        <v>11369</v>
      </c>
      <c r="G100" s="74">
        <v>0.8</v>
      </c>
      <c r="H100" s="74">
        <v>4.9000000000000004</v>
      </c>
      <c r="I100" s="12">
        <v>10595</v>
      </c>
      <c r="J100" s="12">
        <v>13576</v>
      </c>
      <c r="K100" s="66">
        <v>8.5000000000000006E-2</v>
      </c>
      <c r="L100" s="25">
        <f>J100*(1-K100)</f>
        <v>12422.04</v>
      </c>
      <c r="M100" s="15">
        <v>0.71799999999999997</v>
      </c>
      <c r="N100" s="26">
        <f>L100*M100</f>
        <v>8919.0247199999994</v>
      </c>
      <c r="O100" s="14">
        <v>0.14899999999999999</v>
      </c>
      <c r="P100" s="26">
        <f>L100*O100</f>
        <v>1850.8839600000001</v>
      </c>
      <c r="Q100" s="16">
        <v>0.13300000000000001</v>
      </c>
      <c r="R100" s="26">
        <f>L100*Q100</f>
        <v>1652.1313200000002</v>
      </c>
      <c r="S100" s="16">
        <v>0.183</v>
      </c>
      <c r="T100" s="26">
        <f>L100*S100</f>
        <v>2273.2333200000003</v>
      </c>
      <c r="U100" s="16">
        <v>0.49399999999999999</v>
      </c>
      <c r="V100" s="26">
        <f>L100*U100</f>
        <v>6136.48776</v>
      </c>
      <c r="W100" s="16">
        <v>0.4</v>
      </c>
      <c r="X100" s="26">
        <f>W100*L100</f>
        <v>4968.8160000000007</v>
      </c>
      <c r="Y100" s="17">
        <v>3.32E-3</v>
      </c>
      <c r="Z100" s="61">
        <f>L100*Y100</f>
        <v>41.241172800000001</v>
      </c>
      <c r="AA100" s="28">
        <f>IF(J100&gt;0,(AC100+AK100)/J100,0)</f>
        <v>2.9440853270477313E-3</v>
      </c>
      <c r="AB100" s="17">
        <v>2.7999999999999998E-4</v>
      </c>
      <c r="AC100" s="25">
        <f>AB100*L100</f>
        <v>3.4781711999999998</v>
      </c>
      <c r="AD100" s="141">
        <v>0.20930000000000001</v>
      </c>
      <c r="AE100" s="31">
        <f>AH100*(1-AI100)*AD100</f>
        <v>35.890554700000003</v>
      </c>
      <c r="AF100" s="29">
        <f t="shared" ref="AF100:AF102" si="173">IF(AND(AD100&gt;0,AB100&gt;0,Y100&gt;0),((Y100-AB100)*AD100)/((AD100-AB100)*Y100),0)</f>
        <v>0.91688925830582901</v>
      </c>
      <c r="AG100" s="62">
        <f>IF(AND(AA100&gt;0,AJ100&gt;0,AB100&gt;0),((AJ100*(AA100-AB100))/(AA100*(AJ100-AB100))),0)</f>
        <v>0.90608627962764232</v>
      </c>
      <c r="AH100" s="12">
        <v>187</v>
      </c>
      <c r="AI100" s="66">
        <v>8.3000000000000004E-2</v>
      </c>
      <c r="AJ100" s="67">
        <v>0.21279999999999999</v>
      </c>
      <c r="AK100" s="31">
        <f t="shared" si="161"/>
        <v>36.490731199999999</v>
      </c>
      <c r="AL100" s="75">
        <v>1.55</v>
      </c>
      <c r="AM100" s="75">
        <v>1001.58</v>
      </c>
      <c r="AN100" s="119">
        <f>AN98+AH100-AM100</f>
        <v>1362.8800000000015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53</v>
      </c>
      <c r="D101" s="35">
        <v>24051</v>
      </c>
      <c r="E101" s="44">
        <v>4</v>
      </c>
      <c r="F101" s="35">
        <v>16727</v>
      </c>
      <c r="G101" s="36">
        <v>1.2</v>
      </c>
      <c r="H101" s="38">
        <v>4.2</v>
      </c>
      <c r="I101" s="35">
        <v>15695</v>
      </c>
      <c r="J101" s="35">
        <v>13467</v>
      </c>
      <c r="K101" s="66">
        <v>8.5000000000000006E-2</v>
      </c>
      <c r="L101" s="38">
        <f t="shared" ref="L101:L102" si="174">J101*(1-K101)</f>
        <v>12322.305</v>
      </c>
      <c r="M101" s="39">
        <v>0.65800000000000003</v>
      </c>
      <c r="N101" s="26">
        <f t="shared" ref="N101:N102" si="175">L101*M101</f>
        <v>8108.0766900000008</v>
      </c>
      <c r="O101" s="37">
        <v>0.14599999999999999</v>
      </c>
      <c r="P101" s="26">
        <f t="shared" ref="P101:P102" si="176">L101*O101</f>
        <v>1799.0565299999998</v>
      </c>
      <c r="Q101" s="40">
        <v>0.19600000000000001</v>
      </c>
      <c r="R101" s="26">
        <f t="shared" ref="R101:R102" si="177">L101*Q101</f>
        <v>2415.1717800000001</v>
      </c>
      <c r="S101" s="40">
        <v>0.18099999999999999</v>
      </c>
      <c r="T101" s="26">
        <f>L101*S101</f>
        <v>2230.3372049999998</v>
      </c>
      <c r="U101" s="40">
        <v>0.53300000000000003</v>
      </c>
      <c r="V101" s="26">
        <f>L101*U101</f>
        <v>6567.7885650000007</v>
      </c>
      <c r="W101" s="40">
        <v>0.4</v>
      </c>
      <c r="X101" s="26">
        <f>W101*L101</f>
        <v>4928.9220000000005</v>
      </c>
      <c r="Y101" s="41">
        <v>3.3899999999999998E-3</v>
      </c>
      <c r="Z101" s="18">
        <f>L101*Y101</f>
        <v>41.77261395</v>
      </c>
      <c r="AA101" s="28">
        <f>IF(J101&gt;0,(AC101+AK101)/J101,0)</f>
        <v>2.8992121779163886E-3</v>
      </c>
      <c r="AB101" s="41">
        <v>2.7999999999999998E-4</v>
      </c>
      <c r="AC101" s="38">
        <f>AB101*L101</f>
        <v>3.4502453999999996</v>
      </c>
      <c r="AD101" s="29">
        <v>0.20799999999999999</v>
      </c>
      <c r="AE101" s="42">
        <f>AH101*(1-AI101)*AD101</f>
        <v>35.170719999999996</v>
      </c>
      <c r="AF101" s="29">
        <f t="shared" si="173"/>
        <v>0.91864076158795571</v>
      </c>
      <c r="AG101" s="30">
        <f t="shared" ref="AG101:AG102" si="178">IF(AND(AA101&gt;0,AJ101&gt;0,AB101&gt;0),((AJ101*(AA101-AB101))/(AA101*(AJ101-AB101))),0)</f>
        <v>0.90462534134078609</v>
      </c>
      <c r="AH101" s="35">
        <v>185</v>
      </c>
      <c r="AI101" s="66">
        <v>8.5999999999999993E-2</v>
      </c>
      <c r="AJ101" s="67">
        <v>0.21049999999999999</v>
      </c>
      <c r="AK101" s="42">
        <f t="shared" si="161"/>
        <v>35.593445000000003</v>
      </c>
      <c r="AL101" s="18">
        <v>1.6</v>
      </c>
      <c r="AM101" s="18"/>
      <c r="AN101" s="122">
        <f>AN100+AH101-AM101</f>
        <v>1547.8800000000015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55</v>
      </c>
      <c r="D102" s="44">
        <v>18860</v>
      </c>
      <c r="E102" s="44">
        <v>1</v>
      </c>
      <c r="F102" s="44">
        <v>17179</v>
      </c>
      <c r="G102" s="38">
        <v>0.9</v>
      </c>
      <c r="H102" s="38">
        <v>3.7</v>
      </c>
      <c r="I102" s="44">
        <v>16425</v>
      </c>
      <c r="J102" s="44">
        <v>13593</v>
      </c>
      <c r="K102" s="66">
        <v>7.8E-2</v>
      </c>
      <c r="L102" s="38">
        <f t="shared" si="174"/>
        <v>12532.746000000001</v>
      </c>
      <c r="M102" s="29">
        <v>0.76400000000000001</v>
      </c>
      <c r="N102" s="26">
        <f t="shared" si="175"/>
        <v>9575.0179440000011</v>
      </c>
      <c r="O102" s="40">
        <v>0.156</v>
      </c>
      <c r="P102" s="26">
        <f t="shared" si="176"/>
        <v>1955.1083760000001</v>
      </c>
      <c r="Q102" s="40">
        <v>0.08</v>
      </c>
      <c r="R102" s="26">
        <f t="shared" si="177"/>
        <v>1002.6196800000001</v>
      </c>
      <c r="S102" s="40">
        <v>0.17599999999999999</v>
      </c>
      <c r="T102" s="26">
        <f>L102*S102</f>
        <v>2205.7632960000001</v>
      </c>
      <c r="U102" s="40">
        <v>0.53900000000000003</v>
      </c>
      <c r="V102" s="26">
        <f>L102*U102</f>
        <v>6755.1500940000005</v>
      </c>
      <c r="W102" s="40">
        <v>0.39</v>
      </c>
      <c r="X102" s="26">
        <f>W102*L102</f>
        <v>4887.7709400000003</v>
      </c>
      <c r="Y102" s="48">
        <v>3.3899999999999998E-3</v>
      </c>
      <c r="Z102" s="18">
        <f>L102*Y102</f>
        <v>42.486008939999998</v>
      </c>
      <c r="AA102" s="28">
        <f>IF(J102&gt;0,(AC102+AK102)/J102,0)</f>
        <v>3.3647665960420802E-3</v>
      </c>
      <c r="AB102" s="48">
        <v>2.9E-4</v>
      </c>
      <c r="AC102" s="38">
        <f>AB102*L102</f>
        <v>3.6344963400000001</v>
      </c>
      <c r="AD102" s="29">
        <v>0.2019</v>
      </c>
      <c r="AE102" s="42">
        <f>AH102*(1-AI102)*AD102</f>
        <v>40.096936200000002</v>
      </c>
      <c r="AF102" s="29">
        <f t="shared" si="173"/>
        <v>0.91576964725991172</v>
      </c>
      <c r="AG102" s="30">
        <f t="shared" si="178"/>
        <v>0.91506448314949496</v>
      </c>
      <c r="AH102" s="44">
        <v>218</v>
      </c>
      <c r="AI102" s="66">
        <v>8.8999999999999996E-2</v>
      </c>
      <c r="AJ102" s="67">
        <v>0.21199999999999999</v>
      </c>
      <c r="AK102" s="42">
        <f t="shared" si="161"/>
        <v>42.102775999999999</v>
      </c>
      <c r="AL102" s="18">
        <v>1.58</v>
      </c>
      <c r="AM102" s="18"/>
      <c r="AN102" s="122">
        <f>AN101+AH102-AM102</f>
        <v>1765.8800000000015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46567</v>
      </c>
      <c r="E103" s="79"/>
      <c r="F103" s="52">
        <f>SUM(F100:F102)</f>
        <v>45275</v>
      </c>
      <c r="G103" s="146"/>
      <c r="H103" s="80"/>
      <c r="I103" s="52">
        <f>SUM(I100:I102)</f>
        <v>42715</v>
      </c>
      <c r="J103" s="52">
        <f>SUM(J100:J102)</f>
        <v>40636</v>
      </c>
      <c r="K103" s="21">
        <f>IF(J103&gt;0,(J100*K100+J101*K101+J102*K102)/J103,0)</f>
        <v>8.2658455556649274E-2</v>
      </c>
      <c r="L103" s="53">
        <f>L100+L101+L102</f>
        <v>37277.091</v>
      </c>
      <c r="M103" s="54">
        <f>IF(L103&gt;0,N103/L103,0)</f>
        <v>0.71363184841864413</v>
      </c>
      <c r="N103" s="55">
        <f>N100+N101+N102</f>
        <v>26602.119354000002</v>
      </c>
      <c r="O103" s="21">
        <f>IF(L103&gt;0,P103/L103,0)</f>
        <v>0.15036175612522984</v>
      </c>
      <c r="P103" s="55">
        <f>P100+P101+P102</f>
        <v>5605.0488660000001</v>
      </c>
      <c r="Q103" s="21">
        <f>IF(L103&gt;0,R103/L103,0)</f>
        <v>0.13600639545612611</v>
      </c>
      <c r="R103" s="55">
        <f>R100+R101+R102</f>
        <v>5069.9227799999999</v>
      </c>
      <c r="S103" s="21">
        <f>IF(L103&gt;0,T103/L103,0)</f>
        <v>0.17998544524303145</v>
      </c>
      <c r="T103" s="55">
        <f>T100+T101+T102</f>
        <v>6709.3338210000002</v>
      </c>
      <c r="U103" s="21">
        <f>IF(L103&gt;0,V103/L103,0)</f>
        <v>0.52202105628360329</v>
      </c>
      <c r="V103" s="55">
        <f>V100+V101+V102</f>
        <v>19459.426419000003</v>
      </c>
      <c r="W103" s="21">
        <f>IF(L103&gt;0,X103/L103,0)</f>
        <v>0.39663794956532422</v>
      </c>
      <c r="X103" s="55">
        <f>X100+X101+X102</f>
        <v>14785.508940000002</v>
      </c>
      <c r="Y103" s="56">
        <f>IF(L103&gt;0,Z103/L103,0)</f>
        <v>3.3666735338870732E-3</v>
      </c>
      <c r="Z103" s="57">
        <f>SUM(Z100:Z102)</f>
        <v>125.49979569000001</v>
      </c>
      <c r="AA103" s="63">
        <f>IF(L103&gt;0,(AA100*L100+AA101*L101+AA102*L102)/L103,0)</f>
        <v>3.0706872354787553E-3</v>
      </c>
      <c r="AB103" s="56">
        <f>IF(J103&gt;0,(J100*AB100+J101*AB101+J102*AB102)/J103,0)</f>
        <v>2.83345063490501E-4</v>
      </c>
      <c r="AC103" s="53">
        <f>SUM(AC100:AC102)</f>
        <v>10.56291294</v>
      </c>
      <c r="AD103" s="54">
        <f>IF(J103&gt;0,(J100*AD100+J101*AD101+J102*AD102)/J103,0)</f>
        <v>0.2063938256718181</v>
      </c>
      <c r="AE103" s="59">
        <f>SUM(AE100:AE102)</f>
        <v>111.1582109</v>
      </c>
      <c r="AF103" s="54">
        <f>IF(AND(Z103&gt;0),((Z100*AF100+Z101*AF101+Z102*AF102)/Z103),0)</f>
        <v>0.91709321931938703</v>
      </c>
      <c r="AG103" s="58">
        <f>IF(AND(AA103&gt;0,AJ103&gt;0,AB103&gt;0),((AJ103*(AA103-AB103))/(AA103*(AJ103-AB103))),0)</f>
        <v>0.90894199683690291</v>
      </c>
      <c r="AH103" s="52">
        <f>SUM(AH100:AH102)</f>
        <v>590</v>
      </c>
      <c r="AI103" s="21">
        <f>IF(AH103&gt;0,(AI100*AH100+AI101*AH101+AI102*AH102)/AH103,0)</f>
        <v>8.6157627118644067E-2</v>
      </c>
      <c r="AJ103" s="54">
        <f>IF(J103&gt;0,(AJ100*J100+AJ101*J101+AJ102*J102)/J103,0)</f>
        <v>0.21177016192538636</v>
      </c>
      <c r="AK103" s="59">
        <f>SUM(AK100:AK102)</f>
        <v>114.18695220000001</v>
      </c>
      <c r="AL103" s="81"/>
      <c r="AM103" s="57">
        <f>SUM(AM100:AM102)</f>
        <v>1001.58</v>
      </c>
      <c r="AN103" s="127"/>
      <c r="AO103" s="125">
        <f>AN102</f>
        <v>1765.8800000000015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24" t="s">
        <v>52</v>
      </c>
      <c r="D104" s="12">
        <v>4389</v>
      </c>
      <c r="E104" s="12">
        <v>0</v>
      </c>
      <c r="F104" s="12">
        <v>10723</v>
      </c>
      <c r="G104" s="13">
        <v>0.8</v>
      </c>
      <c r="H104" s="13">
        <v>3.3</v>
      </c>
      <c r="I104" s="12">
        <v>10330</v>
      </c>
      <c r="J104" s="12">
        <v>13645</v>
      </c>
      <c r="K104" s="14">
        <v>9.0999999999999998E-2</v>
      </c>
      <c r="L104" s="25">
        <f>J104*(1-K104)</f>
        <v>12403.305</v>
      </c>
      <c r="M104" s="15">
        <v>0.69599999999999995</v>
      </c>
      <c r="N104" s="26">
        <f>L104*M104</f>
        <v>8632.7002799999991</v>
      </c>
      <c r="O104" s="14">
        <v>0.129</v>
      </c>
      <c r="P104" s="26">
        <f>L104*O104</f>
        <v>1600.026345</v>
      </c>
      <c r="Q104" s="16">
        <v>0.17499999999999999</v>
      </c>
      <c r="R104" s="26">
        <f>L104*Q104</f>
        <v>2170.5783750000001</v>
      </c>
      <c r="S104" s="16">
        <v>0.17299999999999999</v>
      </c>
      <c r="T104" s="26">
        <f>L104*S104</f>
        <v>2145.771765</v>
      </c>
      <c r="U104" s="16">
        <v>0.54800000000000004</v>
      </c>
      <c r="V104" s="26">
        <f>L104*U104</f>
        <v>6797.0111400000005</v>
      </c>
      <c r="W104" s="16">
        <v>0.39</v>
      </c>
      <c r="X104" s="26">
        <f>W104*L104</f>
        <v>4837.2889500000001</v>
      </c>
      <c r="Y104" s="17">
        <v>3.4299999999999999E-3</v>
      </c>
      <c r="Z104" s="61">
        <f>L104*Y104</f>
        <v>42.543336150000002</v>
      </c>
      <c r="AA104" s="28">
        <f>IF(J104&gt;0,(AC104+AK104)/J104,0)</f>
        <v>3.3702485342616347E-3</v>
      </c>
      <c r="AB104" s="17">
        <v>3.1E-4</v>
      </c>
      <c r="AC104" s="25">
        <f>AB104*L104</f>
        <v>3.8450245500000002</v>
      </c>
      <c r="AD104" s="141">
        <v>0.20399999999999999</v>
      </c>
      <c r="AE104" s="31">
        <f>AH104*(1-AI104)*AD104</f>
        <v>40.342427999999998</v>
      </c>
      <c r="AF104" s="29">
        <f t="shared" ref="AF104:AF106" si="179">IF(AND(AD104&gt;0,AB104&gt;0,Y104&gt;0),((Y104-AB104)*AD104)/((AD104-AB104)*Y104),0)</f>
        <v>0.91100536214710315</v>
      </c>
      <c r="AG104" s="62">
        <f>IF(AND(AA104&gt;0,AJ104&gt;0,AB104&gt;0),((AJ104*(AA104-AB104))/(AA104*(AJ104-AB104))),0)</f>
        <v>0.90934148666932924</v>
      </c>
      <c r="AH104" s="12">
        <v>219</v>
      </c>
      <c r="AI104" s="14">
        <v>9.7000000000000003E-2</v>
      </c>
      <c r="AJ104" s="15">
        <v>0.21310000000000001</v>
      </c>
      <c r="AK104" s="31">
        <f t="shared" ref="AK104:AK114" si="180">AH104*(1-AI104)*AJ104</f>
        <v>42.142016700000006</v>
      </c>
      <c r="AL104" s="19">
        <v>1.55</v>
      </c>
      <c r="AM104" s="19">
        <v>1006.46</v>
      </c>
      <c r="AN104" s="119">
        <f>AN102+AH104-AM104</f>
        <v>978.42000000000144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53</v>
      </c>
      <c r="D105" s="35">
        <v>20500</v>
      </c>
      <c r="E105" s="44">
        <v>4</v>
      </c>
      <c r="F105" s="35">
        <v>16587</v>
      </c>
      <c r="G105" s="36">
        <v>1.3</v>
      </c>
      <c r="H105" s="38">
        <v>3.7</v>
      </c>
      <c r="I105" s="35">
        <v>15984</v>
      </c>
      <c r="J105" s="35">
        <v>13612</v>
      </c>
      <c r="K105" s="66">
        <v>8.8999999999999996E-2</v>
      </c>
      <c r="L105" s="38">
        <f t="shared" ref="L105:L106" si="181">J105*(1-K105)</f>
        <v>12400.532000000001</v>
      </c>
      <c r="M105" s="39">
        <v>0.64900000000000002</v>
      </c>
      <c r="N105" s="26">
        <f t="shared" ref="N105:N106" si="182">L105*M105</f>
        <v>8047.9452680000013</v>
      </c>
      <c r="O105" s="37">
        <v>0.186</v>
      </c>
      <c r="P105" s="26">
        <f t="shared" ref="P105:P106" si="183">L105*O105</f>
        <v>2306.4989520000004</v>
      </c>
      <c r="Q105" s="40">
        <v>0.16500000000000001</v>
      </c>
      <c r="R105" s="26">
        <f t="shared" ref="R105:R106" si="184">L105*Q105</f>
        <v>2046.0877800000003</v>
      </c>
      <c r="S105" s="40">
        <v>0.17899999999999999</v>
      </c>
      <c r="T105" s="26">
        <f>L105*S105</f>
        <v>2219.695228</v>
      </c>
      <c r="U105" s="40">
        <v>0.52400000000000002</v>
      </c>
      <c r="V105" s="26">
        <f>L105*U105</f>
        <v>6497.8787680000005</v>
      </c>
      <c r="W105" s="40">
        <v>0.39</v>
      </c>
      <c r="X105" s="26">
        <f>W105*L105</f>
        <v>4836.2074800000009</v>
      </c>
      <c r="Y105" s="41">
        <v>3.46E-3</v>
      </c>
      <c r="Z105" s="18">
        <f>L105*Y105</f>
        <v>42.90584072</v>
      </c>
      <c r="AA105" s="28">
        <f>IF(J105&gt;0,(AC105+AK105)/J105,0)</f>
        <v>3.1531516015280633E-3</v>
      </c>
      <c r="AB105" s="41">
        <v>2.9999999999999997E-4</v>
      </c>
      <c r="AC105" s="38">
        <f>AB105*L105</f>
        <v>3.7201596000000001</v>
      </c>
      <c r="AD105" s="29">
        <v>0.2024</v>
      </c>
      <c r="AE105" s="42">
        <f>AH105*(1-AI105)*AD105</f>
        <v>36.715360000000004</v>
      </c>
      <c r="AF105" s="29">
        <f t="shared" si="179"/>
        <v>0.914650504958056</v>
      </c>
      <c r="AG105" s="30">
        <f t="shared" ref="AG105:AG106" si="185">IF(AND(AA105&gt;0,AJ105&gt;0,AB105&gt;0),((AJ105*(AA105-AB105))/(AA105*(AJ105-AB105))),0)</f>
        <v>0.90611500673742329</v>
      </c>
      <c r="AH105" s="35">
        <v>200</v>
      </c>
      <c r="AI105" s="66">
        <v>9.2999999999999999E-2</v>
      </c>
      <c r="AJ105" s="67">
        <v>0.21609999999999999</v>
      </c>
      <c r="AK105" s="42">
        <f t="shared" si="180"/>
        <v>39.200539999999997</v>
      </c>
      <c r="AL105" s="18">
        <v>1.6</v>
      </c>
      <c r="AM105" s="18"/>
      <c r="AN105" s="122">
        <f>AN104+AH105-AM105</f>
        <v>1178.4200000000014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56</v>
      </c>
      <c r="D106" s="44">
        <v>19340</v>
      </c>
      <c r="E106" s="44">
        <v>2</v>
      </c>
      <c r="F106" s="44">
        <v>17416</v>
      </c>
      <c r="G106" s="38">
        <v>1.5</v>
      </c>
      <c r="H106" s="38">
        <v>4.8</v>
      </c>
      <c r="I106" s="44">
        <v>16407</v>
      </c>
      <c r="J106" s="44">
        <v>13708</v>
      </c>
      <c r="K106" s="66">
        <v>7.9000000000000001E-2</v>
      </c>
      <c r="L106" s="38">
        <f t="shared" si="181"/>
        <v>12625.068000000001</v>
      </c>
      <c r="M106" s="29">
        <v>0.75800000000000001</v>
      </c>
      <c r="N106" s="26">
        <f t="shared" si="182"/>
        <v>9569.8015440000017</v>
      </c>
      <c r="O106" s="40">
        <v>0.13300000000000001</v>
      </c>
      <c r="P106" s="26">
        <f t="shared" si="183"/>
        <v>1679.1340440000001</v>
      </c>
      <c r="Q106" s="40">
        <v>0.109</v>
      </c>
      <c r="R106" s="26">
        <f t="shared" si="184"/>
        <v>1376.1324120000002</v>
      </c>
      <c r="S106" s="40">
        <v>0.18</v>
      </c>
      <c r="T106" s="26">
        <f>L106*S106</f>
        <v>2272.51224</v>
      </c>
      <c r="U106" s="40">
        <v>0.52700000000000002</v>
      </c>
      <c r="V106" s="26">
        <f>L106*U106</f>
        <v>6653.4108360000009</v>
      </c>
      <c r="W106" s="40">
        <v>0.4</v>
      </c>
      <c r="X106" s="26">
        <f>W106*L106</f>
        <v>5050.0272000000004</v>
      </c>
      <c r="Y106" s="48">
        <v>3.49E-3</v>
      </c>
      <c r="Z106" s="18">
        <f>L106*Y106</f>
        <v>44.061487320000005</v>
      </c>
      <c r="AA106" s="28">
        <f>IF(J106&gt;0,(AC106+AK106)/J106,0)</f>
        <v>3.1600139393055155E-3</v>
      </c>
      <c r="AB106" s="48">
        <v>3.1E-4</v>
      </c>
      <c r="AC106" s="38">
        <f>AB106*L106</f>
        <v>3.9137710800000005</v>
      </c>
      <c r="AD106" s="29">
        <v>0.20480000000000001</v>
      </c>
      <c r="AE106" s="42">
        <f>AH106*(1-AI106)*AD106</f>
        <v>37.068800000000003</v>
      </c>
      <c r="AF106" s="29">
        <f t="shared" si="179"/>
        <v>0.91255609559655082</v>
      </c>
      <c r="AG106" s="30">
        <f t="shared" si="185"/>
        <v>0.90318528284564437</v>
      </c>
      <c r="AH106" s="44">
        <v>200</v>
      </c>
      <c r="AI106" s="66">
        <v>9.5000000000000001E-2</v>
      </c>
      <c r="AJ106" s="67">
        <v>0.2177</v>
      </c>
      <c r="AK106" s="42">
        <f t="shared" si="180"/>
        <v>39.403700000000001</v>
      </c>
      <c r="AL106" s="18">
        <v>1.6</v>
      </c>
      <c r="AM106" s="18"/>
      <c r="AN106" s="122">
        <f>AN105+AH106-AM106</f>
        <v>1378.4200000000014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44229</v>
      </c>
      <c r="E107" s="68"/>
      <c r="F107" s="52">
        <f t="shared" ref="F107:J107" si="186">SUM(F104:F106)</f>
        <v>44726</v>
      </c>
      <c r="G107" s="53"/>
      <c r="H107" s="69"/>
      <c r="I107" s="52">
        <f t="shared" si="186"/>
        <v>42721</v>
      </c>
      <c r="J107" s="52">
        <f t="shared" si="186"/>
        <v>40965</v>
      </c>
      <c r="K107" s="21">
        <f>IF(J107&gt;0,(J104*K104+J105*K105+J106*K106)/J107,0)</f>
        <v>8.631990723788599E-2</v>
      </c>
      <c r="L107" s="53">
        <f>L104+L105+L106</f>
        <v>37428.904999999999</v>
      </c>
      <c r="M107" s="54">
        <f>IF(L107&gt;0,N107/L107,0)</f>
        <v>0.70134157256270258</v>
      </c>
      <c r="N107" s="55">
        <f>N104+N105+N106</f>
        <v>26250.447092000002</v>
      </c>
      <c r="O107" s="21">
        <f>IF(L107&gt;0,P107/L107,0)</f>
        <v>0.14923384322891628</v>
      </c>
      <c r="P107" s="55">
        <f>P104+P105+P106</f>
        <v>5585.6593410000005</v>
      </c>
      <c r="Q107" s="21">
        <f>IF(L107&gt;0,R107/L107,0)</f>
        <v>0.14942458420838123</v>
      </c>
      <c r="R107" s="55">
        <f>R104+R105+R106</f>
        <v>5592.7985670000007</v>
      </c>
      <c r="S107" s="21">
        <f>IF(L107&gt;0,T107/L107,0)</f>
        <v>0.17734900962237607</v>
      </c>
      <c r="T107" s="55">
        <f>T104+T105+T106</f>
        <v>6637.979233</v>
      </c>
      <c r="U107" s="21">
        <f>IF(L107&gt;0,V107/L107,0)</f>
        <v>0.53296511730706519</v>
      </c>
      <c r="V107" s="55">
        <f>V104+V105+V106</f>
        <v>19948.300744</v>
      </c>
      <c r="W107" s="21">
        <f>IF(L107&gt;0,X107/L107,0)</f>
        <v>0.39337307970938507</v>
      </c>
      <c r="X107" s="55">
        <f>X104+X105+X106</f>
        <v>14723.523630000002</v>
      </c>
      <c r="Y107" s="56">
        <f>IF(L107&gt;0,Z107/L107,0)</f>
        <v>3.4601777473853429E-3</v>
      </c>
      <c r="Z107" s="57">
        <f>SUM(Z104:Z106)</f>
        <v>129.51066419</v>
      </c>
      <c r="AA107" s="63">
        <f>IF(L107&gt;0,(AA104*L104+AA105*L105+AA106*L106)/L107,0)</f>
        <v>3.2274085682316924E-3</v>
      </c>
      <c r="AB107" s="56">
        <f>IF(J107&gt;0,(J104*AB104+J105*AB105+J106*AB106)/J107,0)</f>
        <v>3.0667716343219821E-4</v>
      </c>
      <c r="AC107" s="53">
        <f>SUM(AC104:AC106)</f>
        <v>11.47895523</v>
      </c>
      <c r="AD107" s="54">
        <f>IF(J107&gt;0,(J104*AD104+J105*AD105+J106*AD106)/J107,0)</f>
        <v>0.20373604784572197</v>
      </c>
      <c r="AE107" s="59">
        <f>SUM(AE104:AE106)</f>
        <v>114.126588</v>
      </c>
      <c r="AF107" s="54">
        <f>IF(AND(Z107&gt;0),((Z104*AF104+Z105*AF105+Z106*AF106)/Z107),0)</f>
        <v>0.9127405516040753</v>
      </c>
      <c r="AG107" s="58">
        <f>IF(AND(AA107&gt;0,AJ107&gt;0,AB107&gt;0),((AJ107*(AA107-AB107))/(AA107*(AJ107-AB107))),0)</f>
        <v>0.90626616238765556</v>
      </c>
      <c r="AH107" s="52">
        <f t="shared" ref="AH107" si="187">SUM(AH104:AH106)</f>
        <v>619</v>
      </c>
      <c r="AI107" s="21">
        <f>IF(AH107&gt;0,(AI104*AH104+AI105*AH105+AI106*AH106)/AH107,0)</f>
        <v>9.5061389337641369E-2</v>
      </c>
      <c r="AJ107" s="54">
        <f>IF(J107&gt;0,(AJ104*J104+AJ105*J105+AJ106*J106)/J107,0)</f>
        <v>0.2156361357256194</v>
      </c>
      <c r="AK107" s="59">
        <f>SUM(AK104:AK106)</f>
        <v>120.7462567</v>
      </c>
      <c r="AL107" s="70"/>
      <c r="AM107" s="57">
        <f>SUM(AM104:AM106)</f>
        <v>1006.46</v>
      </c>
      <c r="AN107" s="124"/>
      <c r="AO107" s="125">
        <f>AN106</f>
        <v>1378.4200000000014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11" t="s">
        <v>49</v>
      </c>
      <c r="D108" s="12">
        <v>6884</v>
      </c>
      <c r="E108" s="12">
        <v>1</v>
      </c>
      <c r="F108" s="12">
        <v>7642</v>
      </c>
      <c r="G108" s="13">
        <v>0.7</v>
      </c>
      <c r="H108" s="13">
        <v>2.9</v>
      </c>
      <c r="I108" s="12">
        <v>7611</v>
      </c>
      <c r="J108" s="12">
        <v>13905</v>
      </c>
      <c r="K108" s="14">
        <v>0.08</v>
      </c>
      <c r="L108" s="25">
        <f>J108*(1-K108)</f>
        <v>12792.6</v>
      </c>
      <c r="M108" s="15">
        <v>0.84399999999999997</v>
      </c>
      <c r="N108" s="26">
        <f>L108*M108</f>
        <v>10796.954400000001</v>
      </c>
      <c r="O108" s="14">
        <v>9.5000000000000001E-2</v>
      </c>
      <c r="P108" s="26">
        <f>L108*O108</f>
        <v>1215.297</v>
      </c>
      <c r="Q108" s="16">
        <v>6.0999999999999999E-2</v>
      </c>
      <c r="R108" s="26">
        <f>L108*Q108</f>
        <v>780.34860000000003</v>
      </c>
      <c r="S108" s="16">
        <v>0.17100000000000001</v>
      </c>
      <c r="T108" s="26">
        <f>L108*S108</f>
        <v>2187.5346000000004</v>
      </c>
      <c r="U108" s="16">
        <v>0.54300000000000004</v>
      </c>
      <c r="V108" s="26">
        <f>L108*U108</f>
        <v>6946.381800000001</v>
      </c>
      <c r="W108" s="16">
        <v>0.4</v>
      </c>
      <c r="X108" s="26">
        <f>W108*L108</f>
        <v>5117.0400000000009</v>
      </c>
      <c r="Y108" s="17">
        <v>3.5200000000000001E-3</v>
      </c>
      <c r="Z108" s="61">
        <f>L108*Y108</f>
        <v>45.029952000000002</v>
      </c>
      <c r="AA108" s="28">
        <f>IF(J108&gt;0,(AC108+AK108)/J108,0)</f>
        <v>3.5646831499460633E-3</v>
      </c>
      <c r="AB108" s="17">
        <v>2.9999999999999997E-4</v>
      </c>
      <c r="AC108" s="25">
        <f>AB108*L108</f>
        <v>3.83778</v>
      </c>
      <c r="AD108" s="141">
        <v>0.2074</v>
      </c>
      <c r="AE108" s="31">
        <f>AH108*(1-AI108)*AD108</f>
        <v>44.071670400000002</v>
      </c>
      <c r="AF108" s="29">
        <f t="shared" ref="AF108:AF110" si="188">IF(AND(AD108&gt;0,AB108&gt;0,Y108&gt;0),((Y108-AB108)*AD108)/((AD108-AB108)*Y108),0)</f>
        <v>0.91609784469514077</v>
      </c>
      <c r="AG108" s="62">
        <f>IF(AND(AA108&gt;0,AJ108&gt;0,AB108&gt;0),((AJ108*(AA108-AB108))/(AA108*(AJ108-AB108))),0)</f>
        <v>0.91711955986781013</v>
      </c>
      <c r="AH108" s="12">
        <v>233</v>
      </c>
      <c r="AI108" s="14">
        <v>8.7999999999999995E-2</v>
      </c>
      <c r="AJ108" s="15">
        <v>0.2152</v>
      </c>
      <c r="AK108" s="31">
        <f t="shared" si="180"/>
        <v>45.729139200000006</v>
      </c>
      <c r="AL108" s="19">
        <v>1.7</v>
      </c>
      <c r="AM108" s="19">
        <v>1001.36</v>
      </c>
      <c r="AN108" s="119">
        <f>AN106+AH108-AM108</f>
        <v>610.06000000000142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53</v>
      </c>
      <c r="D109" s="35">
        <v>20007</v>
      </c>
      <c r="E109" s="44">
        <v>7</v>
      </c>
      <c r="F109" s="35">
        <v>18022</v>
      </c>
      <c r="G109" s="36">
        <v>0.9</v>
      </c>
      <c r="H109" s="38">
        <v>3.1</v>
      </c>
      <c r="I109" s="35">
        <v>17278</v>
      </c>
      <c r="J109" s="35">
        <v>14949</v>
      </c>
      <c r="K109" s="66">
        <v>7.8E-2</v>
      </c>
      <c r="L109" s="38">
        <f t="shared" ref="L109:L110" si="189">J109*(1-K109)</f>
        <v>13782.978000000001</v>
      </c>
      <c r="M109" s="39">
        <v>0.76300000000000001</v>
      </c>
      <c r="N109" s="26">
        <f t="shared" ref="N109:N110" si="190">L109*M109</f>
        <v>10516.412214000002</v>
      </c>
      <c r="O109" s="37">
        <v>0.14499999999999999</v>
      </c>
      <c r="P109" s="26">
        <f t="shared" ref="P109:P110" si="191">L109*O109</f>
        <v>1998.53181</v>
      </c>
      <c r="Q109" s="40">
        <v>9.1999999999999998E-2</v>
      </c>
      <c r="R109" s="26">
        <f t="shared" ref="R109:R110" si="192">L109*Q109</f>
        <v>1268.0339760000002</v>
      </c>
      <c r="S109" s="40">
        <v>0.17</v>
      </c>
      <c r="T109" s="26">
        <f>L109*S109</f>
        <v>2343.1062600000005</v>
      </c>
      <c r="U109" s="40">
        <v>0.53100000000000003</v>
      </c>
      <c r="V109" s="26">
        <f>L109*U109</f>
        <v>7318.7613180000008</v>
      </c>
      <c r="W109" s="40">
        <v>0.39</v>
      </c>
      <c r="X109" s="26">
        <f>W109*L109</f>
        <v>5375.3614200000002</v>
      </c>
      <c r="Y109" s="41">
        <v>3.48E-3</v>
      </c>
      <c r="Z109" s="18">
        <f>L109*Y109</f>
        <v>47.964763440000006</v>
      </c>
      <c r="AA109" s="28">
        <f>IF(J109&gt;0,(AC109+AK109)/J109,0)</f>
        <v>3.377784709345107E-3</v>
      </c>
      <c r="AB109" s="41">
        <v>2.9E-4</v>
      </c>
      <c r="AC109" s="38">
        <f>AB109*L109</f>
        <v>3.9970636200000005</v>
      </c>
      <c r="AD109" s="29">
        <v>0.20810000000000001</v>
      </c>
      <c r="AE109" s="42">
        <f>AH109*(1-AI109)*AD109</f>
        <v>43.982351200000004</v>
      </c>
      <c r="AF109" s="29">
        <f t="shared" si="188"/>
        <v>0.91794588005068745</v>
      </c>
      <c r="AG109" s="30">
        <f t="shared" ref="AG109:AG110" si="193">IF(AND(AA109&gt;0,AJ109&gt;0,AB109&gt;0),((AJ109*(AA109-AB109))/(AA109*(AJ109-AB109))),0)</f>
        <v>0.91535151274742932</v>
      </c>
      <c r="AH109" s="35">
        <v>232</v>
      </c>
      <c r="AI109" s="66">
        <v>8.8999999999999996E-2</v>
      </c>
      <c r="AJ109" s="67">
        <v>0.22</v>
      </c>
      <c r="AK109" s="42">
        <f t="shared" si="180"/>
        <v>46.497440000000005</v>
      </c>
      <c r="AL109" s="18">
        <v>1.7</v>
      </c>
      <c r="AM109" s="18"/>
      <c r="AN109" s="122">
        <f>AN108+AH109-AM109</f>
        <v>842.06000000000142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11" t="s">
        <v>56</v>
      </c>
      <c r="D110" s="44">
        <v>14900</v>
      </c>
      <c r="E110" s="44">
        <v>4</v>
      </c>
      <c r="F110" s="44">
        <v>15899</v>
      </c>
      <c r="G110" s="38">
        <v>1.6</v>
      </c>
      <c r="H110" s="38">
        <v>4.0999999999999996</v>
      </c>
      <c r="I110" s="44">
        <v>15769</v>
      </c>
      <c r="J110" s="44">
        <v>15002</v>
      </c>
      <c r="K110" s="66">
        <v>7.6999999999999999E-2</v>
      </c>
      <c r="L110" s="38">
        <f t="shared" si="189"/>
        <v>13846.846000000001</v>
      </c>
      <c r="M110" s="29">
        <v>0.68799999999999994</v>
      </c>
      <c r="N110" s="26">
        <f t="shared" si="190"/>
        <v>9526.6300480000009</v>
      </c>
      <c r="O110" s="40">
        <v>0.24399999999999999</v>
      </c>
      <c r="P110" s="26">
        <f t="shared" si="191"/>
        <v>3378.6304240000004</v>
      </c>
      <c r="Q110" s="40">
        <v>6.8000000000000005E-2</v>
      </c>
      <c r="R110" s="26">
        <f t="shared" si="192"/>
        <v>941.58552800000018</v>
      </c>
      <c r="S110" s="40">
        <v>0.18099999999999999</v>
      </c>
      <c r="T110" s="26">
        <f>L110*S110</f>
        <v>2506.2791260000004</v>
      </c>
      <c r="U110" s="40">
        <v>0.51500000000000001</v>
      </c>
      <c r="V110" s="26">
        <f>L110*U110</f>
        <v>7131.1256900000008</v>
      </c>
      <c r="W110" s="40">
        <v>0.41</v>
      </c>
      <c r="X110" s="26">
        <f>W110*L110</f>
        <v>5677.2068600000002</v>
      </c>
      <c r="Y110" s="48">
        <v>3.4499999999999999E-3</v>
      </c>
      <c r="Z110" s="18">
        <f>L110*Y110</f>
        <v>47.771618700000005</v>
      </c>
      <c r="AA110" s="28">
        <f>IF(J110&gt;0,(AC110+AK110)/J110,0)</f>
        <v>3.3664788254899347E-3</v>
      </c>
      <c r="AB110" s="48">
        <v>2.9E-4</v>
      </c>
      <c r="AC110" s="38">
        <f>AB110*L110</f>
        <v>4.0155853400000003</v>
      </c>
      <c r="AD110" s="29">
        <v>0.21160000000000001</v>
      </c>
      <c r="AE110" s="42">
        <f>AH110*(1-AI110)*AD110</f>
        <v>43.372709999999998</v>
      </c>
      <c r="AF110" s="29">
        <f t="shared" si="188"/>
        <v>0.91719905983310468</v>
      </c>
      <c r="AG110" s="30">
        <f t="shared" si="193"/>
        <v>0.91502658735855669</v>
      </c>
      <c r="AH110" s="44">
        <v>225</v>
      </c>
      <c r="AI110" s="66">
        <v>8.8999999999999996E-2</v>
      </c>
      <c r="AJ110" s="67">
        <v>0.2268</v>
      </c>
      <c r="AK110" s="42">
        <f t="shared" si="180"/>
        <v>46.488329999999998</v>
      </c>
      <c r="AL110" s="18">
        <v>1.6</v>
      </c>
      <c r="AM110" s="18"/>
      <c r="AN110" s="122">
        <f>AN109+AH110-AM110</f>
        <v>1067.0600000000013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41791</v>
      </c>
      <c r="E111" s="68"/>
      <c r="F111" s="52">
        <f t="shared" ref="F111:J111" si="194">SUM(F108:F110)</f>
        <v>41563</v>
      </c>
      <c r="G111" s="53"/>
      <c r="H111" s="69"/>
      <c r="I111" s="52">
        <f t="shared" si="194"/>
        <v>40658</v>
      </c>
      <c r="J111" s="52">
        <f t="shared" si="194"/>
        <v>43856</v>
      </c>
      <c r="K111" s="21">
        <f>IF(J111&gt;0,(J108*K108+J109*K109+J110*K110)/J111,0)</f>
        <v>7.8292046698285295E-2</v>
      </c>
      <c r="L111" s="53">
        <f>L108+L109+L110</f>
        <v>40422.423999999999</v>
      </c>
      <c r="M111" s="54">
        <f>IF(L111&gt;0,N111/L111,0)</f>
        <v>0.76294278299589369</v>
      </c>
      <c r="N111" s="55">
        <f>N108+N109+N110</f>
        <v>30839.996662000005</v>
      </c>
      <c r="O111" s="21">
        <f>IF(L111&gt;0,P111/L111,0)</f>
        <v>0.16308916145157451</v>
      </c>
      <c r="P111" s="55">
        <f>P108+P109+P110</f>
        <v>6592.4592339999999</v>
      </c>
      <c r="Q111" s="21">
        <f>IF(L111&gt;0,R111/L111,0)</f>
        <v>7.3968055552531928E-2</v>
      </c>
      <c r="R111" s="55">
        <f>R108+R109+R110</f>
        <v>2989.968104</v>
      </c>
      <c r="S111" s="21">
        <f>IF(L111&gt;0,T111/L111,0)</f>
        <v>0.17408456222219632</v>
      </c>
      <c r="T111" s="55">
        <f>T108+T109+T110</f>
        <v>7036.9199860000017</v>
      </c>
      <c r="U111" s="21">
        <f>IF(L111&gt;0,V111/L111,0)</f>
        <v>0.52931681702215583</v>
      </c>
      <c r="V111" s="55">
        <f>V108+V109+V110</f>
        <v>21396.268808000001</v>
      </c>
      <c r="W111" s="21">
        <f>IF(L111&gt;0,X111/L111,0)</f>
        <v>0.40001580014103072</v>
      </c>
      <c r="X111" s="55">
        <f>X108+X109+X110</f>
        <v>16169.608280000002</v>
      </c>
      <c r="Y111" s="56">
        <f>IF(L111&gt;0,Z111/L111,0)</f>
        <v>3.4823823069096505E-3</v>
      </c>
      <c r="Z111" s="57">
        <f>SUM(Z108:Z110)</f>
        <v>140.76633414000003</v>
      </c>
      <c r="AA111" s="63">
        <f>IF(L111&gt;0,(AA108*L108+AA109*L109+AA110*L110)/L111,0)</f>
        <v>3.433060121789332E-3</v>
      </c>
      <c r="AB111" s="56">
        <f>IF(J111&gt;0,(J108*AB108+J109*AB109+J110*AB110)/J111,0)</f>
        <v>2.9317060379423568E-4</v>
      </c>
      <c r="AC111" s="53">
        <f>SUM(AC108:AC110)</f>
        <v>11.850428960000002</v>
      </c>
      <c r="AD111" s="54">
        <f>IF(J111&gt;0,(J108*AD108+J109*AD109+J110*AD110)/J111,0)</f>
        <v>0.20907531694636994</v>
      </c>
      <c r="AE111" s="59">
        <f>SUM(AE108:AE110)</f>
        <v>131.42673159999998</v>
      </c>
      <c r="AF111" s="54">
        <f>IF(AND(Z111&gt;0),((Z108*AF108+Z109*AF109+Z110*AF110)/Z111),0)</f>
        <v>0.91710126223242316</v>
      </c>
      <c r="AG111" s="58">
        <f>IF(AND(AA111&gt;0,AJ111&gt;0,AB111&gt;0),((AJ111*(AA111-AB111))/(AA111*(AJ111-AB111))),0)</f>
        <v>0.91581967872939596</v>
      </c>
      <c r="AH111" s="52">
        <f t="shared" ref="AH111" si="195">SUM(AH108:AH110)</f>
        <v>690</v>
      </c>
      <c r="AI111" s="21">
        <f>IF(AH111&gt;0,(AI108*AH108+AI109*AH109+AI110*AH110)/AH111,0)</f>
        <v>8.8662318840579707E-2</v>
      </c>
      <c r="AJ111" s="54">
        <f>IF(J111&gt;0,(AJ108*J108+AJ109*J109+AJ110*J110)/J111,0)</f>
        <v>0.22080421379058737</v>
      </c>
      <c r="AK111" s="59">
        <f>SUM(AK108:AK110)</f>
        <v>138.71490919999999</v>
      </c>
      <c r="AL111" s="70"/>
      <c r="AM111" s="57">
        <f>SUM(AM108:AM110)</f>
        <v>1001.36</v>
      </c>
      <c r="AN111" s="124"/>
      <c r="AO111" s="125">
        <f>AN110</f>
        <v>1067.0600000000013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49</v>
      </c>
      <c r="D112" s="12">
        <v>14060</v>
      </c>
      <c r="E112" s="12">
        <v>0</v>
      </c>
      <c r="F112" s="12">
        <v>12819</v>
      </c>
      <c r="G112" s="13">
        <v>1.1000000000000001</v>
      </c>
      <c r="H112" s="13">
        <v>3.9</v>
      </c>
      <c r="I112" s="12">
        <v>12795</v>
      </c>
      <c r="J112" s="12">
        <v>15054</v>
      </c>
      <c r="K112" s="14">
        <v>7.9000000000000001E-2</v>
      </c>
      <c r="L112" s="25">
        <f>J112*(1-K112)</f>
        <v>13864.734</v>
      </c>
      <c r="M112" s="15">
        <v>0.70499999999999996</v>
      </c>
      <c r="N112" s="26">
        <f>L112*M112</f>
        <v>9774.6374699999997</v>
      </c>
      <c r="O112" s="14">
        <v>0.20899999999999999</v>
      </c>
      <c r="P112" s="26">
        <f>L112*O112</f>
        <v>2897.7294059999999</v>
      </c>
      <c r="Q112" s="16">
        <v>8.5999999999999993E-2</v>
      </c>
      <c r="R112" s="26">
        <f>L112*Q112</f>
        <v>1192.3671239999999</v>
      </c>
      <c r="S112" s="16">
        <v>0.17399999999999999</v>
      </c>
      <c r="T112" s="26">
        <f>L112*S112</f>
        <v>2412.4637159999997</v>
      </c>
      <c r="U112" s="16">
        <v>0.53900000000000003</v>
      </c>
      <c r="V112" s="26">
        <f>L112*U112</f>
        <v>7473.0916260000004</v>
      </c>
      <c r="W112" s="16">
        <v>0.4</v>
      </c>
      <c r="X112" s="26">
        <f>W112*L112</f>
        <v>5545.8936000000003</v>
      </c>
      <c r="Y112" s="17">
        <v>3.46E-3</v>
      </c>
      <c r="Z112" s="61">
        <f>L112*Y112</f>
        <v>47.971979640000001</v>
      </c>
      <c r="AA112" s="28">
        <f>IF(J112&gt;0,(AC112+AK112)/J112,0)</f>
        <v>3.4747492002125679E-3</v>
      </c>
      <c r="AB112" s="17">
        <v>2.9E-4</v>
      </c>
      <c r="AC112" s="25">
        <f>AB112*L112</f>
        <v>4.0207728600000001</v>
      </c>
      <c r="AD112" s="141">
        <v>0.20319999999999999</v>
      </c>
      <c r="AE112" s="31">
        <f>AH112*(1-AI112)*AD112</f>
        <v>43.687187199999997</v>
      </c>
      <c r="AF112" s="29">
        <f t="shared" ref="AF112:AF114" si="196">IF(AND(AD112&gt;0,AB112&gt;0,Y112&gt;0),((Y112-AB112)*AD112)/((AD112-AB112)*Y112),0)</f>
        <v>0.91749438730061439</v>
      </c>
      <c r="AG112" s="62">
        <f>IF(AND(AA112&gt;0,AJ112&gt;0,AB112&gt;0),((AJ112*(AA112-AB112))/(AA112*(AJ112-AB112))),0)</f>
        <v>0.91772569214884225</v>
      </c>
      <c r="AH112" s="12">
        <v>236</v>
      </c>
      <c r="AI112" s="14">
        <v>8.8999999999999996E-2</v>
      </c>
      <c r="AJ112" s="15">
        <v>0.22459999999999999</v>
      </c>
      <c r="AK112" s="31">
        <f t="shared" si="180"/>
        <v>48.288101599999997</v>
      </c>
      <c r="AL112" s="19">
        <v>1.6</v>
      </c>
      <c r="AM112" s="19"/>
      <c r="AN112" s="119">
        <f>AN110+AH112-AM112</f>
        <v>1303.0600000000013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53</v>
      </c>
      <c r="D113" s="35">
        <v>22100</v>
      </c>
      <c r="E113" s="35">
        <v>3</v>
      </c>
      <c r="F113" s="35">
        <v>16190</v>
      </c>
      <c r="G113" s="36">
        <v>1.2</v>
      </c>
      <c r="H113" s="36">
        <v>3.8</v>
      </c>
      <c r="I113" s="35">
        <v>15879</v>
      </c>
      <c r="J113" s="35">
        <v>15041</v>
      </c>
      <c r="K113" s="37">
        <v>7.8E-2</v>
      </c>
      <c r="L113" s="38">
        <f t="shared" ref="L113:L114" si="197">J113*(1-K113)</f>
        <v>13867.802000000001</v>
      </c>
      <c r="M113" s="39">
        <v>0.80700000000000005</v>
      </c>
      <c r="N113" s="26">
        <f t="shared" ref="N113:N114" si="198">L113*M113</f>
        <v>11191.316214000002</v>
      </c>
      <c r="O113" s="37">
        <v>9.2999999999999999E-2</v>
      </c>
      <c r="P113" s="26">
        <f t="shared" ref="P113:P114" si="199">L113*O113</f>
        <v>1289.705586</v>
      </c>
      <c r="Q113" s="40">
        <v>0.1</v>
      </c>
      <c r="R113" s="26">
        <f t="shared" ref="R113:R114" si="200">L113*Q113</f>
        <v>1386.7802000000001</v>
      </c>
      <c r="S113" s="40">
        <v>0.16900000000000001</v>
      </c>
      <c r="T113" s="26">
        <f>L113*S113</f>
        <v>2343.6585380000006</v>
      </c>
      <c r="U113" s="40">
        <v>0.53900000000000003</v>
      </c>
      <c r="V113" s="26">
        <f>L113*U113</f>
        <v>7474.7452780000012</v>
      </c>
      <c r="W113" s="40">
        <v>0.39</v>
      </c>
      <c r="X113" s="26">
        <f>W113*L113</f>
        <v>5408.4427800000012</v>
      </c>
      <c r="Y113" s="41">
        <v>3.49E-3</v>
      </c>
      <c r="Z113" s="18">
        <f>L113*Y113</f>
        <v>48.398628980000005</v>
      </c>
      <c r="AA113" s="28">
        <f>IF(J113&gt;0,(AC113+AK113)/J113,0)</f>
        <v>3.3606777448307958E-3</v>
      </c>
      <c r="AB113" s="41">
        <v>2.7999999999999998E-4</v>
      </c>
      <c r="AC113" s="38">
        <f>AB113*L113</f>
        <v>3.8829845600000001</v>
      </c>
      <c r="AD113" s="29">
        <v>0.19969999999999999</v>
      </c>
      <c r="AE113" s="42">
        <f>AH113*(1-AI113)*AD113</f>
        <v>43.203497400000003</v>
      </c>
      <c r="AF113" s="29">
        <f t="shared" si="196"/>
        <v>0.92106219785228172</v>
      </c>
      <c r="AG113" s="30">
        <f t="shared" ref="AG113:AG114" si="201">IF(AND(AA113&gt;0,AJ113&gt;0,AB113&gt;0),((AJ113*(AA113-AB113))/(AA113*(AJ113-AB113))),0)</f>
        <v>0.91787496519328138</v>
      </c>
      <c r="AH113" s="35">
        <v>238</v>
      </c>
      <c r="AI113" s="66">
        <v>9.0999999999999998E-2</v>
      </c>
      <c r="AJ113" s="67">
        <v>0.2157</v>
      </c>
      <c r="AK113" s="42">
        <f t="shared" si="180"/>
        <v>46.664969400000004</v>
      </c>
      <c r="AL113" s="18">
        <v>1.59</v>
      </c>
      <c r="AM113" s="18"/>
      <c r="AN113" s="122">
        <f>AN112+AH113-AM113</f>
        <v>1541.0600000000013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11" t="s">
        <v>56</v>
      </c>
      <c r="D114" s="44">
        <v>13610</v>
      </c>
      <c r="E114" s="44">
        <v>3</v>
      </c>
      <c r="F114" s="44">
        <v>16269</v>
      </c>
      <c r="G114" s="38">
        <v>1.3</v>
      </c>
      <c r="H114" s="38">
        <v>4.4000000000000004</v>
      </c>
      <c r="I114" s="44">
        <v>15744</v>
      </c>
      <c r="J114" s="44">
        <v>15017</v>
      </c>
      <c r="K114" s="40">
        <v>7.4999999999999997E-2</v>
      </c>
      <c r="L114" s="38">
        <f t="shared" si="197"/>
        <v>13890.725</v>
      </c>
      <c r="M114" s="29">
        <v>0.73</v>
      </c>
      <c r="N114" s="26">
        <f t="shared" si="198"/>
        <v>10140.22925</v>
      </c>
      <c r="O114" s="40">
        <v>0.17699999999999999</v>
      </c>
      <c r="P114" s="26">
        <f t="shared" si="199"/>
        <v>2458.6583249999999</v>
      </c>
      <c r="Q114" s="40">
        <v>9.2999999999999999E-2</v>
      </c>
      <c r="R114" s="26">
        <f t="shared" si="200"/>
        <v>1291.8374249999999</v>
      </c>
      <c r="S114" s="40">
        <v>0.17</v>
      </c>
      <c r="T114" s="26">
        <f>L114*S114</f>
        <v>2361.4232500000003</v>
      </c>
      <c r="U114" s="40">
        <v>0.54300000000000004</v>
      </c>
      <c r="V114" s="26">
        <f>L114*U114</f>
        <v>7542.6636750000007</v>
      </c>
      <c r="W114" s="40">
        <v>0.4</v>
      </c>
      <c r="X114" s="26">
        <f>W114*L114</f>
        <v>5556.2900000000009</v>
      </c>
      <c r="Y114" s="48">
        <v>3.47E-3</v>
      </c>
      <c r="Z114" s="18">
        <f>L114*Y114</f>
        <v>48.200815750000004</v>
      </c>
      <c r="AA114" s="28">
        <f>IF(J114&gt;0,(AC114+AK114)/J114,0)</f>
        <v>3.3265746587201172E-3</v>
      </c>
      <c r="AB114" s="48">
        <v>2.9E-4</v>
      </c>
      <c r="AC114" s="38">
        <f>AB114*L114</f>
        <v>4.0283102500000005</v>
      </c>
      <c r="AD114" s="29">
        <v>0.2024</v>
      </c>
      <c r="AE114" s="42">
        <f>AH114*(1-AI114)*AD114</f>
        <v>43.971602400000002</v>
      </c>
      <c r="AF114" s="29">
        <f t="shared" si="196"/>
        <v>0.91774145873427271</v>
      </c>
      <c r="AG114" s="30">
        <f t="shared" si="201"/>
        <v>0.91407717766571794</v>
      </c>
      <c r="AH114" s="44">
        <v>239</v>
      </c>
      <c r="AI114" s="66">
        <v>9.0999999999999998E-2</v>
      </c>
      <c r="AJ114" s="67">
        <v>0.2114</v>
      </c>
      <c r="AK114" s="42">
        <f t="shared" si="180"/>
        <v>45.9268614</v>
      </c>
      <c r="AL114" s="18">
        <v>1.6</v>
      </c>
      <c r="AM114" s="18"/>
      <c r="AN114" s="122">
        <f>AN113+AH114-AM114</f>
        <v>1780.0600000000013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49770</v>
      </c>
      <c r="E115" s="68"/>
      <c r="F115" s="52">
        <f t="shared" ref="F115:J115" si="202">SUM(F112:F114)</f>
        <v>45278</v>
      </c>
      <c r="G115" s="53"/>
      <c r="H115" s="69"/>
      <c r="I115" s="52">
        <f t="shared" si="202"/>
        <v>44418</v>
      </c>
      <c r="J115" s="52">
        <f t="shared" si="202"/>
        <v>45112</v>
      </c>
      <c r="K115" s="21">
        <f>IF(J115&gt;0,(J112*K112+J113*K113+J114*K114)/J115,0)</f>
        <v>7.7335054974286208E-2</v>
      </c>
      <c r="L115" s="53">
        <f>L112+L113+L114</f>
        <v>41623.260999999999</v>
      </c>
      <c r="M115" s="54">
        <f>IF(L115&gt;0,N115/L115,0)</f>
        <v>0.74732690775958188</v>
      </c>
      <c r="N115" s="55">
        <f>N112+N113+N114</f>
        <v>31106.182934</v>
      </c>
      <c r="O115" s="21">
        <f>IF(L115&gt;0,P115/L115,0)</f>
        <v>0.15967257627892253</v>
      </c>
      <c r="P115" s="55">
        <f>P112+P113+P114</f>
        <v>6646.0933170000008</v>
      </c>
      <c r="Q115" s="21">
        <f>IF(L115&gt;0,R115/L115,0)</f>
        <v>9.3000515961495667E-2</v>
      </c>
      <c r="R115" s="55">
        <f>R112+R113+R114</f>
        <v>3870.9847490000002</v>
      </c>
      <c r="S115" s="21">
        <f>IF(L115&gt;0,T115/L115,0)</f>
        <v>0.17099922814793392</v>
      </c>
      <c r="T115" s="55">
        <f>T112+T113+T114</f>
        <v>7117.5455039999997</v>
      </c>
      <c r="U115" s="21">
        <f>IF(L115&gt;0,V115/L115,0)</f>
        <v>0.54033490021360897</v>
      </c>
      <c r="V115" s="55">
        <f>V112+V113+V114</f>
        <v>22490.500579000003</v>
      </c>
      <c r="W115" s="21">
        <f>IF(L115&gt;0,X115/L115,0)</f>
        <v>0.39666825672308575</v>
      </c>
      <c r="X115" s="55">
        <f>X112+X113+X114</f>
        <v>16510.626380000002</v>
      </c>
      <c r="Y115" s="56">
        <f>IF(L115&gt;0,Z115/L115,0)</f>
        <v>3.4733324803647657E-3</v>
      </c>
      <c r="Z115" s="57">
        <f>SUM(Z112:Z114)</f>
        <v>144.57142437000002</v>
      </c>
      <c r="AA115" s="63">
        <f>IF(L115&gt;0,(AA112*L112+AA113*L113+AA114*L114)/L115,0)</f>
        <v>3.3872939629845437E-3</v>
      </c>
      <c r="AB115" s="56">
        <f>IF(J115&gt;0,(J112*AB112+J113*AB113+J114*AB114)/J115,0)</f>
        <v>2.8666585387480048E-4</v>
      </c>
      <c r="AC115" s="53">
        <f>SUM(AC112:AC114)</f>
        <v>11.93206767</v>
      </c>
      <c r="AD115" s="54">
        <f>IF(J115&gt;0,(J112*AD112+J113*AD113+J114*AD114)/J115,0)</f>
        <v>0.20176674277354142</v>
      </c>
      <c r="AE115" s="59">
        <f>SUM(AE112:AE114)</f>
        <v>130.86228700000001</v>
      </c>
      <c r="AF115" s="54">
        <f>IF(AND(Z115&gt;0),((Z112*AF112+Z113*AF113+Z114*AF114)/Z115),0)</f>
        <v>0.91877116924155677</v>
      </c>
      <c r="AG115" s="58">
        <f>IF(AND(AA115&gt;0,AJ115&gt;0,AB115&gt;0),((AJ115*(AA115-AB115))/(AA115*(AJ115-AB115))),0)</f>
        <v>0.91657975585420093</v>
      </c>
      <c r="AH115" s="52">
        <f t="shared" ref="AH115" si="203">SUM(AH112:AH114)</f>
        <v>713</v>
      </c>
      <c r="AI115" s="21">
        <f>IF(AH115&gt;0,(AI112*AH112+AI113*AH113+AI114*AH114)/AH115,0)</f>
        <v>9.0338008415147247E-2</v>
      </c>
      <c r="AJ115" s="54">
        <f>IF(J115&gt;0,(AJ112*J112+AJ113*J113+AJ114*J114)/J115,0)</f>
        <v>0.2172385595850328</v>
      </c>
      <c r="AK115" s="59">
        <f>SUM(AK112:AK114)</f>
        <v>140.8799324</v>
      </c>
      <c r="AL115" s="70"/>
      <c r="AM115" s="57">
        <f>SUM(AM112:AM114)</f>
        <v>0</v>
      </c>
      <c r="AN115" s="124"/>
      <c r="AO115" s="125">
        <f>AN114</f>
        <v>1780.0600000000013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49</v>
      </c>
      <c r="D116" s="12">
        <v>10830</v>
      </c>
      <c r="E116" s="73">
        <v>0</v>
      </c>
      <c r="F116" s="12">
        <v>9791</v>
      </c>
      <c r="G116" s="74">
        <v>2</v>
      </c>
      <c r="H116" s="74">
        <v>5</v>
      </c>
      <c r="I116" s="12">
        <v>9880</v>
      </c>
      <c r="J116" s="12">
        <v>15092</v>
      </c>
      <c r="K116" s="14">
        <v>7.8E-2</v>
      </c>
      <c r="L116" s="25">
        <f t="shared" ref="L116:L126" si="204">J116*(1-K116)</f>
        <v>13914.824000000001</v>
      </c>
      <c r="M116" s="15">
        <v>0.69399999999999995</v>
      </c>
      <c r="N116" s="26">
        <f>L116*M116</f>
        <v>9656.8878559999994</v>
      </c>
      <c r="O116" s="14">
        <v>0.189</v>
      </c>
      <c r="P116" s="26">
        <f>L116*O116</f>
        <v>2629.9017360000003</v>
      </c>
      <c r="Q116" s="16">
        <v>0.11700000000000001</v>
      </c>
      <c r="R116" s="26">
        <f>L116*Q116</f>
        <v>1628.0344080000002</v>
      </c>
      <c r="S116" s="16">
        <v>0.17</v>
      </c>
      <c r="T116" s="26">
        <f>L116*S116</f>
        <v>2365.5200800000002</v>
      </c>
      <c r="U116" s="16">
        <v>0.54700000000000004</v>
      </c>
      <c r="V116" s="26">
        <f>L116*U116</f>
        <v>7611.4087280000012</v>
      </c>
      <c r="W116" s="16">
        <v>0.4</v>
      </c>
      <c r="X116" s="26">
        <f>W116*L116</f>
        <v>5565.9296000000004</v>
      </c>
      <c r="Y116" s="17">
        <v>3.4199999999999999E-3</v>
      </c>
      <c r="Z116" s="61">
        <f>L116*Y116</f>
        <v>47.58869808</v>
      </c>
      <c r="AA116" s="28">
        <f>IF(J116&gt;0,(AC116+AK116)/J116,0)</f>
        <v>3.1713283169891335E-3</v>
      </c>
      <c r="AB116" s="17">
        <v>2.9E-4</v>
      </c>
      <c r="AC116" s="25">
        <f>AB116*L116</f>
        <v>4.0352989600000004</v>
      </c>
      <c r="AD116" s="141">
        <v>0.20039999999999999</v>
      </c>
      <c r="AE116" s="31">
        <f>AH116*(1-AI116)*AD116</f>
        <v>41.6246832</v>
      </c>
      <c r="AF116" s="29">
        <f t="shared" ref="AF116:AF118" si="205">IF(AND(AD116&gt;0,AB116&gt;0,Y116&gt;0),((Y116-AB116)*AD116)/((AD116-AB116)*Y116),0)</f>
        <v>0.91653099567167895</v>
      </c>
      <c r="AG116" s="62">
        <f>IF(AND(AA116&gt;0,AJ116&gt;0,AB116&gt;0),((AJ116*(AA116-AB116))/(AA116*(AJ116-AB116))),0)</f>
        <v>0.90980611226195696</v>
      </c>
      <c r="AH116" s="12">
        <v>228</v>
      </c>
      <c r="AI116" s="14">
        <v>8.8999999999999996E-2</v>
      </c>
      <c r="AJ116" s="15">
        <v>0.21099999999999999</v>
      </c>
      <c r="AK116" s="31">
        <f t="shared" ref="AK116:AK126" si="206">AH116*(1-AI116)*AJ116</f>
        <v>43.826388000000001</v>
      </c>
      <c r="AL116" s="75">
        <v>1.6</v>
      </c>
      <c r="AM116" s="75"/>
      <c r="AN116" s="119">
        <f>AN114+AH116-AM116</f>
        <v>2008.0600000000013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55</v>
      </c>
      <c r="D117" s="73">
        <v>21000</v>
      </c>
      <c r="E117" s="44">
        <v>3</v>
      </c>
      <c r="F117" s="35">
        <v>17528</v>
      </c>
      <c r="G117" s="36">
        <v>0.9</v>
      </c>
      <c r="H117" s="38">
        <v>3.9</v>
      </c>
      <c r="I117" s="35">
        <v>16764</v>
      </c>
      <c r="J117" s="35">
        <v>15083</v>
      </c>
      <c r="K117" s="66">
        <v>0.08</v>
      </c>
      <c r="L117" s="38">
        <f t="shared" si="204"/>
        <v>13876.36</v>
      </c>
      <c r="M117" s="39">
        <v>0.65500000000000003</v>
      </c>
      <c r="N117" s="26">
        <f t="shared" ref="N117:N118" si="207">L117*M117</f>
        <v>9089.015800000001</v>
      </c>
      <c r="O117" s="37">
        <v>0.16500000000000001</v>
      </c>
      <c r="P117" s="26">
        <f t="shared" ref="P117:P118" si="208">L117*O117</f>
        <v>2289.5994000000001</v>
      </c>
      <c r="Q117" s="40">
        <v>0.18</v>
      </c>
      <c r="R117" s="26">
        <f t="shared" ref="R117:R118" si="209">L117*Q117</f>
        <v>2497.7447999999999</v>
      </c>
      <c r="S117" s="40">
        <v>0.17299999999999999</v>
      </c>
      <c r="T117" s="26">
        <f>L117*S117</f>
        <v>2400.6102799999999</v>
      </c>
      <c r="U117" s="40">
        <v>0.52500000000000002</v>
      </c>
      <c r="V117" s="26">
        <f>L117*U117</f>
        <v>7285.0890000000009</v>
      </c>
      <c r="W117" s="40">
        <v>0.39</v>
      </c>
      <c r="X117" s="26">
        <f>W117*L117</f>
        <v>5411.7804000000006</v>
      </c>
      <c r="Y117" s="41">
        <v>3.4299999999999999E-3</v>
      </c>
      <c r="Z117" s="18">
        <f>L117*Y117</f>
        <v>47.595914800000003</v>
      </c>
      <c r="AA117" s="28">
        <f>IF(J117&gt;0,(AC117+AK117)/J117,0)</f>
        <v>3.1448065305310618E-3</v>
      </c>
      <c r="AB117" s="41">
        <v>2.9E-4</v>
      </c>
      <c r="AC117" s="38">
        <f>AB117*L117</f>
        <v>4.0241444</v>
      </c>
      <c r="AD117" s="29">
        <v>0.2031</v>
      </c>
      <c r="AE117" s="42">
        <f>AH117*(1-AI117)*AD117</f>
        <v>44.4149235</v>
      </c>
      <c r="AF117" s="29">
        <f t="shared" si="205"/>
        <v>0.91676090865037208</v>
      </c>
      <c r="AG117" s="30">
        <f t="shared" ref="AG117:AG118" si="210">IF(AND(AA117&gt;0,AJ117&gt;0,AB117&gt;0),((AJ117*(AA117-AB117))/(AA117*(AJ117-AB117))),0)</f>
        <v>0.90911264495040289</v>
      </c>
      <c r="AH117" s="35">
        <v>239</v>
      </c>
      <c r="AI117" s="66">
        <v>8.5000000000000006E-2</v>
      </c>
      <c r="AJ117" s="67">
        <v>0.19850000000000001</v>
      </c>
      <c r="AK117" s="42">
        <f t="shared" si="206"/>
        <v>43.408972500000004</v>
      </c>
      <c r="AL117" s="18">
        <v>1.6</v>
      </c>
      <c r="AM117" s="18"/>
      <c r="AN117" s="122">
        <f>AN116+AH117-AM117</f>
        <v>2247.0600000000013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11" t="s">
        <v>52</v>
      </c>
      <c r="D118" s="73">
        <v>15695</v>
      </c>
      <c r="E118" s="44">
        <v>3</v>
      </c>
      <c r="F118" s="44">
        <v>16979</v>
      </c>
      <c r="G118" s="38">
        <v>1.4</v>
      </c>
      <c r="H118" s="38">
        <v>5</v>
      </c>
      <c r="I118" s="44">
        <v>16618</v>
      </c>
      <c r="J118" s="44">
        <v>15255</v>
      </c>
      <c r="K118" s="66">
        <v>7.6999999999999999E-2</v>
      </c>
      <c r="L118" s="38">
        <f t="shared" si="204"/>
        <v>14080.365</v>
      </c>
      <c r="M118" s="29">
        <v>0.64700000000000002</v>
      </c>
      <c r="N118" s="26">
        <f t="shared" si="207"/>
        <v>9109.9961550000007</v>
      </c>
      <c r="O118" s="40">
        <v>0.19400000000000001</v>
      </c>
      <c r="P118" s="26">
        <f t="shared" si="208"/>
        <v>2731.5908100000001</v>
      </c>
      <c r="Q118" s="40">
        <v>0.159</v>
      </c>
      <c r="R118" s="26">
        <f t="shared" si="209"/>
        <v>2238.7780349999998</v>
      </c>
      <c r="S118" s="40">
        <v>0.17199999999999999</v>
      </c>
      <c r="T118" s="26">
        <f>L118*S118</f>
        <v>2421.82278</v>
      </c>
      <c r="U118" s="40">
        <v>0.52600000000000002</v>
      </c>
      <c r="V118" s="26">
        <f>L118*U118</f>
        <v>7406.2719900000002</v>
      </c>
      <c r="W118" s="40">
        <v>0.39</v>
      </c>
      <c r="X118" s="26">
        <f>W118*L118</f>
        <v>5491.3423499999999</v>
      </c>
      <c r="Y118" s="48">
        <v>3.4199999999999999E-3</v>
      </c>
      <c r="Z118" s="18">
        <f>L118*Y118</f>
        <v>48.154848299999998</v>
      </c>
      <c r="AA118" s="28">
        <f>IF(J118&gt;0,(AC118+AK118)/J118,0)</f>
        <v>3.2426175385119635E-3</v>
      </c>
      <c r="AB118" s="48">
        <v>2.7E-4</v>
      </c>
      <c r="AC118" s="38">
        <f>AB118*L118</f>
        <v>3.8016985499999998</v>
      </c>
      <c r="AD118" s="29">
        <v>0.2041</v>
      </c>
      <c r="AE118" s="42">
        <f>AH118*(1-AI118)*AD118</f>
        <v>41.130231999999999</v>
      </c>
      <c r="AF118" s="29">
        <f t="shared" si="205"/>
        <v>0.92227268854076017</v>
      </c>
      <c r="AG118" s="30">
        <f t="shared" si="210"/>
        <v>0.91782755207841882</v>
      </c>
      <c r="AH118" s="44">
        <v>220</v>
      </c>
      <c r="AI118" s="66">
        <v>8.4000000000000005E-2</v>
      </c>
      <c r="AJ118" s="67">
        <v>0.2266</v>
      </c>
      <c r="AK118" s="42">
        <f t="shared" si="206"/>
        <v>45.664432000000005</v>
      </c>
      <c r="AL118" s="18">
        <v>1.6</v>
      </c>
      <c r="AM118" s="18"/>
      <c r="AN118" s="122">
        <f>AN117+AH118-AM118</f>
        <v>2467.0600000000013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47525</v>
      </c>
      <c r="E119" s="68"/>
      <c r="F119" s="52">
        <f>SUM(F116:F118)</f>
        <v>44298</v>
      </c>
      <c r="G119" s="53"/>
      <c r="H119" s="69"/>
      <c r="I119" s="52">
        <f>SUM(I116:I118)</f>
        <v>43262</v>
      </c>
      <c r="J119" s="52">
        <f>SUM(J116:J118)</f>
        <v>45430</v>
      </c>
      <c r="K119" s="21">
        <f>IF(J119&gt;0,(J116*K116+J117*K117+J118*K118)/J119,0)</f>
        <v>7.832821923838873E-2</v>
      </c>
      <c r="L119" s="53">
        <f t="shared" ref="L119" si="212">L116+L117+L118</f>
        <v>41871.548999999999</v>
      </c>
      <c r="M119" s="54">
        <f>IF(L119&gt;0,N119/L119,0)</f>
        <v>0.6652703440945068</v>
      </c>
      <c r="N119" s="55">
        <f>N116+N117+N118</f>
        <v>27855.899811000003</v>
      </c>
      <c r="O119" s="21">
        <f>IF(L119&gt;0,P119/L119,0)</f>
        <v>0.18272770243107081</v>
      </c>
      <c r="P119" s="55">
        <f>P116+P117+P118</f>
        <v>7651.0919460000005</v>
      </c>
      <c r="Q119" s="21">
        <f>IF(L119&gt;0,R119/L119,0)</f>
        <v>0.15200195347442244</v>
      </c>
      <c r="R119" s="55">
        <f>R116+R117+R118</f>
        <v>6364.5572429999993</v>
      </c>
      <c r="S119" s="21">
        <f>IF(L119&gt;0,T119/L119,0)</f>
        <v>0.17166675968925821</v>
      </c>
      <c r="T119" s="55">
        <f>T116+T117+T118</f>
        <v>7187.9531399999996</v>
      </c>
      <c r="U119" s="21">
        <f>IF(L119&gt;0,V119/L119,0)</f>
        <v>0.53264735245404948</v>
      </c>
      <c r="V119" s="55">
        <f>V116+V117+V118</f>
        <v>22302.769718000003</v>
      </c>
      <c r="W119" s="21">
        <f>IF(L119&gt;0,X119/L119,0)</f>
        <v>0.39332321691753036</v>
      </c>
      <c r="X119" s="55">
        <f>X116+X117+X118</f>
        <v>16469.052350000002</v>
      </c>
      <c r="Y119" s="56">
        <f>IF(L119&gt;0,Z119/L119,0)</f>
        <v>3.4233140307276429E-3</v>
      </c>
      <c r="Z119" s="57">
        <f>SUM(Z116:Z118)</f>
        <v>143.33946118</v>
      </c>
      <c r="AA119" s="63">
        <f>IF(L119&gt;0,(AA116*L116+AA117*L117+AA118*L118)/L119,0)</f>
        <v>3.1865117152166979E-3</v>
      </c>
      <c r="AB119" s="56">
        <f>IF(J119&gt;0,(J116*AB116+J117*AB117+J118*AB118)/J119,0)</f>
        <v>2.8328417345366497E-4</v>
      </c>
      <c r="AC119" s="53">
        <f>SUM(AC116:AC118)</f>
        <v>11.861141909999999</v>
      </c>
      <c r="AD119" s="54">
        <f>IF(J119&gt;0,(J116*AD116+J117*AD117+J118*AD118)/J119,0)</f>
        <v>0.20253884217477436</v>
      </c>
      <c r="AE119" s="59">
        <f>SUM(AE116:AE118)</f>
        <v>127.16983870000001</v>
      </c>
      <c r="AF119" s="54">
        <f>IF(AND(Z119&gt;0),((Z116*AF116+Z117*AF117+Z118*AF118)/Z119),0)</f>
        <v>0.91853625832074215</v>
      </c>
      <c r="AG119" s="58">
        <f>IF(AND(AA119&gt;0,AJ119&gt;0,AB119&gt;0),((AJ119*(AA119-AB119))/(AA119*(AJ119-AB119))),0)</f>
        <v>0.91231754337843607</v>
      </c>
      <c r="AH119" s="52">
        <f>SUM(AH116:AH118)</f>
        <v>687</v>
      </c>
      <c r="AI119" s="21">
        <f>IF(AH119&gt;0,(AI116*AH116+AI117*AH117+AI118*AH118)/AH119,0)</f>
        <v>8.6007278020378455E-2</v>
      </c>
      <c r="AJ119" s="54">
        <f>IF(J119&gt;0,(AJ116*J116+AJ117*J117+AJ118*J118)/J119,0)</f>
        <v>0.21208827867048208</v>
      </c>
      <c r="AK119" s="59">
        <f>SUM(AK116:AK118)</f>
        <v>132.89979250000002</v>
      </c>
      <c r="AL119" s="70"/>
      <c r="AM119" s="57">
        <f>SUM(AM116:AM118)</f>
        <v>0</v>
      </c>
      <c r="AN119" s="124"/>
      <c r="AO119" s="125">
        <f>AN118</f>
        <v>2467.0600000000013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53</v>
      </c>
      <c r="D120" s="12">
        <v>7635</v>
      </c>
      <c r="E120" s="12">
        <v>0</v>
      </c>
      <c r="F120" s="12">
        <v>5933</v>
      </c>
      <c r="G120" s="13">
        <v>1</v>
      </c>
      <c r="H120" s="13">
        <v>3</v>
      </c>
      <c r="I120" s="12">
        <v>6411</v>
      </c>
      <c r="J120" s="12">
        <v>15177</v>
      </c>
      <c r="K120" s="14">
        <v>8.1000000000000003E-2</v>
      </c>
      <c r="L120" s="25">
        <f t="shared" ref="L120" si="213">J120*(1-K120)</f>
        <v>13947.663</v>
      </c>
      <c r="M120" s="15">
        <v>0.69399999999999995</v>
      </c>
      <c r="N120" s="26">
        <f>L120*M120</f>
        <v>9679.6781219999993</v>
      </c>
      <c r="O120" s="14">
        <v>0.20499999999999999</v>
      </c>
      <c r="P120" s="26">
        <f>L120*O120</f>
        <v>2859.2709150000001</v>
      </c>
      <c r="Q120" s="16">
        <v>0.10100000000000001</v>
      </c>
      <c r="R120" s="26">
        <f>L120*Q120</f>
        <v>1408.7139630000001</v>
      </c>
      <c r="S120" s="16">
        <v>0.16600000000000001</v>
      </c>
      <c r="T120" s="26">
        <f>L120*S120</f>
        <v>2315.312058</v>
      </c>
      <c r="U120" s="16">
        <v>0.53</v>
      </c>
      <c r="V120" s="26">
        <f>L120*U120</f>
        <v>7392.2613900000006</v>
      </c>
      <c r="W120" s="16">
        <v>0.39</v>
      </c>
      <c r="X120" s="26">
        <f>W120*L120</f>
        <v>5439.5885700000008</v>
      </c>
      <c r="Y120" s="17">
        <v>3.4399999999999999E-3</v>
      </c>
      <c r="Z120" s="61">
        <f>L120*Y120</f>
        <v>47.979960720000001</v>
      </c>
      <c r="AA120" s="28">
        <f>IF(J120&gt;0,(AC120+AK120)/J120,0)</f>
        <v>3.0325946392567708E-3</v>
      </c>
      <c r="AB120" s="17">
        <v>2.7999999999999998E-4</v>
      </c>
      <c r="AC120" s="25">
        <f>AB120*L120</f>
        <v>3.9053456399999997</v>
      </c>
      <c r="AD120" s="141">
        <v>0.20610000000000001</v>
      </c>
      <c r="AE120" s="31">
        <f>AH120*(1-AI120)*AD120</f>
        <v>42.805733400000001</v>
      </c>
      <c r="AF120" s="29">
        <f t="shared" ref="AF120:AF122" si="214">IF(AND(AD120&gt;0,AB120&gt;0,Y120&gt;0),((Y120-AB120)*AD120)/((AD120-AB120)*Y120),0)</f>
        <v>0.91985433196312871</v>
      </c>
      <c r="AG120" s="62">
        <f>IF(AND(AA120&gt;0,AJ120&gt;0,AB120&gt;0),((AJ120*(AA120-AB120))/(AA120*(AJ120-AB120))),0)</f>
        <v>0.90892474862638928</v>
      </c>
      <c r="AH120" s="12">
        <v>226</v>
      </c>
      <c r="AI120" s="14">
        <v>8.1000000000000003E-2</v>
      </c>
      <c r="AJ120" s="15">
        <v>0.20280000000000001</v>
      </c>
      <c r="AK120" s="31">
        <f t="shared" si="206"/>
        <v>42.120343200000008</v>
      </c>
      <c r="AL120" s="19">
        <v>1.65</v>
      </c>
      <c r="AM120" s="19">
        <v>809.5</v>
      </c>
      <c r="AN120" s="119">
        <f>AN118+AH120-AM120</f>
        <v>1883.5600000000013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55</v>
      </c>
      <c r="D121" s="73">
        <v>20690</v>
      </c>
      <c r="E121" s="44">
        <v>2</v>
      </c>
      <c r="F121" s="35">
        <v>16372</v>
      </c>
      <c r="G121" s="36">
        <v>1</v>
      </c>
      <c r="H121" s="38">
        <v>3.9</v>
      </c>
      <c r="I121" s="35">
        <v>15568</v>
      </c>
      <c r="J121" s="35">
        <v>15175</v>
      </c>
      <c r="K121" s="66">
        <v>7.4999999999999997E-2</v>
      </c>
      <c r="L121" s="38">
        <f t="shared" si="204"/>
        <v>14036.875</v>
      </c>
      <c r="M121" s="39">
        <v>0.56499999999999995</v>
      </c>
      <c r="N121" s="26">
        <f t="shared" ref="N121:N122" si="215">L121*M121</f>
        <v>7930.8343749999995</v>
      </c>
      <c r="O121" s="37">
        <v>0.17299999999999999</v>
      </c>
      <c r="P121" s="26">
        <f t="shared" ref="P121:P122" si="216">L121*O121</f>
        <v>2428.379375</v>
      </c>
      <c r="Q121" s="40">
        <v>0.26200000000000001</v>
      </c>
      <c r="R121" s="26">
        <f t="shared" ref="R121:R122" si="217">L121*Q121</f>
        <v>3677.6612500000001</v>
      </c>
      <c r="S121" s="40">
        <v>0.17599999999999999</v>
      </c>
      <c r="T121" s="26">
        <f>L121*S121</f>
        <v>2470.4899999999998</v>
      </c>
      <c r="U121" s="40">
        <v>0.51700000000000002</v>
      </c>
      <c r="V121" s="26">
        <f>L121*U121</f>
        <v>7257.0643749999999</v>
      </c>
      <c r="W121" s="40">
        <v>0.4</v>
      </c>
      <c r="X121" s="26">
        <f>W121*L121</f>
        <v>5614.75</v>
      </c>
      <c r="Y121" s="41">
        <v>3.4499999999999999E-3</v>
      </c>
      <c r="Z121" s="18">
        <f>L121*Y121</f>
        <v>48.427218750000002</v>
      </c>
      <c r="AA121" s="28">
        <f>IF(J121&gt;0,(AC121+AK121)/J121,0)</f>
        <v>3.1975400724876439E-3</v>
      </c>
      <c r="AB121" s="41">
        <v>2.7999999999999998E-4</v>
      </c>
      <c r="AC121" s="38">
        <f>AB121*L121</f>
        <v>3.9303249999999998</v>
      </c>
      <c r="AD121" s="29">
        <v>0.20669999999999999</v>
      </c>
      <c r="AE121" s="42">
        <f>AH121*(1-AI121)*AD121</f>
        <v>43.642224599999999</v>
      </c>
      <c r="AF121" s="29">
        <f t="shared" si="214"/>
        <v>0.92008694809653602</v>
      </c>
      <c r="AG121" s="30">
        <f t="shared" ref="AG121:AG122" si="218">IF(AND(AA121&gt;0,AJ121&gt;0,AB121&gt;0),((AJ121*(AA121-AB121))/(AA121*(AJ121-AB121))),0)</f>
        <v>0.91364395500479556</v>
      </c>
      <c r="AH121" s="35">
        <v>229</v>
      </c>
      <c r="AI121" s="66">
        <v>7.8E-2</v>
      </c>
      <c r="AJ121" s="67">
        <v>0.2112</v>
      </c>
      <c r="AK121" s="42">
        <f t="shared" si="206"/>
        <v>44.592345600000002</v>
      </c>
      <c r="AL121" s="18">
        <v>1.6</v>
      </c>
      <c r="AM121" s="18"/>
      <c r="AN121" s="122">
        <f>AN120+AH121-AM121</f>
        <v>2112.5600000000013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11" t="s">
        <v>52</v>
      </c>
      <c r="D122" s="73">
        <v>14759</v>
      </c>
      <c r="E122" s="44">
        <v>0</v>
      </c>
      <c r="F122" s="44">
        <v>15517</v>
      </c>
      <c r="G122" s="38">
        <v>1</v>
      </c>
      <c r="H122" s="38">
        <v>4.0999999999999996</v>
      </c>
      <c r="I122" s="44">
        <v>14962</v>
      </c>
      <c r="J122" s="44">
        <v>15309</v>
      </c>
      <c r="K122" s="66">
        <v>7.9000000000000001E-2</v>
      </c>
      <c r="L122" s="38">
        <f t="shared" si="204"/>
        <v>14099.589</v>
      </c>
      <c r="M122" s="29">
        <v>0.65400000000000003</v>
      </c>
      <c r="N122" s="26">
        <f t="shared" si="215"/>
        <v>9221.131206</v>
      </c>
      <c r="O122" s="40">
        <v>0.15</v>
      </c>
      <c r="P122" s="26">
        <f t="shared" si="216"/>
        <v>2114.9383499999999</v>
      </c>
      <c r="Q122" s="40">
        <v>0.19600000000000001</v>
      </c>
      <c r="R122" s="26">
        <f t="shared" si="217"/>
        <v>2763.519444</v>
      </c>
      <c r="S122" s="40">
        <v>0.17799999999999999</v>
      </c>
      <c r="T122" s="26">
        <f>L122*S122</f>
        <v>2509.726842</v>
      </c>
      <c r="U122" s="40">
        <v>0.53300000000000003</v>
      </c>
      <c r="V122" s="26">
        <f>L122*U122</f>
        <v>7515.0809370000006</v>
      </c>
      <c r="W122" s="40">
        <v>0.41</v>
      </c>
      <c r="X122" s="26">
        <f>W122*L122</f>
        <v>5780.8314899999996</v>
      </c>
      <c r="Y122" s="48">
        <v>3.46E-3</v>
      </c>
      <c r="Z122" s="18">
        <f>L122*Y122</f>
        <v>48.784577939999998</v>
      </c>
      <c r="AA122" s="28">
        <f>IF(J122&gt;0,(AC122+AK122)/J122,0)</f>
        <v>3.0465128231759097E-3</v>
      </c>
      <c r="AB122" s="48">
        <v>2.9E-4</v>
      </c>
      <c r="AC122" s="38">
        <f>AB122*L122</f>
        <v>4.08888081</v>
      </c>
      <c r="AD122" s="29">
        <v>0.20660000000000001</v>
      </c>
      <c r="AE122" s="42">
        <f>AH122*(1-AI122)*AD122</f>
        <v>42.386056000000004</v>
      </c>
      <c r="AF122" s="29">
        <f t="shared" si="214"/>
        <v>0.91747280805051501</v>
      </c>
      <c r="AG122" s="30">
        <f t="shared" si="218"/>
        <v>0.90607613149115329</v>
      </c>
      <c r="AH122" s="44">
        <v>223</v>
      </c>
      <c r="AI122" s="66">
        <v>0.08</v>
      </c>
      <c r="AJ122" s="67">
        <v>0.2074</v>
      </c>
      <c r="AK122" s="42">
        <f t="shared" si="206"/>
        <v>42.550184000000002</v>
      </c>
      <c r="AL122" s="18">
        <v>1.6</v>
      </c>
      <c r="AM122" s="18"/>
      <c r="AN122" s="122">
        <f>AN121+AH122-AM122</f>
        <v>2335.5600000000013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43084</v>
      </c>
      <c r="E123" s="68"/>
      <c r="F123" s="52">
        <f>SUM(F120:F122)</f>
        <v>37822</v>
      </c>
      <c r="G123" s="53"/>
      <c r="H123" s="69"/>
      <c r="I123" s="52">
        <f>SUM(I120:I122)</f>
        <v>36941</v>
      </c>
      <c r="J123" s="52">
        <f>SUM(J120:J122)</f>
        <v>45661</v>
      </c>
      <c r="K123" s="21">
        <f>IF(J123&gt;0,(J120*K120+J121*K121+J122*K122)/J123,0)</f>
        <v>7.8335406583298656E-2</v>
      </c>
      <c r="L123" s="53">
        <f t="shared" ref="L123" si="219">L120+L121+L122</f>
        <v>42084.127</v>
      </c>
      <c r="M123" s="54">
        <f>IF(L123&gt;0,N123/L123,0)</f>
        <v>0.63757158852315032</v>
      </c>
      <c r="N123" s="55">
        <f>N120+N121+N122</f>
        <v>26831.643703000002</v>
      </c>
      <c r="O123" s="21">
        <f>IF(L123&gt;0,P123/L123,0)</f>
        <v>0.175899779030702</v>
      </c>
      <c r="P123" s="55">
        <f>P120+P121+P122</f>
        <v>7402.5886399999999</v>
      </c>
      <c r="Q123" s="21">
        <f>IF(L123&gt;0,R123/L123,0)</f>
        <v>0.1865286324461477</v>
      </c>
      <c r="R123" s="55">
        <f>R120+R121+R122</f>
        <v>7849.8946570000007</v>
      </c>
      <c r="S123" s="21">
        <f>IF(L123&gt;0,T123/L123,0)</f>
        <v>0.17335583318622719</v>
      </c>
      <c r="T123" s="55">
        <f>T120+T121+T122</f>
        <v>7295.5288999999993</v>
      </c>
      <c r="U123" s="21">
        <f>IF(L123&gt;0,V123/L123,0)</f>
        <v>0.52666903847144075</v>
      </c>
      <c r="V123" s="55">
        <f>V120+V121+V122</f>
        <v>22164.406702</v>
      </c>
      <c r="W123" s="21">
        <f>IF(L123&gt;0,X123/L123,0)</f>
        <v>0.40003610054688793</v>
      </c>
      <c r="X123" s="55">
        <f>X120+X121+X122</f>
        <v>16835.17006</v>
      </c>
      <c r="Y123" s="56">
        <f>IF(L123&gt;0,Z123/L123,0)</f>
        <v>3.4500361005468882E-3</v>
      </c>
      <c r="Z123" s="57">
        <f>SUM(Z120:Z122)</f>
        <v>145.19175741000001</v>
      </c>
      <c r="AA123" s="63">
        <f>IF(L123&gt;0,(AA120*L120+AA121*L121+AA122*L122)/L123,0)</f>
        <v>3.0922741260373541E-3</v>
      </c>
      <c r="AB123" s="56">
        <f>IF(J123&gt;0,(J120*AB120+J121*AB121+J122*AB122)/J123,0)</f>
        <v>2.8335275180131842E-4</v>
      </c>
      <c r="AC123" s="53">
        <f>SUM(AC120:AC122)</f>
        <v>11.924551449999999</v>
      </c>
      <c r="AD123" s="54">
        <f>IF(J123&gt;0,(J120*AD120+J121*AD121+J122*AD122)/J123,0)</f>
        <v>0.20646704189570972</v>
      </c>
      <c r="AE123" s="59">
        <f>SUM(AE120:AE122)</f>
        <v>128.834014</v>
      </c>
      <c r="AF123" s="54">
        <f>IF(AND(Z123&gt;0),((Z120*AF120+Z121*AF121+Z122*AF122)/Z123),0)</f>
        <v>0.91913172423094658</v>
      </c>
      <c r="AG123" s="58">
        <f>IF(AND(AA123&gt;0,AJ123&gt;0,AB123&gt;0),((AJ123*(AA123-AB123))/(AA123*(AJ123-AB123))),0)</f>
        <v>0.90961183908129883</v>
      </c>
      <c r="AH123" s="52">
        <f>SUM(AH120:AH122)</f>
        <v>678</v>
      </c>
      <c r="AI123" s="21">
        <f>IF(AH123&gt;0,(AI120*AH120+AI121*AH121+AI122*AH122)/AH123,0)</f>
        <v>7.9657817109144533E-2</v>
      </c>
      <c r="AJ123" s="54">
        <f>IF(J123&gt;0,(AJ120*J120+AJ121*J121+AJ122*J122)/J123,0)</f>
        <v>0.20713392610761922</v>
      </c>
      <c r="AK123" s="59">
        <f>SUM(AK120:AK122)</f>
        <v>129.26287280000003</v>
      </c>
      <c r="AL123" s="70"/>
      <c r="AM123" s="57">
        <f>SUM(AM120:AM122)</f>
        <v>809.5</v>
      </c>
      <c r="AN123" s="124"/>
      <c r="AO123" s="125">
        <f>AN122</f>
        <v>2335.5600000000013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/>
      <c r="D124" s="12"/>
      <c r="E124" s="12"/>
      <c r="F124" s="12"/>
      <c r="G124" s="147"/>
      <c r="H124" s="13"/>
      <c r="I124" s="12"/>
      <c r="J124" s="12"/>
      <c r="K124" s="14"/>
      <c r="L124" s="25">
        <f t="shared" ref="L124" si="220">J124*(1-K124)</f>
        <v>0</v>
      </c>
      <c r="M124" s="15"/>
      <c r="N124" s="26">
        <f>L124*M124</f>
        <v>0</v>
      </c>
      <c r="O124" s="14"/>
      <c r="P124" s="26">
        <f>L124*O124</f>
        <v>0</v>
      </c>
      <c r="Q124" s="16"/>
      <c r="R124" s="26">
        <f>L124*Q124</f>
        <v>0</v>
      </c>
      <c r="S124" s="16"/>
      <c r="T124" s="26">
        <f>L124*S124</f>
        <v>0</v>
      </c>
      <c r="U124" s="16"/>
      <c r="V124" s="26">
        <f>L124*U124</f>
        <v>0</v>
      </c>
      <c r="W124" s="16"/>
      <c r="X124" s="26">
        <f>W124*L124</f>
        <v>0</v>
      </c>
      <c r="Y124" s="17"/>
      <c r="Z124" s="61">
        <f>L124*Y124</f>
        <v>0</v>
      </c>
      <c r="AA124" s="28">
        <f>IF(J124&gt;0,(AC124+AK124)/J124,0)</f>
        <v>0</v>
      </c>
      <c r="AB124" s="17"/>
      <c r="AC124" s="25">
        <f>AB124*L124</f>
        <v>0</v>
      </c>
      <c r="AD124" s="141"/>
      <c r="AE124" s="31">
        <f>AH124*(1-AI124)*AD124</f>
        <v>0</v>
      </c>
      <c r="AF124" s="29">
        <f t="shared" ref="AF124:AF126" si="221">IF(AND(AD124&gt;0,AB124&gt;0,Y124&gt;0),((Y124-AB124)*AD124)/((AD124-AB124)*Y124),0)</f>
        <v>0</v>
      </c>
      <c r="AG124" s="62">
        <f>IF(AND(AA124&gt;0,AJ124&gt;0,AB124&gt;0),((AJ124*(AA124-AB124))/(AA124*(AJ124-AB124))),0)</f>
        <v>0</v>
      </c>
      <c r="AH124" s="12"/>
      <c r="AI124" s="14"/>
      <c r="AJ124" s="15"/>
      <c r="AK124" s="31">
        <f t="shared" si="206"/>
        <v>0</v>
      </c>
      <c r="AL124" s="19"/>
      <c r="AM124" s="19"/>
      <c r="AN124" s="119">
        <f>AN122+AH124-AM124</f>
        <v>2335.5600000000013</v>
      </c>
      <c r="AO124" s="120"/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/>
      <c r="D125" s="73"/>
      <c r="E125" s="44"/>
      <c r="F125" s="35"/>
      <c r="G125" s="148"/>
      <c r="H125" s="38"/>
      <c r="I125" s="35"/>
      <c r="J125" s="35"/>
      <c r="K125" s="66"/>
      <c r="L125" s="38">
        <f t="shared" si="204"/>
        <v>0</v>
      </c>
      <c r="M125" s="39"/>
      <c r="N125" s="26">
        <f t="shared" ref="N125:N126" si="222">L125*M125</f>
        <v>0</v>
      </c>
      <c r="O125" s="37"/>
      <c r="P125" s="26">
        <f t="shared" ref="P125:P126" si="223">L125*O125</f>
        <v>0</v>
      </c>
      <c r="Q125" s="40"/>
      <c r="R125" s="26">
        <f t="shared" ref="R125:R126" si="224">L125*Q125</f>
        <v>0</v>
      </c>
      <c r="S125" s="40"/>
      <c r="T125" s="26">
        <f>L125*S125</f>
        <v>0</v>
      </c>
      <c r="U125" s="40"/>
      <c r="V125" s="26">
        <f>L125*U125</f>
        <v>0</v>
      </c>
      <c r="W125" s="40"/>
      <c r="X125" s="26">
        <f>W125*L125</f>
        <v>0</v>
      </c>
      <c r="Y125" s="41"/>
      <c r="Z125" s="18">
        <f>L125*Y125</f>
        <v>0</v>
      </c>
      <c r="AA125" s="28">
        <f>IF(J125&gt;0,(AC125+AK125)/J125,0)</f>
        <v>0</v>
      </c>
      <c r="AB125" s="41"/>
      <c r="AC125" s="38">
        <f>AB125*L125</f>
        <v>0</v>
      </c>
      <c r="AD125" s="29"/>
      <c r="AE125" s="42">
        <f>AH125*(1-AI125)*AD125</f>
        <v>0</v>
      </c>
      <c r="AF125" s="29">
        <f t="shared" si="221"/>
        <v>0</v>
      </c>
      <c r="AG125" s="30">
        <f t="shared" ref="AG125:AG126" si="225">IF(AND(AA125&gt;0,AJ125&gt;0,AB125&gt;0),((AJ125*(AA125-AB125))/(AA125*(AJ125-AB125))),0)</f>
        <v>0</v>
      </c>
      <c r="AH125" s="35"/>
      <c r="AI125" s="66"/>
      <c r="AJ125" s="67"/>
      <c r="AK125" s="42">
        <f t="shared" si="206"/>
        <v>0</v>
      </c>
      <c r="AL125" s="18"/>
      <c r="AM125" s="18"/>
      <c r="AN125" s="122">
        <f>AN124+AH125-AM125</f>
        <v>2335.5600000000013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/>
      <c r="D126" s="73"/>
      <c r="E126" s="44"/>
      <c r="F126" s="44"/>
      <c r="G126" s="149"/>
      <c r="H126" s="38"/>
      <c r="I126" s="44"/>
      <c r="J126" s="44"/>
      <c r="K126" s="66"/>
      <c r="L126" s="38">
        <f t="shared" si="204"/>
        <v>0</v>
      </c>
      <c r="M126" s="29"/>
      <c r="N126" s="26">
        <f t="shared" si="222"/>
        <v>0</v>
      </c>
      <c r="O126" s="40"/>
      <c r="P126" s="26">
        <f t="shared" si="223"/>
        <v>0</v>
      </c>
      <c r="Q126" s="40"/>
      <c r="R126" s="26">
        <f t="shared" si="224"/>
        <v>0</v>
      </c>
      <c r="S126" s="40"/>
      <c r="T126" s="26">
        <f>L126*S126</f>
        <v>0</v>
      </c>
      <c r="U126" s="40"/>
      <c r="V126" s="26">
        <f>L126*U126</f>
        <v>0</v>
      </c>
      <c r="W126" s="40"/>
      <c r="X126" s="26">
        <f>W126*L126</f>
        <v>0</v>
      </c>
      <c r="Y126" s="48"/>
      <c r="Z126" s="18">
        <f>L126*Y126</f>
        <v>0</v>
      </c>
      <c r="AA126" s="28">
        <f>IF(J126&gt;0,(AC126+AK126)/J126,0)</f>
        <v>0</v>
      </c>
      <c r="AB126" s="48"/>
      <c r="AC126" s="38">
        <f>AB126*L126</f>
        <v>0</v>
      </c>
      <c r="AD126" s="29"/>
      <c r="AE126" s="42">
        <f>AH126*(1-AI126)*AD126</f>
        <v>0</v>
      </c>
      <c r="AF126" s="29">
        <f t="shared" si="221"/>
        <v>0</v>
      </c>
      <c r="AG126" s="30">
        <f t="shared" si="225"/>
        <v>0</v>
      </c>
      <c r="AH126" s="44"/>
      <c r="AI126" s="66"/>
      <c r="AJ126" s="67"/>
      <c r="AK126" s="42">
        <f t="shared" si="206"/>
        <v>0</v>
      </c>
      <c r="AL126" s="18"/>
      <c r="AM126" s="18"/>
      <c r="AN126" s="122">
        <f>AN125+AH126-AM126</f>
        <v>2335.5600000000013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0</v>
      </c>
      <c r="E127" s="68"/>
      <c r="F127" s="52">
        <f>SUM(F124:F126)</f>
        <v>0</v>
      </c>
      <c r="G127" s="69"/>
      <c r="H127" s="69"/>
      <c r="I127" s="52">
        <f>SUM(I124:I126)</f>
        <v>0</v>
      </c>
      <c r="J127" s="52">
        <f>SUM(J124:J126)</f>
        <v>0</v>
      </c>
      <c r="K127" s="21">
        <f>IF(J127&gt;0,(J124*K124+J125*K125+J126*K126)/J127,0)</f>
        <v>0</v>
      </c>
      <c r="L127" s="53">
        <f t="shared" ref="L127" si="227">L124+L125+L126</f>
        <v>0</v>
      </c>
      <c r="M127" s="54">
        <f>IF(L127&gt;0,N127/L127,0)</f>
        <v>0</v>
      </c>
      <c r="N127" s="55">
        <f>N124+N125+N126</f>
        <v>0</v>
      </c>
      <c r="O127" s="21">
        <f>IF(L127&gt;0,P127/L127,0)</f>
        <v>0</v>
      </c>
      <c r="P127" s="55">
        <f>P124+P125+P126</f>
        <v>0</v>
      </c>
      <c r="Q127" s="21">
        <f>IF(L127&gt;0,R127/L127,0)</f>
        <v>0</v>
      </c>
      <c r="R127" s="55">
        <f>R124+R125+R126</f>
        <v>0</v>
      </c>
      <c r="S127" s="21">
        <f>IF(L127&gt;0,T127/L127,0)</f>
        <v>0</v>
      </c>
      <c r="T127" s="55">
        <f>T124+T125+T126</f>
        <v>0</v>
      </c>
      <c r="U127" s="21">
        <f>IF(L127&gt;0,V127/L127,0)</f>
        <v>0</v>
      </c>
      <c r="V127" s="55">
        <f>V124+V125+V126</f>
        <v>0</v>
      </c>
      <c r="W127" s="21">
        <f>IF(L127&gt;0,X127/L127,0)</f>
        <v>0</v>
      </c>
      <c r="X127" s="55">
        <f>X124+X125+X126</f>
        <v>0</v>
      </c>
      <c r="Y127" s="56">
        <f>IF(L127&gt;0,Z127/L127,0)</f>
        <v>0</v>
      </c>
      <c r="Z127" s="57">
        <f>SUM(Z124:Z126)</f>
        <v>0</v>
      </c>
      <c r="AA127" s="63">
        <f>IF(L127&gt;0,(AA124*L124+AA125*L125+AA126*L126)/L127,0)</f>
        <v>0</v>
      </c>
      <c r="AB127" s="56">
        <f>IF(J127&gt;0,(J124*AB124+J125*AB125+J126*AB126)/J127,0)</f>
        <v>0</v>
      </c>
      <c r="AC127" s="53">
        <f>SUM(AC124:AC126)</f>
        <v>0</v>
      </c>
      <c r="AD127" s="54">
        <f>IF(J127&gt;0,(J124*AD124+J125*AD125+J126*AD126)/J127,0)</f>
        <v>0</v>
      </c>
      <c r="AE127" s="59">
        <f>SUM(AE124:AE126)</f>
        <v>0</v>
      </c>
      <c r="AF127" s="54">
        <f>IF(AND(Z127&gt;0),((Z124*AF124+Z125*AF125+Z126*AF126)/Z127),0)</f>
        <v>0</v>
      </c>
      <c r="AG127" s="58">
        <f>IF(AND(AA127&gt;0,AJ127&gt;0,AB127&gt;0),((AJ127*(AA127-AB127))/(AA127*(AJ127-AB127))),0)</f>
        <v>0</v>
      </c>
      <c r="AH127" s="52">
        <f>SUM(AH124:AH126)</f>
        <v>0</v>
      </c>
      <c r="AI127" s="21">
        <f>IF(AH127&gt;0,(AI124*AH124+AI125*AH125+AI126*AH126)/AH127,0)</f>
        <v>0</v>
      </c>
      <c r="AJ127" s="54">
        <f>IF(J127&gt;0,(AJ124*J124+AJ125*J125+AJ126*J126)/J127,0)</f>
        <v>0</v>
      </c>
      <c r="AK127" s="59">
        <f>SUM(AK124:AK126)</f>
        <v>0</v>
      </c>
      <c r="AL127" s="70"/>
      <c r="AM127" s="57">
        <f>SUM(AM124:AM126)</f>
        <v>0</v>
      </c>
      <c r="AN127" s="124"/>
      <c r="AO127" s="125">
        <f>AN126</f>
        <v>2335.5600000000013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1343899</v>
      </c>
      <c r="E128" s="86"/>
      <c r="F128" s="86">
        <f t="shared" ref="F128" si="228">SUM(F127,F123,F119,F115,F111,F107,F103,F99,F95,F91,F87,F83,F79,F75,F71,F67,F63,F59,F55,F51,F47,F43,F39,F35,F31,F27,F23,F19,F15,F11,F7)</f>
        <v>1285312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1255400</v>
      </c>
      <c r="J128" s="86">
        <f t="shared" si="229"/>
        <v>1331454</v>
      </c>
      <c r="K128" s="87">
        <f>1-L128/J128</f>
        <v>8.176281719083045E-2</v>
      </c>
      <c r="L128" s="86">
        <f>SUM(L127,L123,L119,L115,L111,L107,L103,L99,L95,L91,L87,L83,L79,L75,L71,L67,L63,L59,L55,L51,L47,L43,L39,L35,L31,L27,L23,L19,L15,L11,L7)</f>
        <v>1222590.57</v>
      </c>
      <c r="M128" s="88">
        <f>IF(AND(L128&gt;0),(N128/L128),0)</f>
        <v>0.75413403135687529</v>
      </c>
      <c r="N128" s="86">
        <f>SUM(N127,N123,N119,N115,N111,N107,N103,N99,N95,N91,N87,N83,N79,N75,N71,N67,N63,N59,N55,N51,N47,N43,N39,N35,N31,N27,N23,N19,N15,N11,N7)</f>
        <v>921997.15525300009</v>
      </c>
      <c r="O128" s="88">
        <f>P128/L128</f>
        <v>0.14036813584043922</v>
      </c>
      <c r="P128" s="86">
        <f>SUM(P127,P123,P119,P115,P111,P107,P103,P99,P95,P91,P87,P83,P79,P75,P71,P67,P63,P59,P55,P51,P47,P43,P39,P35,P31,P27,P23,P19,P15,P11,P7)</f>
        <v>171612.75920700002</v>
      </c>
      <c r="Q128" s="88">
        <f>R128/L128</f>
        <v>0.10537103372881404</v>
      </c>
      <c r="R128" s="86">
        <f>SUM(R127,R123,R119,R115,R111,R107,R103,R99,R95,R91,R87,R83,R79,R75,R71,R67,R63,R59,R55,R51,R47,R43,R39,R35,R31,R27,R23,R19,R15,R11,R7)</f>
        <v>128825.63218799999</v>
      </c>
      <c r="S128" s="88">
        <f>T128/L128</f>
        <v>0.18799802079203015</v>
      </c>
      <c r="T128" s="86">
        <f>SUM(T127,T123,T119,T115,T111,T107,T103,T99,T95,T91,T87,T83,T79,T75,T71,T67,T63,T59,T55,T51,T47,T43,T39,T35,T31,T27,T23,T19,T15,T11,T7)</f>
        <v>229844.607399</v>
      </c>
      <c r="U128" s="88">
        <f>V128/L128</f>
        <v>0.51786760402462451</v>
      </c>
      <c r="V128" s="86">
        <f>SUM(V127,V123,V119,V115,V111,V107,V103,V99,V95,V91,V87,V83,V79,V75,V71,V67,V63,V59,V55,V51,V47,V43,V39,V35,V31,V27,V23,V19,V15,V11,V7)</f>
        <v>633140.04918900004</v>
      </c>
      <c r="W128" s="88">
        <f>IF(AND(L128&gt;0),(X128/L128),0)</f>
        <v>0.39829946862750631</v>
      </c>
      <c r="X128" s="86">
        <f>SUM(X127,X123,X119,X115,X111,X107,X103,X99,X95,X91,X87,X83,X79,X75,X71,X67,X63,X59,X55,X51,X47,X43,X39,X35,X31,X27,X23,X19,X15,X11,X7)</f>
        <v>486957.1743800001</v>
      </c>
      <c r="Y128" s="89">
        <f>IF(AND(L128&gt;0),(Z128/L128),0)</f>
        <v>3.3907126293964453E-3</v>
      </c>
      <c r="Z128" s="86">
        <f>SUM(Z127,Z123,Z119,Z115,Z111,Z107,Z103,Z99,Z95,Z91,Z87,Z83,Z79,Z75,Z71,Z67,Z63,Z59,Z55,Z51,Z47,Z43,Z39,Z35,Z31,Z27,Z23,Z19,Z15,Z11,Z7)</f>
        <v>4145.4532862799988</v>
      </c>
      <c r="AA128" s="90">
        <f>(AC128+AK128)/J128</f>
        <v>3.2684124240942611E-3</v>
      </c>
      <c r="AB128" s="91">
        <f>AC128/(L128-AH128)</f>
        <v>2.5906545151325891E-4</v>
      </c>
      <c r="AC128" s="92">
        <f>SUM(AC127,AC123,AC119,AC115,AC111,AC107,AC103,AC99,AC95,AC91,AC87,AC83,AC79,AC75,AC71,AC67,AC63,AC59,AC55,AC51,AC47,AC43,AC39,AC35,AC31,AC27,AC23,AC19,AC15,AC11,AC7)</f>
        <v>311.69733630999997</v>
      </c>
      <c r="AD128" s="88">
        <f>AE128/AH128</f>
        <v>0.19683418917653112</v>
      </c>
      <c r="AE128" s="86">
        <f>SUM(AE127,AE123,AE119,AE115,AE111,AE107,AE103,AE99,AE95,AE91,AE87,AE83,AE79,AE75,AE71,AE67,AE63,AE59,AE55,AE51,AE47,AE43,AE39,AE35,AE31,AE27,AE23,AE19,AE15,AE11,AE7)</f>
        <v>3824.4882956999995</v>
      </c>
      <c r="AF128" s="93">
        <f>((Y128-AB128)*AJ128)/((AJ128-AB128)*Y128)</f>
        <v>0.92474775211625004</v>
      </c>
      <c r="AG128" s="94">
        <f>((AA128-AB128)*AJ128)/((AJ128-AB128)*AA128)</f>
        <v>0.92188522050860844</v>
      </c>
      <c r="AH128" s="86">
        <f t="shared" ref="AH128" si="230">SUM(AH127,AH123,AH119,AH115,AH111,AH107,AH103,AH99,AH95,AH91,AH87,AH83,AH79,AH75,AH71,AH67,AH63,AH59,AH55,AH51,AH47,AH43,AH39,AH35,AH31,AH27,AH23,AH19,AH15,AH11,AH7)</f>
        <v>19430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8.8816937296002055E-2</v>
      </c>
      <c r="AJ128" s="88">
        <f>AK128/AH128</f>
        <v>0.2079281245187854</v>
      </c>
      <c r="AK128" s="86">
        <f>SUM(AK127,AK123,AK119,AK115,AK111,AK107,AK103,AK99,AK95,AK91,AK87,AK83,AK79,AK75,AK71,AK67,AK63,AK59,AK55,AK51,AK47,AK43,AK39,AK35,AK31,AK27,AK23,AK19,AK15,AK11,AK7)</f>
        <v>4040.0434594000003</v>
      </c>
      <c r="AL128" s="86"/>
      <c r="AM128" s="128">
        <f>SUM(AM127,AM123,AM119,AM115,AM111,AM107,AM103,AM99,AM95,AM91,AM87,AM83,AM79,AM75,AM71,AM67,AM63,AM59,AM55,AM51,AM47,AM43,AM39,AM35,AM31,AM27,AM23,AM19,AM15,AM11,AM7)</f>
        <v>18972.36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R1:AS1"/>
    <mergeCell ref="AT1:AU1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72:A75"/>
    <mergeCell ref="A76:A79"/>
    <mergeCell ref="A80:A83"/>
    <mergeCell ref="C1:C2"/>
    <mergeCell ref="A20:A23"/>
    <mergeCell ref="A4:A7"/>
    <mergeCell ref="A8:A11"/>
    <mergeCell ref="A12:A15"/>
    <mergeCell ref="A16:A19"/>
    <mergeCell ref="A1:A2"/>
    <mergeCell ref="B1:B2"/>
    <mergeCell ref="A24:A27"/>
    <mergeCell ref="A28:A31"/>
    <mergeCell ref="A32:A35"/>
    <mergeCell ref="A124:A127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102" activePane="bottomLeft" state="frozen"/>
      <selection pane="bottomLeft" activeCell="C126" sqref="C126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3.28515625" style="131" customWidth="1"/>
    <col min="40" max="40" width="11.5703125" style="132" hidden="1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f>Септември!AO127</f>
        <v>2335.5600000000013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53</v>
      </c>
      <c r="D4" s="12">
        <v>3901</v>
      </c>
      <c r="E4" s="12">
        <v>1</v>
      </c>
      <c r="F4" s="12">
        <v>6712</v>
      </c>
      <c r="G4" s="13">
        <v>0.9</v>
      </c>
      <c r="H4" s="13">
        <v>4.0999999999999996</v>
      </c>
      <c r="I4" s="12">
        <v>6147</v>
      </c>
      <c r="J4" s="12">
        <v>15043</v>
      </c>
      <c r="K4" s="14">
        <v>8.3000000000000004E-2</v>
      </c>
      <c r="L4" s="25">
        <f>J4*(1-K4)</f>
        <v>13794.431</v>
      </c>
      <c r="M4" s="15">
        <v>0.65400000000000003</v>
      </c>
      <c r="N4" s="26">
        <f>L4*M4</f>
        <v>9021.5578740000001</v>
      </c>
      <c r="O4" s="14">
        <v>0.123</v>
      </c>
      <c r="P4" s="26">
        <f>L4*O4</f>
        <v>1696.715013</v>
      </c>
      <c r="Q4" s="16">
        <v>0.223</v>
      </c>
      <c r="R4" s="26">
        <f>L4*Q4</f>
        <v>3076.158113</v>
      </c>
      <c r="S4" s="27">
        <v>0.18099999999999999</v>
      </c>
      <c r="T4" s="26">
        <f>L4*S4</f>
        <v>2496.792011</v>
      </c>
      <c r="U4" s="16">
        <v>0.53100000000000003</v>
      </c>
      <c r="V4" s="26">
        <f>L4*U4</f>
        <v>7324.842861000001</v>
      </c>
      <c r="W4" s="16">
        <v>0.4</v>
      </c>
      <c r="X4" s="26">
        <f>W4*L4</f>
        <v>5517.7724000000007</v>
      </c>
      <c r="Y4" s="17">
        <v>3.3800000000000002E-3</v>
      </c>
      <c r="Z4" s="18">
        <f>L4*Y4</f>
        <v>46.625176780000004</v>
      </c>
      <c r="AA4" s="28">
        <f>IF(J4&gt;0,(AC4+AK4)/J4,0)</f>
        <v>2.9548606860333713E-3</v>
      </c>
      <c r="AB4" s="17">
        <v>2.9999999999999997E-4</v>
      </c>
      <c r="AC4" s="25">
        <f>AB4*L4</f>
        <v>4.1383292999999997</v>
      </c>
      <c r="AD4" s="141">
        <v>0.2044</v>
      </c>
      <c r="AE4" s="31">
        <f>AH4*(1-AI4)*AD4</f>
        <v>40.430320000000002</v>
      </c>
      <c r="AF4" s="29">
        <f t="shared" ref="AF4:AF6" si="0">IF(AND(AD4&gt;0,AB4&gt;0,Y4&gt;0),((Y4-AB4)*AD4)/((AD4-AB4)*Y4),0)</f>
        <v>0.91258200963096758</v>
      </c>
      <c r="AG4" s="62">
        <f>IF(AND(AA4&gt;0,AJ4&gt;0,AB4&gt;0),((AJ4*(AA4-AB4))/(AA4*(AJ4-AB4))),0)</f>
        <v>0.89979690011703439</v>
      </c>
      <c r="AH4" s="12">
        <v>215</v>
      </c>
      <c r="AI4" s="14">
        <v>0.08</v>
      </c>
      <c r="AJ4" s="15">
        <v>0.20380000000000001</v>
      </c>
      <c r="AK4" s="31">
        <f t="shared" ref="AK4:AK6" si="1">AH4*(1-AI4)*AJ4</f>
        <v>40.311640000000004</v>
      </c>
      <c r="AL4" s="19">
        <v>1.63</v>
      </c>
      <c r="AM4" s="19">
        <v>1014.34</v>
      </c>
      <c r="AN4" s="119">
        <f>AN3+AH4-AM4</f>
        <v>1536.2200000000012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11" t="s">
        <v>56</v>
      </c>
      <c r="D5" s="35">
        <v>19270</v>
      </c>
      <c r="E5" s="35">
        <v>2</v>
      </c>
      <c r="F5" s="35">
        <v>14440</v>
      </c>
      <c r="G5" s="36">
        <v>1.4</v>
      </c>
      <c r="H5" s="36">
        <v>5.3</v>
      </c>
      <c r="I5" s="35">
        <v>14082</v>
      </c>
      <c r="J5" s="35">
        <v>14816</v>
      </c>
      <c r="K5" s="37">
        <v>8.5000000000000006E-2</v>
      </c>
      <c r="L5" s="38">
        <f t="shared" ref="L5:L6" si="2">J5*(1-K5)</f>
        <v>13556.640000000001</v>
      </c>
      <c r="M5" s="39">
        <v>0.55800000000000005</v>
      </c>
      <c r="N5" s="26">
        <f t="shared" ref="N5:N6" si="3">L5*M5</f>
        <v>7564.6051200000011</v>
      </c>
      <c r="O5" s="37">
        <v>0.26300000000000001</v>
      </c>
      <c r="P5" s="26">
        <f t="shared" ref="P5:P6" si="4">L5*O5</f>
        <v>3565.3963200000003</v>
      </c>
      <c r="Q5" s="40">
        <v>0.17899999999999999</v>
      </c>
      <c r="R5" s="26">
        <f t="shared" ref="R5:R6" si="5">L5*Q5</f>
        <v>2426.6385600000003</v>
      </c>
      <c r="S5" s="29">
        <v>0.18099999999999999</v>
      </c>
      <c r="T5" s="26">
        <f>L5*S5</f>
        <v>2453.7518400000004</v>
      </c>
      <c r="U5" s="40">
        <v>0.51700000000000002</v>
      </c>
      <c r="V5" s="26">
        <f>L5*U5</f>
        <v>7008.7828800000007</v>
      </c>
      <c r="W5" s="40">
        <v>0.41</v>
      </c>
      <c r="X5" s="26">
        <f>W5*L5</f>
        <v>5558.2224000000006</v>
      </c>
      <c r="Y5" s="41">
        <v>3.3600000000000001E-3</v>
      </c>
      <c r="Z5" s="18">
        <f>L5*Y5</f>
        <v>45.550310400000008</v>
      </c>
      <c r="AA5" s="28">
        <f>IF(J5&gt;0,(AC5+AK5)/J5,0)</f>
        <v>3.0630410029697623E-3</v>
      </c>
      <c r="AB5" s="41">
        <v>2.9999999999999997E-4</v>
      </c>
      <c r="AC5" s="38">
        <f>AB5*L5</f>
        <v>4.0669919999999999</v>
      </c>
      <c r="AD5" s="29">
        <v>0.2051</v>
      </c>
      <c r="AE5" s="42">
        <f>AH5*(1-AI5)*AD5</f>
        <v>40.524683500000002</v>
      </c>
      <c r="AF5" s="29">
        <f t="shared" si="0"/>
        <v>0.91204833984375</v>
      </c>
      <c r="AG5" s="30">
        <f t="shared" ref="AG5:AG6" si="6">IF(AND(AA5&gt;0,AJ5&gt;0,AB5&gt;0),((AJ5*(AA5-AB5))/(AA5*(AJ5-AB5))),0)</f>
        <v>0.90335417866934686</v>
      </c>
      <c r="AH5" s="35">
        <v>215</v>
      </c>
      <c r="AI5" s="37">
        <v>8.1000000000000003E-2</v>
      </c>
      <c r="AJ5" s="39">
        <v>0.20910000000000001</v>
      </c>
      <c r="AK5" s="42">
        <f t="shared" si="1"/>
        <v>41.315023500000002</v>
      </c>
      <c r="AL5" s="43">
        <v>1.6</v>
      </c>
      <c r="AM5" s="43"/>
      <c r="AN5" s="134">
        <f>AN4+AH5-AM5</f>
        <v>1751.2200000000012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47" t="s">
        <v>52</v>
      </c>
      <c r="D6" s="44">
        <v>13679</v>
      </c>
      <c r="E6" s="44">
        <v>0</v>
      </c>
      <c r="F6" s="44">
        <v>15756</v>
      </c>
      <c r="G6" s="38">
        <v>1</v>
      </c>
      <c r="H6" s="38">
        <v>4.5999999999999996</v>
      </c>
      <c r="I6" s="44">
        <v>15194</v>
      </c>
      <c r="J6" s="44">
        <v>15036</v>
      </c>
      <c r="K6" s="40">
        <v>8.2000000000000003E-2</v>
      </c>
      <c r="L6" s="38">
        <f t="shared" si="2"/>
        <v>13803.048000000001</v>
      </c>
      <c r="M6" s="29">
        <v>0.55300000000000005</v>
      </c>
      <c r="N6" s="26">
        <f t="shared" si="3"/>
        <v>7633.0855440000014</v>
      </c>
      <c r="O6" s="40">
        <v>0.14299999999999999</v>
      </c>
      <c r="P6" s="26">
        <f t="shared" si="4"/>
        <v>1973.8358639999999</v>
      </c>
      <c r="Q6" s="40">
        <v>0.30399999999999999</v>
      </c>
      <c r="R6" s="26">
        <f t="shared" si="5"/>
        <v>4196.1265920000005</v>
      </c>
      <c r="S6" s="29">
        <v>0.189</v>
      </c>
      <c r="T6" s="26">
        <f>L6*S6</f>
        <v>2608.7760720000001</v>
      </c>
      <c r="U6" s="40">
        <v>0.50800000000000001</v>
      </c>
      <c r="V6" s="26">
        <f>L6*U6</f>
        <v>7011.9483840000003</v>
      </c>
      <c r="W6" s="40">
        <v>0.39</v>
      </c>
      <c r="X6" s="26">
        <f>W6*L6</f>
        <v>5383.1887200000001</v>
      </c>
      <c r="Y6" s="48">
        <v>3.2799999999999999E-3</v>
      </c>
      <c r="Z6" s="18">
        <f>L6*Y6</f>
        <v>45.273997440000002</v>
      </c>
      <c r="AA6" s="28">
        <f>IF(J6&gt;0,(AC6+AK6)/J6,0)</f>
        <v>2.8015855027932962E-3</v>
      </c>
      <c r="AB6" s="48">
        <v>2.9E-4</v>
      </c>
      <c r="AC6" s="38">
        <f>AB6*L6</f>
        <v>4.0028839200000004</v>
      </c>
      <c r="AD6" s="29">
        <v>0.2036</v>
      </c>
      <c r="AE6" s="42">
        <f>AH6*(1-AI6)*AD6</f>
        <v>38.065666800000002</v>
      </c>
      <c r="AF6" s="29">
        <f t="shared" si="0"/>
        <v>0.91288564501404212</v>
      </c>
      <c r="AG6" s="30">
        <f t="shared" si="6"/>
        <v>0.89776404477519034</v>
      </c>
      <c r="AH6" s="44">
        <v>203</v>
      </c>
      <c r="AI6" s="40">
        <v>7.9000000000000001E-2</v>
      </c>
      <c r="AJ6" s="29">
        <v>0.2039</v>
      </c>
      <c r="AK6" s="42">
        <f t="shared" si="1"/>
        <v>38.121755700000001</v>
      </c>
      <c r="AL6" s="18">
        <v>1.6</v>
      </c>
      <c r="AM6" s="18"/>
      <c r="AN6" s="134">
        <f>AN5+AH6-AM6</f>
        <v>1954.2200000000012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36850</v>
      </c>
      <c r="E7" s="52"/>
      <c r="F7" s="52">
        <f>SUM(F4:F6)</f>
        <v>36908</v>
      </c>
      <c r="G7" s="53"/>
      <c r="H7" s="53"/>
      <c r="I7" s="52">
        <f>SUM(I4:I6)</f>
        <v>35423</v>
      </c>
      <c r="J7" s="52">
        <f>SUM(J4:J6)</f>
        <v>44895</v>
      </c>
      <c r="K7" s="21">
        <f>IF(J7&gt;0,(J4*K4+J5*K5+J6*K6)/J7,0)</f>
        <v>8.3325114155251151E-2</v>
      </c>
      <c r="L7" s="53">
        <f>L4+L5+L6</f>
        <v>41154.119000000006</v>
      </c>
      <c r="M7" s="54">
        <f>IF(L7&gt;0,N7/L7,0)</f>
        <v>0.58850120295370678</v>
      </c>
      <c r="N7" s="55">
        <f>N4+N5+N6</f>
        <v>24219.248538000003</v>
      </c>
      <c r="O7" s="21">
        <f>IF(L7&gt;0,P7/L7,0)</f>
        <v>0.17582558861240594</v>
      </c>
      <c r="P7" s="55">
        <f>P4+P5+P6</f>
        <v>7235.9471970000004</v>
      </c>
      <c r="Q7" s="21">
        <f>IF(L7&gt;0,R7/L7,0)</f>
        <v>0.23567320843388725</v>
      </c>
      <c r="R7" s="55">
        <f>R4+R5+R6</f>
        <v>9698.9232650000013</v>
      </c>
      <c r="S7" s="21">
        <f>IF(L7&gt;0,T7/L7,0)</f>
        <v>0.18368319154153195</v>
      </c>
      <c r="T7" s="55">
        <f>T4+T5+T6</f>
        <v>7559.3199230000009</v>
      </c>
      <c r="U7" s="21">
        <f>IF(L7&gt;0,V7/L7,0)</f>
        <v>0.51867406334223798</v>
      </c>
      <c r="V7" s="55">
        <f>V4+V5+V6</f>
        <v>21345.574125000003</v>
      </c>
      <c r="W7" s="21">
        <f>IF(L7&gt;0,X7/L7,0)</f>
        <v>0.39994012555584041</v>
      </c>
      <c r="X7" s="55">
        <f>X4+X5+X6</f>
        <v>16459.183519999999</v>
      </c>
      <c r="Y7" s="56">
        <f>IF(L7&gt;0,Z7/L7,0)</f>
        <v>3.3398718757653395E-3</v>
      </c>
      <c r="Z7" s="57">
        <f>SUM(Z4:Z6)</f>
        <v>137.44948462000002</v>
      </c>
      <c r="AA7" s="56">
        <f>IF(L7&gt;0,(AA4*L4+AA5*L5+AA6*L6)/L7,0)</f>
        <v>2.9390881919197443E-3</v>
      </c>
      <c r="AB7" s="56">
        <f>IF(J7&gt;0,(J4*AB4+J5*AB5+J6*AB6)/J7,0)</f>
        <v>2.966508519879719E-4</v>
      </c>
      <c r="AC7" s="53">
        <f>SUM(AC4:AC6)</f>
        <v>12.20820522</v>
      </c>
      <c r="AD7" s="54">
        <f>IF(J7&gt;0,(J4*AD4+J5*AD5+J6*AD6)/J7,0)</f>
        <v>0.20436307829379668</v>
      </c>
      <c r="AE7" s="59">
        <f>SUM(AE4:AE6)</f>
        <v>119.02067030000001</v>
      </c>
      <c r="AF7" s="54">
        <f>IF(AND(Z7&gt;0),((Z4*AF4+Z5*AF5+Z6*AF6)/Z7),0)</f>
        <v>0.91250516658617864</v>
      </c>
      <c r="AG7" s="58">
        <f>IF(AND(AA7&gt;0,AJ7&gt;0,AB7&gt;0),((AJ7*(AA7-AB7))/(AA7*(AJ7-AB7))),0)</f>
        <v>0.90036625394752834</v>
      </c>
      <c r="AH7" s="52">
        <f>SUM(AH4:AH6)</f>
        <v>633</v>
      </c>
      <c r="AI7" s="21">
        <f>IF(AH7&gt;0,(AI4*AH4+AI5*AH5+AI6*AH6)/AH7,0)</f>
        <v>8.0018957345971559E-2</v>
      </c>
      <c r="AJ7" s="54">
        <f>IF(J7&gt;0,(AJ4*J4+AJ5*J5+AJ6*J6)/J7,0)</f>
        <v>0.20558256821472329</v>
      </c>
      <c r="AK7" s="59">
        <f>SUM(AK4:AK6)</f>
        <v>119.7484192</v>
      </c>
      <c r="AL7" s="57"/>
      <c r="AM7" s="57">
        <f>SUM(AM4:AM6)</f>
        <v>1014.34</v>
      </c>
      <c r="AN7" s="124"/>
      <c r="AO7" s="125">
        <f>AN6</f>
        <v>1954.2200000000012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/>
      <c r="B8" s="23">
        <v>1</v>
      </c>
      <c r="C8" s="11" t="s">
        <v>53</v>
      </c>
      <c r="D8" s="12">
        <v>4591</v>
      </c>
      <c r="E8" s="12">
        <v>2</v>
      </c>
      <c r="F8" s="12">
        <v>10280</v>
      </c>
      <c r="G8" s="13">
        <v>3.3</v>
      </c>
      <c r="H8" s="13">
        <v>4.8</v>
      </c>
      <c r="I8" s="12">
        <v>9694</v>
      </c>
      <c r="J8" s="12">
        <v>14979</v>
      </c>
      <c r="K8" s="14">
        <v>8.1000000000000003E-2</v>
      </c>
      <c r="L8" s="25">
        <f>J8*(1-K8)</f>
        <v>13765.701000000001</v>
      </c>
      <c r="M8" s="15">
        <v>0.61799999999999999</v>
      </c>
      <c r="N8" s="26">
        <f>L8*M8</f>
        <v>8507.2032180000006</v>
      </c>
      <c r="O8" s="14">
        <v>0.121</v>
      </c>
      <c r="P8" s="26">
        <f>L8*O8</f>
        <v>1665.649821</v>
      </c>
      <c r="Q8" s="16">
        <v>0.26100000000000001</v>
      </c>
      <c r="R8" s="26">
        <f>L8*Q8</f>
        <v>3592.8479610000004</v>
      </c>
      <c r="S8" s="16">
        <v>0.192</v>
      </c>
      <c r="T8" s="26">
        <f>L8*S8</f>
        <v>2643.0145920000004</v>
      </c>
      <c r="U8" s="16">
        <v>0.496</v>
      </c>
      <c r="V8" s="26">
        <f>L8*U8</f>
        <v>6827.7876960000003</v>
      </c>
      <c r="W8" s="16">
        <v>0.4</v>
      </c>
      <c r="X8" s="26">
        <f>W8*L8</f>
        <v>5506.2804000000006</v>
      </c>
      <c r="Y8" s="17">
        <v>3.31E-3</v>
      </c>
      <c r="Z8" s="61">
        <f>L8*Y8</f>
        <v>45.564470310000004</v>
      </c>
      <c r="AA8" s="28">
        <f>IF(J8&gt;0,(AC8+AK8)/J8,0)</f>
        <v>2.8609872027505175E-3</v>
      </c>
      <c r="AB8" s="17">
        <v>3.1E-4</v>
      </c>
      <c r="AC8" s="25">
        <f>AB8*L8</f>
        <v>4.26736731</v>
      </c>
      <c r="AD8" s="141">
        <v>0.2049</v>
      </c>
      <c r="AE8" s="31">
        <f>AH8*(1-AI8)*AD8</f>
        <v>37.578659999999999</v>
      </c>
      <c r="AF8" s="29">
        <f t="shared" ref="AF8:AF10" si="7">IF(AND(AD8&gt;0,AB8&gt;0,Y8&gt;0),((Y8-AB8)*AD8)/((AD8-AB8)*Y8),0)</f>
        <v>0.90771772710552645</v>
      </c>
      <c r="AG8" s="62">
        <f>IF(AND(AA8&gt;0,AJ8&gt;0,AB8&gt;0),((AJ8*(AA8-AB8))/(AA8*(AJ8-AB8))),0)</f>
        <v>0.89296146802387066</v>
      </c>
      <c r="AH8" s="12">
        <v>200</v>
      </c>
      <c r="AI8" s="14">
        <v>8.3000000000000004E-2</v>
      </c>
      <c r="AJ8" s="15">
        <v>0.2104</v>
      </c>
      <c r="AK8" s="31">
        <f t="shared" ref="AK8:AK70" si="8">AH8*(1-AI8)*AJ8</f>
        <v>38.587360000000004</v>
      </c>
      <c r="AL8" s="19">
        <v>1.6</v>
      </c>
      <c r="AM8" s="19">
        <v>1004.08</v>
      </c>
      <c r="AN8" s="119">
        <f>AN6+AH8-AM8</f>
        <v>1150.1400000000012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11" t="s">
        <v>56</v>
      </c>
      <c r="D9" s="35">
        <v>23040</v>
      </c>
      <c r="E9" s="44">
        <v>2</v>
      </c>
      <c r="F9" s="35">
        <v>15465</v>
      </c>
      <c r="G9" s="36">
        <v>1.9</v>
      </c>
      <c r="H9" s="38">
        <v>5.5</v>
      </c>
      <c r="I9" s="35">
        <v>14863</v>
      </c>
      <c r="J9" s="35">
        <v>15010</v>
      </c>
      <c r="K9" s="40">
        <v>8.2000000000000003E-2</v>
      </c>
      <c r="L9" s="38">
        <f t="shared" ref="L9:L10" si="9">J9*(1-K9)</f>
        <v>13779.18</v>
      </c>
      <c r="M9" s="39">
        <v>0.64100000000000001</v>
      </c>
      <c r="N9" s="26">
        <f t="shared" ref="N9:N10" si="10">L9*M9</f>
        <v>8832.454380000001</v>
      </c>
      <c r="O9" s="37">
        <v>0.157</v>
      </c>
      <c r="P9" s="26">
        <f t="shared" ref="P9:P10" si="11">L9*O9</f>
        <v>2163.3312599999999</v>
      </c>
      <c r="Q9" s="40">
        <v>0.20200000000000001</v>
      </c>
      <c r="R9" s="26">
        <f t="shared" ref="R9:R10" si="12">L9*Q9</f>
        <v>2783.3943600000002</v>
      </c>
      <c r="S9" s="40">
        <v>0.192</v>
      </c>
      <c r="T9" s="26">
        <f>L9*S9</f>
        <v>2645.6025600000003</v>
      </c>
      <c r="U9" s="40">
        <v>0.51400000000000001</v>
      </c>
      <c r="V9" s="26">
        <f>L9*U9</f>
        <v>7082.4985200000001</v>
      </c>
      <c r="W9" s="40">
        <v>0.41</v>
      </c>
      <c r="X9" s="26">
        <f>W9*L9</f>
        <v>5649.4637999999995</v>
      </c>
      <c r="Y9" s="41">
        <v>3.2399999999999998E-3</v>
      </c>
      <c r="Z9" s="18">
        <f>L9*Y9</f>
        <v>44.644543200000001</v>
      </c>
      <c r="AA9" s="28">
        <f>IF(J9&gt;0,(AC9+AK9)/J9,0)</f>
        <v>2.8265012658227852E-3</v>
      </c>
      <c r="AB9" s="41">
        <v>2.9999999999999997E-4</v>
      </c>
      <c r="AC9" s="38">
        <f>AB9*L9</f>
        <v>4.1337539999999997</v>
      </c>
      <c r="AD9" s="29">
        <v>0.2006</v>
      </c>
      <c r="AE9" s="42">
        <f>AH9*(1-AI9)*AD9</f>
        <v>38.503163999999998</v>
      </c>
      <c r="AF9" s="29">
        <f t="shared" si="7"/>
        <v>0.90876647990976511</v>
      </c>
      <c r="AG9" s="30">
        <f t="shared" ref="AG9:AG10" si="13">IF(AND(AA9&gt;0,AJ9&gt;0,AB9&gt;0),((AJ9*(AA9-AB9))/(AA9*(AJ9-AB9))),0)</f>
        <v>0.89520789118489896</v>
      </c>
      <c r="AH9" s="35">
        <v>210</v>
      </c>
      <c r="AI9" s="40">
        <v>8.5999999999999993E-2</v>
      </c>
      <c r="AJ9" s="39">
        <v>0.19950000000000001</v>
      </c>
      <c r="AK9" s="42">
        <f t="shared" si="8"/>
        <v>38.292030000000004</v>
      </c>
      <c r="AL9" s="18">
        <v>1.58</v>
      </c>
      <c r="AM9" s="18"/>
      <c r="AN9" s="134">
        <f>AN8+AH9-AM9</f>
        <v>1360.1400000000012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49</v>
      </c>
      <c r="D10" s="44">
        <v>17859</v>
      </c>
      <c r="E10" s="44">
        <v>1</v>
      </c>
      <c r="F10" s="44">
        <v>14212</v>
      </c>
      <c r="G10" s="38">
        <v>1.4</v>
      </c>
      <c r="H10" s="38">
        <v>4.5999999999999996</v>
      </c>
      <c r="I10" s="44">
        <v>11791</v>
      </c>
      <c r="J10" s="44">
        <v>14580</v>
      </c>
      <c r="K10" s="40">
        <v>0.08</v>
      </c>
      <c r="L10" s="38">
        <f t="shared" si="9"/>
        <v>13413.6</v>
      </c>
      <c r="M10" s="29">
        <v>0.67200000000000004</v>
      </c>
      <c r="N10" s="26">
        <f t="shared" si="10"/>
        <v>9013.9392000000007</v>
      </c>
      <c r="O10" s="40">
        <v>0.113</v>
      </c>
      <c r="P10" s="26">
        <f t="shared" si="11"/>
        <v>1515.7368000000001</v>
      </c>
      <c r="Q10" s="40">
        <v>0.215</v>
      </c>
      <c r="R10" s="26">
        <f t="shared" si="12"/>
        <v>2883.924</v>
      </c>
      <c r="S10" s="40">
        <v>0.20100000000000001</v>
      </c>
      <c r="T10" s="26">
        <f>L10*S10</f>
        <v>2696.1336000000001</v>
      </c>
      <c r="U10" s="40">
        <v>0.51</v>
      </c>
      <c r="V10" s="26">
        <f>L10*U10</f>
        <v>6840.9360000000006</v>
      </c>
      <c r="W10" s="40">
        <v>0.4</v>
      </c>
      <c r="X10" s="26">
        <f>W10*L10</f>
        <v>5365.4400000000005</v>
      </c>
      <c r="Y10" s="48">
        <v>3.2599999999999999E-3</v>
      </c>
      <c r="Z10" s="18">
        <f>L10*Y10</f>
        <v>43.728335999999999</v>
      </c>
      <c r="AA10" s="28">
        <f>IF(J10&gt;0,(AC10+AK10)/J10,0)</f>
        <v>2.782271111111111E-3</v>
      </c>
      <c r="AB10" s="48">
        <v>2.9E-4</v>
      </c>
      <c r="AC10" s="38">
        <f>AB10*L10</f>
        <v>3.8899440000000003</v>
      </c>
      <c r="AD10" s="29">
        <v>0.2039</v>
      </c>
      <c r="AE10" s="42">
        <f>AH10*(1-AI10)*AD10</f>
        <v>36.874499399999998</v>
      </c>
      <c r="AF10" s="29">
        <f t="shared" si="7"/>
        <v>0.91234053554205508</v>
      </c>
      <c r="AG10" s="30">
        <f t="shared" si="13"/>
        <v>0.89705137047148253</v>
      </c>
      <c r="AH10" s="44">
        <v>197</v>
      </c>
      <c r="AI10" s="40">
        <v>8.2000000000000003E-2</v>
      </c>
      <c r="AJ10" s="29">
        <v>0.20280000000000001</v>
      </c>
      <c r="AK10" s="42">
        <f t="shared" si="8"/>
        <v>36.675568800000001</v>
      </c>
      <c r="AL10" s="18">
        <v>1.55</v>
      </c>
      <c r="AM10" s="18"/>
      <c r="AN10" s="134">
        <f>AN9+AH10-AM10</f>
        <v>1557.1400000000012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45490</v>
      </c>
      <c r="E11" s="52"/>
      <c r="F11" s="52">
        <f t="shared" ref="F11:J11" si="14">SUM(F8:F10)</f>
        <v>39957</v>
      </c>
      <c r="G11" s="53"/>
      <c r="H11" s="53"/>
      <c r="I11" s="52">
        <f t="shared" si="14"/>
        <v>36348</v>
      </c>
      <c r="J11" s="52">
        <f t="shared" si="14"/>
        <v>44569</v>
      </c>
      <c r="K11" s="21">
        <f>IF(J11&gt;0,(J8*K8+J9*K9+J10*K10)/J11,0)</f>
        <v>8.1009647961587661E-2</v>
      </c>
      <c r="L11" s="53">
        <f>L8+L9+L10</f>
        <v>40958.481</v>
      </c>
      <c r="M11" s="54">
        <f>IF(L11&gt;0,N11/L11,0)</f>
        <v>0.64342222061408971</v>
      </c>
      <c r="N11" s="55">
        <f>N8+N9+N10</f>
        <v>26353.596798000002</v>
      </c>
      <c r="O11" s="21">
        <f>IF(L11&gt;0,P11/L11,0)</f>
        <v>0.13049111564952812</v>
      </c>
      <c r="P11" s="55">
        <f>P8+P9+P10</f>
        <v>5344.7178810000005</v>
      </c>
      <c r="Q11" s="21">
        <f>IF(L11&gt;0,R11/L11,0)</f>
        <v>0.22608666373638223</v>
      </c>
      <c r="R11" s="55">
        <f>R8+R9+R10</f>
        <v>9260.1663210000006</v>
      </c>
      <c r="S11" s="21">
        <f>IF(L11&gt;0,T11/L11,0)</f>
        <v>0.19494743352420713</v>
      </c>
      <c r="T11" s="55">
        <f>T8+T9+T10</f>
        <v>7984.7507520000008</v>
      </c>
      <c r="U11" s="21">
        <f>IF(L11&gt;0,V11/L11,0)</f>
        <v>0.50664042487317829</v>
      </c>
      <c r="V11" s="55">
        <f>V8+V9+V10</f>
        <v>20751.222216000002</v>
      </c>
      <c r="W11" s="21">
        <f>IF(L11&gt;0,X11/L11,0)</f>
        <v>0.40336418237775967</v>
      </c>
      <c r="X11" s="55">
        <f>X8+X9+X10</f>
        <v>16521.184200000003</v>
      </c>
      <c r="Y11" s="56">
        <f>IF(L11&gt;0,Z11/L11,0)</f>
        <v>3.2700760926656432E-3</v>
      </c>
      <c r="Z11" s="57">
        <f>SUM(Z8:Z10)</f>
        <v>133.93734950999999</v>
      </c>
      <c r="AA11" s="63">
        <f>IF(L11&gt;0,(AA8*L8+AA9*L9+AA10*L10)/L11,0)</f>
        <v>2.8236065660220654E-3</v>
      </c>
      <c r="AB11" s="56">
        <f>IF(J11&gt;0,(J8*AB8+J9*AB9+J10*AB10)/J11,0)</f>
        <v>3.0008952410868545E-4</v>
      </c>
      <c r="AC11" s="53">
        <f>SUM(AC8:AC10)</f>
        <v>12.29106531</v>
      </c>
      <c r="AD11" s="54">
        <f>IF(J11&gt;0,(J8*AD8+J9*AD9+J10*AD10)/J11,0)</f>
        <v>0.20312470775651237</v>
      </c>
      <c r="AE11" s="59">
        <f>SUM(AE8:AE10)</f>
        <v>112.9563234</v>
      </c>
      <c r="AF11" s="54">
        <f>IF(AND(Z11&gt;0),((Z8*AF8+Z9*AF9+Z10*AF10)/Z11),0)</f>
        <v>0.90957657238925016</v>
      </c>
      <c r="AG11" s="58">
        <f>IF(AND(AA11&gt;0,AJ11&gt;0,AB11&gt;0),((AJ11*(AA11-AB11))/(AA11*(AJ11-AB11))),0)</f>
        <v>0.89503625458460367</v>
      </c>
      <c r="AH11" s="52">
        <f t="shared" ref="AH11" si="15">SUM(AH8:AH10)</f>
        <v>607</v>
      </c>
      <c r="AI11" s="21">
        <f>IF(AH11&gt;0,(AI8*AH8+AI9*AH9+AI10*AH10)/AH11,0)</f>
        <v>8.371334431630971E-2</v>
      </c>
      <c r="AJ11" s="54">
        <f>IF(J11&gt;0,(AJ8*J8+AJ9*J9+AJ10*J10)/J11,0)</f>
        <v>0.20424287284884113</v>
      </c>
      <c r="AK11" s="59">
        <f>SUM(AK8:AK10)</f>
        <v>113.55495880000001</v>
      </c>
      <c r="AL11" s="57"/>
      <c r="AM11" s="57">
        <f>SUM(AM8:AM10)</f>
        <v>1004.08</v>
      </c>
      <c r="AN11" s="124"/>
      <c r="AO11" s="125">
        <f>AN10</f>
        <v>1557.1400000000012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55</v>
      </c>
      <c r="D12" s="12">
        <v>3714</v>
      </c>
      <c r="E12" s="12">
        <v>1</v>
      </c>
      <c r="F12" s="12">
        <v>6753</v>
      </c>
      <c r="G12" s="13">
        <v>1.2</v>
      </c>
      <c r="H12" s="13">
        <v>4.3</v>
      </c>
      <c r="I12" s="12">
        <v>6751</v>
      </c>
      <c r="J12" s="12">
        <v>13449</v>
      </c>
      <c r="K12" s="14">
        <v>0.08</v>
      </c>
      <c r="L12" s="25">
        <f>J12*(1-K12)</f>
        <v>12373.08</v>
      </c>
      <c r="M12" s="15">
        <v>0.68500000000000005</v>
      </c>
      <c r="N12" s="26">
        <f>L12*M12</f>
        <v>8475.5598000000009</v>
      </c>
      <c r="O12" s="14">
        <v>9.5000000000000001E-2</v>
      </c>
      <c r="P12" s="26">
        <f>L12*O12</f>
        <v>1175.4426000000001</v>
      </c>
      <c r="Q12" s="16">
        <v>0.22</v>
      </c>
      <c r="R12" s="26">
        <f>L12*Q12</f>
        <v>2722.0776000000001</v>
      </c>
      <c r="S12" s="16">
        <v>0.189</v>
      </c>
      <c r="T12" s="26">
        <f>L12*S12</f>
        <v>2338.5121199999999</v>
      </c>
      <c r="U12" s="16">
        <v>0.51100000000000001</v>
      </c>
      <c r="V12" s="26">
        <f>L12*U12</f>
        <v>6322.6438800000005</v>
      </c>
      <c r="W12" s="16">
        <v>0.39</v>
      </c>
      <c r="X12" s="26">
        <f>W12*L12</f>
        <v>4825.5011999999997</v>
      </c>
      <c r="Y12" s="17">
        <v>3.32E-3</v>
      </c>
      <c r="Z12" s="61">
        <f>L12*Y12</f>
        <v>41.078625600000002</v>
      </c>
      <c r="AA12" s="28">
        <f>IF(J12&gt;0,(AC12+AK12)/J12,0)</f>
        <v>2.966189426723176E-3</v>
      </c>
      <c r="AB12" s="17">
        <v>3.4000000000000002E-4</v>
      </c>
      <c r="AC12" s="25">
        <f>AB12*L12</f>
        <v>4.2068472000000003</v>
      </c>
      <c r="AD12" s="141">
        <v>0.2056</v>
      </c>
      <c r="AE12" s="31">
        <f>AH12*(1-AI12)*AD12</f>
        <v>35.409871200000005</v>
      </c>
      <c r="AF12" s="29">
        <f t="shared" ref="AF12:AF14" si="16">IF(AND(AD12&gt;0,AB12&gt;0,Y12&gt;0),((Y12-AB12)*AD12)/((AD12-AB12)*Y12),0)</f>
        <v>0.8990771622003948</v>
      </c>
      <c r="AG12" s="62">
        <f>IF(AND(AA12&gt;0,AJ12&gt;0,AB12&gt;0),((AJ12*(AA12-AB12))/(AA12*(AJ12-AB12))),0)</f>
        <v>0.88683004201441573</v>
      </c>
      <c r="AH12" s="12">
        <v>187</v>
      </c>
      <c r="AI12" s="14">
        <v>7.9000000000000001E-2</v>
      </c>
      <c r="AJ12" s="15">
        <v>0.2072</v>
      </c>
      <c r="AK12" s="31">
        <f t="shared" si="8"/>
        <v>35.685434399999998</v>
      </c>
      <c r="AL12" s="19">
        <v>1.56</v>
      </c>
      <c r="AM12" s="19">
        <v>500.86</v>
      </c>
      <c r="AN12" s="119">
        <f>AN10+AH12-AM12</f>
        <v>1243.2800000000011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11" t="s">
        <v>56</v>
      </c>
      <c r="D13" s="35">
        <v>20661</v>
      </c>
      <c r="E13" s="44">
        <v>1</v>
      </c>
      <c r="F13" s="35">
        <v>14402</v>
      </c>
      <c r="G13" s="36">
        <v>1.3</v>
      </c>
      <c r="H13" s="38">
        <v>3.3</v>
      </c>
      <c r="I13" s="35">
        <v>14099</v>
      </c>
      <c r="J13" s="35">
        <v>14359</v>
      </c>
      <c r="K13" s="40">
        <v>0.08</v>
      </c>
      <c r="L13" s="38">
        <f t="shared" ref="L13:L14" si="17">J13*(1-K13)</f>
        <v>13210.28</v>
      </c>
      <c r="M13" s="39">
        <v>0.65200000000000002</v>
      </c>
      <c r="N13" s="26">
        <f t="shared" ref="N13:N14" si="18">L13*M13</f>
        <v>8613.1025600000012</v>
      </c>
      <c r="O13" s="37">
        <v>0.23100000000000001</v>
      </c>
      <c r="P13" s="26">
        <f t="shared" ref="P13:P14" si="19">L13*O13</f>
        <v>3051.5746800000002</v>
      </c>
      <c r="Q13" s="40">
        <v>0.11700000000000001</v>
      </c>
      <c r="R13" s="26">
        <f t="shared" ref="R13:R14" si="20">L13*Q13</f>
        <v>1545.6027600000002</v>
      </c>
      <c r="S13" s="40">
        <v>0.19700000000000001</v>
      </c>
      <c r="T13" s="26">
        <f>L13*S13</f>
        <v>2602.4251600000002</v>
      </c>
      <c r="U13" s="40">
        <v>0.5</v>
      </c>
      <c r="V13" s="26">
        <f>L13*U13</f>
        <v>6605.14</v>
      </c>
      <c r="W13" s="40">
        <v>0.41</v>
      </c>
      <c r="X13" s="26">
        <f>W13*L13</f>
        <v>5416.2147999999997</v>
      </c>
      <c r="Y13" s="41">
        <v>3.31E-3</v>
      </c>
      <c r="Z13" s="18">
        <f>L13*Y13</f>
        <v>43.7260268</v>
      </c>
      <c r="AA13" s="28">
        <f>IF(J13&gt;0,(AC13+AK13)/J13,0)</f>
        <v>2.8417508043735631E-3</v>
      </c>
      <c r="AB13" s="41">
        <v>2.9E-4</v>
      </c>
      <c r="AC13" s="38">
        <f>AB13*L13</f>
        <v>3.8309812000000001</v>
      </c>
      <c r="AD13" s="29">
        <v>0.18809999999999999</v>
      </c>
      <c r="AE13" s="42">
        <f>AH13*(1-AI13)*AD13</f>
        <v>37.674737099999994</v>
      </c>
      <c r="AF13" s="29">
        <f t="shared" si="16"/>
        <v>0.9137955357917007</v>
      </c>
      <c r="AG13" s="30">
        <f t="shared" ref="AG13:AG14" si="21">IF(AND(AA13&gt;0,AJ13&gt;0,AB13&gt;0),((AJ13*(AA13-AB13))/(AA13*(AJ13-AB13))),0)</f>
        <v>0.89936310290432608</v>
      </c>
      <c r="AH13" s="35">
        <v>217</v>
      </c>
      <c r="AI13" s="40">
        <v>7.6999999999999999E-2</v>
      </c>
      <c r="AJ13" s="39">
        <v>0.18459999999999999</v>
      </c>
      <c r="AK13" s="42">
        <f t="shared" si="8"/>
        <v>36.973718599999998</v>
      </c>
      <c r="AL13" s="18">
        <v>1.7</v>
      </c>
      <c r="AM13" s="18"/>
      <c r="AN13" s="134">
        <f>AN12+AH13-AM13</f>
        <v>1460.2800000000011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11" t="s">
        <v>49</v>
      </c>
      <c r="D14" s="44">
        <v>11230</v>
      </c>
      <c r="E14" s="44">
        <v>0</v>
      </c>
      <c r="F14" s="44">
        <v>15237</v>
      </c>
      <c r="G14" s="38">
        <v>1.1000000000000001</v>
      </c>
      <c r="H14" s="38">
        <v>3.7</v>
      </c>
      <c r="I14" s="44">
        <v>14810</v>
      </c>
      <c r="J14" s="44">
        <v>14647</v>
      </c>
      <c r="K14" s="40">
        <v>7.8E-2</v>
      </c>
      <c r="L14" s="38">
        <f t="shared" si="17"/>
        <v>13504.534000000001</v>
      </c>
      <c r="M14" s="29">
        <v>0.63600000000000001</v>
      </c>
      <c r="N14" s="26">
        <f t="shared" si="18"/>
        <v>8588.8836240000019</v>
      </c>
      <c r="O14" s="40">
        <v>0.16900000000000001</v>
      </c>
      <c r="P14" s="26">
        <f t="shared" si="19"/>
        <v>2282.2662460000006</v>
      </c>
      <c r="Q14" s="40">
        <v>0.19500000000000001</v>
      </c>
      <c r="R14" s="26">
        <f t="shared" si="20"/>
        <v>2633.3841300000004</v>
      </c>
      <c r="S14" s="40">
        <v>0.191</v>
      </c>
      <c r="T14" s="26">
        <f>L14*S14</f>
        <v>2579.3659940000002</v>
      </c>
      <c r="U14" s="40">
        <v>0.50800000000000001</v>
      </c>
      <c r="V14" s="26">
        <f>L14*U14</f>
        <v>6860.303272000001</v>
      </c>
      <c r="W14" s="40">
        <v>0.4</v>
      </c>
      <c r="X14" s="26">
        <f>W14*L14</f>
        <v>5401.8136000000013</v>
      </c>
      <c r="Y14" s="48">
        <v>3.2499999999999999E-3</v>
      </c>
      <c r="Z14" s="18">
        <f>L14*Y14</f>
        <v>43.8897355</v>
      </c>
      <c r="AA14" s="28">
        <f>IF(J14&gt;0,(AC14+AK14)/J14,0)</f>
        <v>2.6995155717894452E-3</v>
      </c>
      <c r="AB14" s="48">
        <v>2.7E-4</v>
      </c>
      <c r="AC14" s="38">
        <f>AB14*L14</f>
        <v>3.6462241800000004</v>
      </c>
      <c r="AD14" s="29">
        <v>0.21329999999999999</v>
      </c>
      <c r="AE14" s="42">
        <f>AH14*(1-AI14)*AD14</f>
        <v>36.932468399999998</v>
      </c>
      <c r="AF14" s="29">
        <f t="shared" si="16"/>
        <v>0.9180852101004191</v>
      </c>
      <c r="AG14" s="30">
        <f t="shared" si="21"/>
        <v>0.90115577452743922</v>
      </c>
      <c r="AH14" s="44">
        <v>188</v>
      </c>
      <c r="AI14" s="40">
        <v>7.9000000000000001E-2</v>
      </c>
      <c r="AJ14" s="29">
        <v>0.20730000000000001</v>
      </c>
      <c r="AK14" s="42">
        <f t="shared" si="8"/>
        <v>35.893580400000005</v>
      </c>
      <c r="AL14" s="18">
        <v>1.55</v>
      </c>
      <c r="AM14" s="18"/>
      <c r="AN14" s="134">
        <f>AN13+AH14-AM14</f>
        <v>1648.2800000000011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35605</v>
      </c>
      <c r="E15" s="52"/>
      <c r="F15" s="52">
        <f t="shared" ref="F15:J15" si="22">SUM(F12:F14)</f>
        <v>36392</v>
      </c>
      <c r="G15" s="53"/>
      <c r="H15" s="53"/>
      <c r="I15" s="52">
        <f t="shared" si="22"/>
        <v>35660</v>
      </c>
      <c r="J15" s="52">
        <f t="shared" si="22"/>
        <v>42455</v>
      </c>
      <c r="K15" s="21">
        <f>IF(J15&gt;0,(J12*K12+J13*K13+J14*K14)/J15,0)</f>
        <v>7.9309998822282415E-2</v>
      </c>
      <c r="L15" s="53">
        <f>L12+L13+L14</f>
        <v>39087.894</v>
      </c>
      <c r="M15" s="54">
        <f>IF(L15&gt;0,N15/L15,0)</f>
        <v>0.65691812365230018</v>
      </c>
      <c r="N15" s="55">
        <f>N12+N13+N14</f>
        <v>25677.545984000004</v>
      </c>
      <c r="O15" s="21">
        <f>IF(L15&gt;0,P15/L15,0)</f>
        <v>0.16652939976761094</v>
      </c>
      <c r="P15" s="55">
        <f>P12+P13+P14</f>
        <v>6509.2835260000011</v>
      </c>
      <c r="Q15" s="21">
        <f>IF(L15&gt;0,R15/L15,0)</f>
        <v>0.17655247658008899</v>
      </c>
      <c r="R15" s="55">
        <f>R12+R13+R14</f>
        <v>6901.0644900000007</v>
      </c>
      <c r="S15" s="21">
        <f>IF(L15&gt;0,T15/L15,0)</f>
        <v>0.19239469064258105</v>
      </c>
      <c r="T15" s="55">
        <f>T12+T13+T14</f>
        <v>7520.3032739999999</v>
      </c>
      <c r="U15" s="21">
        <f>IF(L15&gt;0,V15/L15,0)</f>
        <v>0.50624592749867769</v>
      </c>
      <c r="V15" s="55">
        <f>V12+V13+V14</f>
        <v>19788.087152</v>
      </c>
      <c r="W15" s="21">
        <f>IF(L15&gt;0,X15/L15,0)</f>
        <v>0.40021418396191932</v>
      </c>
      <c r="X15" s="55">
        <f>X12+X13+X14</f>
        <v>15643.529600000002</v>
      </c>
      <c r="Y15" s="56">
        <f>IF(L15&gt;0,Z15/L15,0)</f>
        <v>3.2924359623979745E-3</v>
      </c>
      <c r="Z15" s="57">
        <f>SUM(Z12:Z14)</f>
        <v>128.69438790000001</v>
      </c>
      <c r="AA15" s="63">
        <f>IF(L15&gt;0,(AA12*L12+AA13*L13+AA14*L14)/L15,0)</f>
        <v>2.8320001765958533E-3</v>
      </c>
      <c r="AB15" s="56">
        <f>IF(J15&gt;0,(J12*AB12+J13*AB13+J14*AB14)/J15,0)</f>
        <v>2.9893911200094218E-4</v>
      </c>
      <c r="AC15" s="53">
        <f>SUM(AC12:AC14)</f>
        <v>11.684052580000001</v>
      </c>
      <c r="AD15" s="54">
        <f>IF(J15&gt;0,(J12*AD12+J13*AD13+J14*AD14)/J15,0)</f>
        <v>0.20233770816158281</v>
      </c>
      <c r="AE15" s="59">
        <f>SUM(AE12:AE14)</f>
        <v>110.01707669999999</v>
      </c>
      <c r="AF15" s="54">
        <f>IF(AND(Z15&gt;0),((Z12*AF12+Z13*AF13+Z14*AF14)/Z15),0)</f>
        <v>0.91056044610207965</v>
      </c>
      <c r="AG15" s="58">
        <f>IF(AND(AA15&gt;0,AJ15&gt;0,AB15&gt;0),((AJ15*(AA15-AB15))/(AA15*(AJ15-AB15))),0)</f>
        <v>0.89578408009793586</v>
      </c>
      <c r="AH15" s="52">
        <f t="shared" ref="AH15" si="23">SUM(AH12:AH14)</f>
        <v>592</v>
      </c>
      <c r="AI15" s="21">
        <f>IF(AH15&gt;0,(AI12*AH12+AI13*AH13+AI14*AH14)/AH15,0)</f>
        <v>7.8266891891891899E-2</v>
      </c>
      <c r="AJ15" s="54">
        <f>IF(J15&gt;0,(AJ12*J12+AJ13*J13+AJ14*J14)/J15,0)</f>
        <v>0.19959079731480392</v>
      </c>
      <c r="AK15" s="59">
        <f>SUM(AK12:AK14)</f>
        <v>108.55273340000001</v>
      </c>
      <c r="AL15" s="57"/>
      <c r="AM15" s="57">
        <f>SUM(AM12:AM14)</f>
        <v>500.86</v>
      </c>
      <c r="AN15" s="124"/>
      <c r="AO15" s="125">
        <f>AN14</f>
        <v>1648.2800000000011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55</v>
      </c>
      <c r="D16" s="12">
        <v>5427</v>
      </c>
      <c r="E16" s="12">
        <v>3</v>
      </c>
      <c r="F16" s="12">
        <v>10125</v>
      </c>
      <c r="G16" s="13">
        <v>1.4</v>
      </c>
      <c r="H16" s="13">
        <v>4.0999999999999996</v>
      </c>
      <c r="I16" s="12">
        <v>9434</v>
      </c>
      <c r="J16" s="12">
        <v>14685</v>
      </c>
      <c r="K16" s="14">
        <v>7.3999999999999996E-2</v>
      </c>
      <c r="L16" s="25">
        <f>J16*(1-K16)</f>
        <v>13598.310000000001</v>
      </c>
      <c r="M16" s="15">
        <v>0.76200000000000001</v>
      </c>
      <c r="N16" s="26">
        <f>L16*M16</f>
        <v>10361.912220000002</v>
      </c>
      <c r="O16" s="14">
        <v>0.121</v>
      </c>
      <c r="P16" s="26">
        <f>L16*O16</f>
        <v>1645.3955100000001</v>
      </c>
      <c r="Q16" s="16">
        <v>0.11700000000000001</v>
      </c>
      <c r="R16" s="26">
        <f>L16*Q16</f>
        <v>1591.0022700000002</v>
      </c>
      <c r="S16" s="16">
        <v>0.18099999999999999</v>
      </c>
      <c r="T16" s="26">
        <f>L16*S16</f>
        <v>2461.2941100000003</v>
      </c>
      <c r="U16" s="16">
        <v>0.498</v>
      </c>
      <c r="V16" s="26">
        <f>L16*U16</f>
        <v>6771.9583800000009</v>
      </c>
      <c r="W16" s="16">
        <v>0.39</v>
      </c>
      <c r="X16" s="26">
        <f>W16*L16</f>
        <v>5303.3409000000011</v>
      </c>
      <c r="Y16" s="17">
        <v>3.2100000000000002E-3</v>
      </c>
      <c r="Z16" s="61">
        <f>L16*Y16</f>
        <v>43.650575100000005</v>
      </c>
      <c r="AA16" s="28">
        <f>IF(J16&gt;0,(AC16+AK16)/J16,0)</f>
        <v>2.8240315832482126E-3</v>
      </c>
      <c r="AB16" s="17">
        <v>2.7999999999999998E-4</v>
      </c>
      <c r="AC16" s="25">
        <f>AB16*L16</f>
        <v>3.8075268000000002</v>
      </c>
      <c r="AD16" s="141">
        <v>0.20599999999999999</v>
      </c>
      <c r="AE16" s="31">
        <f>AH16*(1-AI16)*AD16</f>
        <v>35.969659999999998</v>
      </c>
      <c r="AF16" s="29">
        <f t="shared" ref="AF16:AF18" si="24">IF(AND(AD16&gt;0,AB16&gt;0,Y16&gt;0),((Y16-AB16)*AD16)/((AD16-AB16)*Y16),0)</f>
        <v>0.91401493606832152</v>
      </c>
      <c r="AG16" s="62">
        <f>IF(AND(AA16&gt;0,AJ16&gt;0,AB16&gt;0),((AJ16*(AA16-AB16))/(AA16*(AJ16-AB16))),0)</f>
        <v>0.90202188111977999</v>
      </c>
      <c r="AH16" s="12">
        <v>190</v>
      </c>
      <c r="AI16" s="14">
        <v>8.1000000000000003E-2</v>
      </c>
      <c r="AJ16" s="135">
        <v>0.2157</v>
      </c>
      <c r="AK16" s="31">
        <f t="shared" si="8"/>
        <v>37.663377000000004</v>
      </c>
      <c r="AL16" s="19">
        <v>1.61</v>
      </c>
      <c r="AM16" s="19">
        <v>501.36</v>
      </c>
      <c r="AN16" s="119">
        <f>AN14+AH16-AM16</f>
        <v>1336.920000000001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24" t="s">
        <v>52</v>
      </c>
      <c r="D17" s="35">
        <v>18969</v>
      </c>
      <c r="E17" s="44">
        <v>2</v>
      </c>
      <c r="F17" s="35">
        <v>13948</v>
      </c>
      <c r="G17" s="36">
        <v>0.9</v>
      </c>
      <c r="H17" s="38">
        <v>5</v>
      </c>
      <c r="I17" s="35">
        <v>13476</v>
      </c>
      <c r="J17" s="35">
        <v>14847</v>
      </c>
      <c r="K17" s="40">
        <v>8.4000000000000005E-2</v>
      </c>
      <c r="L17" s="38">
        <f t="shared" ref="L17:L18" si="25">J17*(1-K17)</f>
        <v>13599.852000000001</v>
      </c>
      <c r="M17" s="39">
        <v>0.73799999999999999</v>
      </c>
      <c r="N17" s="26">
        <f t="shared" ref="N17:N18" si="26">L17*M17</f>
        <v>10036.690776000001</v>
      </c>
      <c r="O17" s="37">
        <v>0.128</v>
      </c>
      <c r="P17" s="26">
        <f t="shared" ref="P17:P18" si="27">L17*O17</f>
        <v>1740.781056</v>
      </c>
      <c r="Q17" s="40">
        <v>0.13400000000000001</v>
      </c>
      <c r="R17" s="26">
        <f t="shared" ref="R17:R18" si="28">L17*Q17</f>
        <v>1822.3801680000001</v>
      </c>
      <c r="S17" s="40">
        <v>0.20200000000000001</v>
      </c>
      <c r="T17" s="26">
        <f>L17*S17</f>
        <v>2747.1701040000003</v>
      </c>
      <c r="U17" s="40">
        <v>0.51100000000000001</v>
      </c>
      <c r="V17" s="26">
        <f>L17*U17</f>
        <v>6949.5243720000008</v>
      </c>
      <c r="W17" s="40">
        <v>0.39</v>
      </c>
      <c r="X17" s="26">
        <f>W17*L17</f>
        <v>5303.9422800000002</v>
      </c>
      <c r="Y17" s="41">
        <v>3.14E-3</v>
      </c>
      <c r="Z17" s="18">
        <f>L17*Y17</f>
        <v>42.703535280000004</v>
      </c>
      <c r="AA17" s="28">
        <f>IF(J17&gt;0,(AC17+AK17)/J17,0)</f>
        <v>2.7971551828652255E-3</v>
      </c>
      <c r="AB17" s="41">
        <v>2.5000000000000001E-4</v>
      </c>
      <c r="AC17" s="38">
        <f>AB17*L17</f>
        <v>3.3999630000000001</v>
      </c>
      <c r="AD17" s="29">
        <v>0.2041</v>
      </c>
      <c r="AE17" s="42">
        <f>AH17*(1-AI17)*AD17</f>
        <v>38.911052700000006</v>
      </c>
      <c r="AF17" s="29">
        <f t="shared" si="24"/>
        <v>0.92151091488839831</v>
      </c>
      <c r="AG17" s="30">
        <f t="shared" ref="AG17:AG18" si="29">IF(AND(AA17&gt;0,AJ17&gt;0,AB17&gt;0),((AJ17*(AA17-AB17))/(AA17*(AJ17-AB17))),0)</f>
        <v>0.91176318259986999</v>
      </c>
      <c r="AH17" s="35">
        <v>207</v>
      </c>
      <c r="AI17" s="40">
        <v>7.9000000000000001E-2</v>
      </c>
      <c r="AJ17" s="136">
        <v>0.2</v>
      </c>
      <c r="AK17" s="42">
        <f t="shared" si="8"/>
        <v>38.129400000000004</v>
      </c>
      <c r="AL17" s="18">
        <v>1.6</v>
      </c>
      <c r="AM17" s="18"/>
      <c r="AN17" s="134">
        <f>AN16+AH17-AM17</f>
        <v>1543.920000000001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49</v>
      </c>
      <c r="D18" s="44">
        <v>15745</v>
      </c>
      <c r="E18" s="44">
        <v>3</v>
      </c>
      <c r="F18" s="44">
        <v>14777</v>
      </c>
      <c r="G18" s="38">
        <v>1.1000000000000001</v>
      </c>
      <c r="H18" s="38">
        <v>4.8</v>
      </c>
      <c r="I18" s="44">
        <v>14121</v>
      </c>
      <c r="J18" s="44">
        <v>14965</v>
      </c>
      <c r="K18" s="40">
        <v>7.8E-2</v>
      </c>
      <c r="L18" s="38">
        <f t="shared" si="25"/>
        <v>13797.730000000001</v>
      </c>
      <c r="M18" s="29">
        <v>0.72299999999999998</v>
      </c>
      <c r="N18" s="26">
        <f t="shared" si="26"/>
        <v>9975.7587899999999</v>
      </c>
      <c r="O18" s="40">
        <v>0.14799999999999999</v>
      </c>
      <c r="P18" s="26">
        <f t="shared" si="27"/>
        <v>2042.0640400000002</v>
      </c>
      <c r="Q18" s="40">
        <v>0.129</v>
      </c>
      <c r="R18" s="26">
        <f t="shared" si="28"/>
        <v>1779.9071700000002</v>
      </c>
      <c r="S18" s="40">
        <v>0.189</v>
      </c>
      <c r="T18" s="26">
        <f>L18*S18</f>
        <v>2607.7709700000005</v>
      </c>
      <c r="U18" s="40">
        <v>0.54900000000000004</v>
      </c>
      <c r="V18" s="26">
        <f>L18*U18</f>
        <v>7574.953770000001</v>
      </c>
      <c r="W18" s="40">
        <v>0.4</v>
      </c>
      <c r="X18" s="26">
        <f>W18*L18</f>
        <v>5519.0920000000006</v>
      </c>
      <c r="Y18" s="48">
        <v>3.0999999999999999E-3</v>
      </c>
      <c r="Z18" s="18">
        <f>L18*Y18</f>
        <v>42.772963000000004</v>
      </c>
      <c r="AA18" s="28">
        <f>IF(J18&gt;0,(AC18+AK18)/J18,0)</f>
        <v>2.6538900434346811E-3</v>
      </c>
      <c r="AB18" s="48">
        <v>2.5000000000000001E-4</v>
      </c>
      <c r="AC18" s="38">
        <f>AB18*L18</f>
        <v>3.4494325000000003</v>
      </c>
      <c r="AD18" s="29">
        <v>0.20780000000000001</v>
      </c>
      <c r="AE18" s="42">
        <f>AH18*(1-AI18)*AD18</f>
        <v>35.749912000000009</v>
      </c>
      <c r="AF18" s="29">
        <f t="shared" si="24"/>
        <v>0.92046222830099245</v>
      </c>
      <c r="AG18" s="30">
        <f t="shared" si="29"/>
        <v>0.90687417427357897</v>
      </c>
      <c r="AH18" s="44">
        <v>187</v>
      </c>
      <c r="AI18" s="40">
        <v>0.08</v>
      </c>
      <c r="AJ18" s="137">
        <v>0.21079999999999999</v>
      </c>
      <c r="AK18" s="42">
        <f t="shared" si="8"/>
        <v>36.266032000000003</v>
      </c>
      <c r="AL18" s="18">
        <v>1.55</v>
      </c>
      <c r="AM18" s="18"/>
      <c r="AN18" s="134">
        <f>AN17+AH18-AM18</f>
        <v>1730.920000000001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40141</v>
      </c>
      <c r="E19" s="52"/>
      <c r="F19" s="52">
        <f t="shared" ref="F19:J19" si="30">SUM(F16:F18)</f>
        <v>38850</v>
      </c>
      <c r="G19" s="53"/>
      <c r="H19" s="53"/>
      <c r="I19" s="52">
        <f t="shared" si="30"/>
        <v>37031</v>
      </c>
      <c r="J19" s="52">
        <f t="shared" si="30"/>
        <v>44497</v>
      </c>
      <c r="K19" s="21">
        <f>IF(J19&gt;0,(J16*K16+J17*K17+J18*K18)/J19,0)</f>
        <v>7.8681888666651684E-2</v>
      </c>
      <c r="L19" s="53">
        <f>L16+L17+L18</f>
        <v>40995.892000000007</v>
      </c>
      <c r="M19" s="54">
        <f>IF(L19&gt;0,N19/L19,0)</f>
        <v>0.74091232814253671</v>
      </c>
      <c r="N19" s="55">
        <f>N16+N17+N18</f>
        <v>30374.361786000001</v>
      </c>
      <c r="O19" s="21">
        <f>IF(L19&gt;0,P19/L19,0)</f>
        <v>0.13240937911535133</v>
      </c>
      <c r="P19" s="55">
        <f>P16+P17+P18</f>
        <v>5428.2406060000003</v>
      </c>
      <c r="Q19" s="21">
        <f>IF(L19&gt;0,R19/L19,0)</f>
        <v>0.12667829274211181</v>
      </c>
      <c r="R19" s="55">
        <f>R16+R17+R18</f>
        <v>5193.289608000001</v>
      </c>
      <c r="S19" s="21">
        <f>IF(L19&gt;0,T19/L19,0)</f>
        <v>0.19065898563690234</v>
      </c>
      <c r="T19" s="55">
        <f>T16+T17+T18</f>
        <v>7816.235184000001</v>
      </c>
      <c r="U19" s="21">
        <f>IF(L19&gt;0,V19/L19,0)</f>
        <v>0.51947733011883235</v>
      </c>
      <c r="V19" s="55">
        <f>V16+V17+V18</f>
        <v>21296.436522000004</v>
      </c>
      <c r="W19" s="21">
        <f>IF(L19&gt;0,X19/L19,0)</f>
        <v>0.39336563722043172</v>
      </c>
      <c r="X19" s="55">
        <f>X16+X17+X18</f>
        <v>16126.375180000003</v>
      </c>
      <c r="Y19" s="56">
        <f>IF(L19&gt;0,Z19/L19,0)</f>
        <v>3.1497564043733942E-3</v>
      </c>
      <c r="Z19" s="57">
        <f>SUM(Z16:Z18)</f>
        <v>129.12707338000001</v>
      </c>
      <c r="AA19" s="63">
        <f>IF(L19&gt;0,(AA16*L16+AA17*L17+AA18*L18)/L19,0)</f>
        <v>2.7578522183588543E-3</v>
      </c>
      <c r="AB19" s="56">
        <f>IF(J19&gt;0,(J16*AB16+J17*AB17+J18*AB18)/J19,0)</f>
        <v>2.5990066746072767E-4</v>
      </c>
      <c r="AC19" s="53">
        <f>SUM(AC16:AC18)</f>
        <v>10.656922300000002</v>
      </c>
      <c r="AD19" s="54">
        <f>IF(J19&gt;0,(J16*AD16+J17*AD17+J18*AD18)/J19,0)</f>
        <v>0.20597140706115022</v>
      </c>
      <c r="AE19" s="59">
        <f>SUM(AE16:AE18)</f>
        <v>110.63062470000001</v>
      </c>
      <c r="AF19" s="54">
        <f>IF(AND(Z19&gt;0),((Z16*AF16+Z17*AF17+Z18*AF18)/Z19),0)</f>
        <v>0.91862957320460925</v>
      </c>
      <c r="AG19" s="58">
        <f>IF(AND(AA19&gt;0,AJ19&gt;0,AB19&gt;0),((AJ19*(AA19-AB19))/(AA19*(AJ19-AB19))),0)</f>
        <v>0.90688851809169768</v>
      </c>
      <c r="AH19" s="52">
        <f t="shared" ref="AH19" si="31">SUM(AH16:AH18)</f>
        <v>584</v>
      </c>
      <c r="AI19" s="21">
        <f>IF(AH19&gt;0,(AI16*AH16+AI17*AH17+AI18*AH18)/AH19,0)</f>
        <v>7.9970890410958909E-2</v>
      </c>
      <c r="AJ19" s="54">
        <f>IF(J19&gt;0,(AJ16*J16+AJ17*J17+AJ18*J18)/J19,0)</f>
        <v>0.20881354922803783</v>
      </c>
      <c r="AK19" s="59">
        <f>SUM(AK16:AK18)</f>
        <v>112.058809</v>
      </c>
      <c r="AL19" s="57"/>
      <c r="AM19" s="57">
        <f>SUM(AM16:AM18)</f>
        <v>501.36</v>
      </c>
      <c r="AN19" s="124"/>
      <c r="AO19" s="125">
        <f>AN18</f>
        <v>1730.920000000001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55</v>
      </c>
      <c r="D20" s="12">
        <v>13196</v>
      </c>
      <c r="E20" s="12">
        <v>0</v>
      </c>
      <c r="F20" s="12">
        <v>13867</v>
      </c>
      <c r="G20" s="13">
        <v>1.3</v>
      </c>
      <c r="H20" s="13">
        <v>4.5</v>
      </c>
      <c r="I20" s="12">
        <v>14087</v>
      </c>
      <c r="J20" s="12">
        <v>14719</v>
      </c>
      <c r="K20" s="14">
        <v>8.1000000000000003E-2</v>
      </c>
      <c r="L20" s="25">
        <f>J20*(1-K20)</f>
        <v>13526.761</v>
      </c>
      <c r="M20" s="15">
        <v>0.76</v>
      </c>
      <c r="N20" s="26">
        <f>L20*M20</f>
        <v>10280.33836</v>
      </c>
      <c r="O20" s="14">
        <v>0.115</v>
      </c>
      <c r="P20" s="26">
        <f>L20*O20</f>
        <v>1555.5775150000002</v>
      </c>
      <c r="Q20" s="16">
        <v>0.125</v>
      </c>
      <c r="R20" s="26">
        <f>L20*Q20</f>
        <v>1690.8451250000001</v>
      </c>
      <c r="S20" s="16">
        <v>0.19600000000000001</v>
      </c>
      <c r="T20" s="26">
        <f>L20*S20</f>
        <v>2651.2451560000004</v>
      </c>
      <c r="U20" s="16">
        <v>0.52100000000000002</v>
      </c>
      <c r="V20" s="26">
        <f>L20*U20</f>
        <v>7047.442481</v>
      </c>
      <c r="W20" s="16">
        <v>0.39</v>
      </c>
      <c r="X20" s="26">
        <f>W20*L20</f>
        <v>5275.4367900000007</v>
      </c>
      <c r="Y20" s="17">
        <v>3.1199999999999999E-3</v>
      </c>
      <c r="Z20" s="61">
        <f>L20*Y20</f>
        <v>42.203494319999997</v>
      </c>
      <c r="AA20" s="28">
        <f>IF(J20&gt;0,(AC20+AK20)/J20,0)</f>
        <v>2.8249893919423874E-3</v>
      </c>
      <c r="AB20" s="17">
        <v>2.5999999999999998E-4</v>
      </c>
      <c r="AC20" s="25">
        <f>AB20*L20</f>
        <v>3.5169578599999998</v>
      </c>
      <c r="AD20" s="141">
        <v>0.20430000000000001</v>
      </c>
      <c r="AE20" s="31">
        <f>AH20*(1-AI20)*AD20</f>
        <v>36.4238298</v>
      </c>
      <c r="AF20" s="29">
        <f t="shared" ref="AF20:AF22" si="32">IF(AND(AD20&gt;0,AB20&gt;0,Y20&gt;0),((Y20-AB20)*AD20)/((AD20-AB20)*Y20),0)</f>
        <v>0.91783473828661055</v>
      </c>
      <c r="AG20" s="62">
        <f>IF(AND(AA20&gt;0,AJ20&gt;0,AB20&gt;0),((AJ20*(AA20-AB20))/(AA20*(AJ20-AB20))),0)</f>
        <v>0.90907132194822915</v>
      </c>
      <c r="AH20" s="12">
        <v>194</v>
      </c>
      <c r="AI20" s="14">
        <v>8.1000000000000003E-2</v>
      </c>
      <c r="AJ20" s="135">
        <v>0.2135</v>
      </c>
      <c r="AK20" s="31">
        <f t="shared" si="8"/>
        <v>38.064061000000002</v>
      </c>
      <c r="AL20" s="19">
        <v>1.57</v>
      </c>
      <c r="AM20" s="19"/>
      <c r="AN20" s="119">
        <f>AN18+AH20-AM20</f>
        <v>1924.920000000001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24" t="s">
        <v>52</v>
      </c>
      <c r="D21" s="35">
        <v>21800</v>
      </c>
      <c r="E21" s="44">
        <v>3</v>
      </c>
      <c r="F21" s="35">
        <v>14782</v>
      </c>
      <c r="G21" s="36">
        <v>1.2</v>
      </c>
      <c r="H21" s="38">
        <v>4.4000000000000004</v>
      </c>
      <c r="I21" s="35">
        <v>14336</v>
      </c>
      <c r="J21" s="35">
        <v>14835</v>
      </c>
      <c r="K21" s="40">
        <v>7.9000000000000001E-2</v>
      </c>
      <c r="L21" s="38">
        <f t="shared" ref="L21:L22" si="33">J21*(1-K21)</f>
        <v>13663.035</v>
      </c>
      <c r="M21" s="39">
        <v>0.68600000000000005</v>
      </c>
      <c r="N21" s="26">
        <f t="shared" ref="N21:N22" si="34">L21*M21</f>
        <v>9372.8420100000003</v>
      </c>
      <c r="O21" s="37">
        <v>0.14899999999999999</v>
      </c>
      <c r="P21" s="26">
        <f t="shared" ref="P21:P22" si="35">L21*O21</f>
        <v>2035.7922149999999</v>
      </c>
      <c r="Q21" s="40">
        <v>0.16500000000000001</v>
      </c>
      <c r="R21" s="26">
        <f t="shared" ref="R21:R22" si="36">L21*Q21</f>
        <v>2254.4007750000001</v>
      </c>
      <c r="S21" s="40">
        <v>0.20200000000000001</v>
      </c>
      <c r="T21" s="26">
        <f>L21*S21</f>
        <v>2759.93307</v>
      </c>
      <c r="U21" s="40">
        <v>0.50600000000000001</v>
      </c>
      <c r="V21" s="26">
        <f>L21*U21</f>
        <v>6913.4957100000001</v>
      </c>
      <c r="W21" s="40">
        <v>0.39</v>
      </c>
      <c r="X21" s="26">
        <f>W21*L21</f>
        <v>5328.5836500000005</v>
      </c>
      <c r="Y21" s="41">
        <v>3.0699999999999998E-3</v>
      </c>
      <c r="Z21" s="18">
        <f>L21*Y21</f>
        <v>41.945517449999997</v>
      </c>
      <c r="AA21" s="28">
        <f>IF(J21&gt;0,(AC21+AK21)/J21,0)</f>
        <v>2.7064384293899561E-3</v>
      </c>
      <c r="AB21" s="41">
        <v>2.5999999999999998E-4</v>
      </c>
      <c r="AC21" s="38">
        <f>AB21*L21</f>
        <v>3.5523890999999996</v>
      </c>
      <c r="AD21" s="29">
        <v>0.20649999999999999</v>
      </c>
      <c r="AE21" s="42">
        <f>AH21*(1-AI21)*AD21</f>
        <v>36.865412499999998</v>
      </c>
      <c r="AF21" s="29">
        <f t="shared" si="32"/>
        <v>0.91646334683604447</v>
      </c>
      <c r="AG21" s="30">
        <f t="shared" ref="AG21:AG22" si="37">IF(AND(AA21&gt;0,AJ21&gt;0,AB21&gt;0),((AJ21*(AA21-AB21))/(AA21*(AJ21-AB21))),0)</f>
        <v>0.90508069313707018</v>
      </c>
      <c r="AH21" s="35">
        <v>193</v>
      </c>
      <c r="AI21" s="40">
        <v>7.4999999999999997E-2</v>
      </c>
      <c r="AJ21" s="39">
        <v>0.20499999999999999</v>
      </c>
      <c r="AK21" s="42">
        <f t="shared" si="8"/>
        <v>36.597625000000001</v>
      </c>
      <c r="AL21" s="18">
        <v>1.6</v>
      </c>
      <c r="AM21" s="18"/>
      <c r="AN21" s="122">
        <f>AN20+AH21-AM21</f>
        <v>2117.920000000001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53</v>
      </c>
      <c r="D22" s="44">
        <v>13819</v>
      </c>
      <c r="E22" s="44">
        <v>1</v>
      </c>
      <c r="F22" s="44">
        <v>16351</v>
      </c>
      <c r="G22" s="38">
        <v>1.3</v>
      </c>
      <c r="H22" s="38">
        <v>4.4000000000000004</v>
      </c>
      <c r="I22" s="44">
        <v>16044</v>
      </c>
      <c r="J22" s="44">
        <v>14836</v>
      </c>
      <c r="K22" s="40">
        <v>8.1000000000000003E-2</v>
      </c>
      <c r="L22" s="38">
        <f t="shared" si="33"/>
        <v>13634.284000000001</v>
      </c>
      <c r="M22" s="29">
        <v>0.71699999999999997</v>
      </c>
      <c r="N22" s="26">
        <f t="shared" si="34"/>
        <v>9775.7816280000006</v>
      </c>
      <c r="O22" s="40">
        <v>0.13100000000000001</v>
      </c>
      <c r="P22" s="26">
        <f t="shared" si="35"/>
        <v>1786.0912040000003</v>
      </c>
      <c r="Q22" s="40">
        <v>0.152</v>
      </c>
      <c r="R22" s="26">
        <f t="shared" si="36"/>
        <v>2072.4111680000001</v>
      </c>
      <c r="S22" s="40">
        <v>0.20200000000000001</v>
      </c>
      <c r="T22" s="26">
        <f>L22*S22</f>
        <v>2754.1253680000004</v>
      </c>
      <c r="U22" s="40">
        <v>0.51500000000000001</v>
      </c>
      <c r="V22" s="26">
        <f>L22*U22</f>
        <v>7021.6562600000007</v>
      </c>
      <c r="W22" s="40">
        <v>0.4</v>
      </c>
      <c r="X22" s="26">
        <f>W22*L22</f>
        <v>5453.713600000001</v>
      </c>
      <c r="Y22" s="48">
        <v>3.0699999999999998E-3</v>
      </c>
      <c r="Z22" s="18">
        <f>L22*Y22</f>
        <v>41.85725188</v>
      </c>
      <c r="AA22" s="28">
        <f>IF(J22&gt;0,(AC22+AK22)/J22,0)</f>
        <v>2.8072826867080077E-3</v>
      </c>
      <c r="AB22" s="48">
        <v>2.5999999999999998E-4</v>
      </c>
      <c r="AC22" s="38">
        <f>AB22*L22</f>
        <v>3.54491384</v>
      </c>
      <c r="AD22" s="29">
        <v>0.20499999999999999</v>
      </c>
      <c r="AE22" s="42">
        <f>AH22*(1-AI22)*AD22</f>
        <v>36.518495000000001</v>
      </c>
      <c r="AF22" s="29">
        <f t="shared" si="32"/>
        <v>0.91647180073305012</v>
      </c>
      <c r="AG22" s="30">
        <f t="shared" si="37"/>
        <v>0.90848803479754181</v>
      </c>
      <c r="AH22" s="44">
        <v>193</v>
      </c>
      <c r="AI22" s="40">
        <v>7.6999999999999999E-2</v>
      </c>
      <c r="AJ22" s="29">
        <v>0.21390000000000001</v>
      </c>
      <c r="AK22" s="42">
        <f t="shared" si="8"/>
        <v>38.103932100000002</v>
      </c>
      <c r="AL22" s="18">
        <v>1.65</v>
      </c>
      <c r="AM22" s="18"/>
      <c r="AN22" s="122">
        <f>AN21+AH22-AM22</f>
        <v>2310.920000000001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48815</v>
      </c>
      <c r="E23" s="52"/>
      <c r="F23" s="52">
        <f>SUM(F20:F22)</f>
        <v>45000</v>
      </c>
      <c r="G23" s="53"/>
      <c r="H23" s="53"/>
      <c r="I23" s="52">
        <f>SUM(I20:I22)</f>
        <v>44467</v>
      </c>
      <c r="J23" s="52">
        <f>SUM(J20:J22)</f>
        <v>44390</v>
      </c>
      <c r="K23" s="21">
        <f>IF(J23&gt;0,(J20*K20+J21*K21+J22*K22)/J23,0)</f>
        <v>8.0331606217616577E-2</v>
      </c>
      <c r="L23" s="53">
        <f>L20+L21+L22</f>
        <v>40824.080000000002</v>
      </c>
      <c r="M23" s="54">
        <f>IF(L23&gt;0,N23/L23,0)</f>
        <v>0.72087263198582796</v>
      </c>
      <c r="N23" s="55">
        <f>N20+N21+N22</f>
        <v>29428.961998000002</v>
      </c>
      <c r="O23" s="21">
        <f>IF(L23&gt;0,P23/L23,0)</f>
        <v>0.131722770825454</v>
      </c>
      <c r="P23" s="55">
        <f>P20+P21+P22</f>
        <v>5377.4609340000006</v>
      </c>
      <c r="Q23" s="21">
        <f>IF(L23&gt;0,R23/L23,0)</f>
        <v>0.14740459718871804</v>
      </c>
      <c r="R23" s="55">
        <f>R20+R21+R22</f>
        <v>6017.6570680000004</v>
      </c>
      <c r="S23" s="21">
        <f>IF(L23&gt;0,T23/L23,0)</f>
        <v>0.20001194378415876</v>
      </c>
      <c r="T23" s="55">
        <f>T20+T21+T22</f>
        <v>8165.3035940000009</v>
      </c>
      <c r="U23" s="21">
        <f>IF(L23&gt;0,V23/L23,0)</f>
        <v>0.51397592918199264</v>
      </c>
      <c r="V23" s="55">
        <f>V20+V21+V22</f>
        <v>20982.594451000001</v>
      </c>
      <c r="W23" s="21">
        <f>IF(L23&gt;0,X23/L23,0)</f>
        <v>0.39333976515821056</v>
      </c>
      <c r="X23" s="55">
        <f>X20+X21+X22</f>
        <v>16057.734040000001</v>
      </c>
      <c r="Y23" s="56">
        <f>IF(L23&gt;0,Z23/L23,0)</f>
        <v>3.0865671351320099E-3</v>
      </c>
      <c r="Z23" s="57">
        <f>SUM(Z20:Z22)</f>
        <v>126.00626364999999</v>
      </c>
      <c r="AA23" s="63">
        <f>IF(L23&gt;0,(AA20*L20+AA21*L21+AA22*L22)/L23,0)</f>
        <v>2.7793990394223214E-3</v>
      </c>
      <c r="AB23" s="56">
        <f>IF(J23&gt;0,(J20*AB20+J21*AB21+J22*AB22)/J23,0)</f>
        <v>2.5999999999999998E-4</v>
      </c>
      <c r="AC23" s="53">
        <f>SUM(AC20:AC22)</f>
        <v>10.614260799999998</v>
      </c>
      <c r="AD23" s="54">
        <f>IF(J23&gt;0,(J20*AD20+J21*AD21+J22*AD22)/J23,0)</f>
        <v>0.20526918675377337</v>
      </c>
      <c r="AE23" s="59">
        <f>SUM(AE20:AE22)</f>
        <v>109.8077373</v>
      </c>
      <c r="AF23" s="54">
        <f>IF(AND(Z23&gt;0),((Z20*AF20+Z21*AF21+Z22*AF22)/Z23),0)</f>
        <v>0.9169254775786283</v>
      </c>
      <c r="AG23" s="58">
        <f>IF(AND(AA23&gt;0,AJ23&gt;0,AB23&gt;0),((AJ23*(AA23-AB23))/(AA23*(AJ23-AB23))),0)</f>
        <v>0.90757403397710867</v>
      </c>
      <c r="AH23" s="52">
        <f>SUM(AH20:AH22)</f>
        <v>580</v>
      </c>
      <c r="AI23" s="21">
        <f>IF(AH23&gt;0,(AI20*AH20+AI21*AH21+AI22*AH22)/AH23,0)</f>
        <v>7.767241379310344E-2</v>
      </c>
      <c r="AJ23" s="54">
        <f>IF(J23&gt;0,(AJ20*J20+AJ21*J21+AJ22*J22)/J23,0)</f>
        <v>0.21079301419238566</v>
      </c>
      <c r="AK23" s="59">
        <f>SUM(AK20:AK22)</f>
        <v>112.76561810000001</v>
      </c>
      <c r="AL23" s="57"/>
      <c r="AM23" s="57">
        <f>SUM(AM20:AM22)</f>
        <v>0</v>
      </c>
      <c r="AN23" s="124"/>
      <c r="AO23" s="125">
        <f>AN22</f>
        <v>2310.920000000001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11" t="s">
        <v>55</v>
      </c>
      <c r="D24" s="12">
        <v>11380</v>
      </c>
      <c r="E24" s="12">
        <v>0</v>
      </c>
      <c r="F24" s="12">
        <v>14238</v>
      </c>
      <c r="G24" s="13">
        <v>1.3</v>
      </c>
      <c r="H24" s="13">
        <v>4</v>
      </c>
      <c r="I24" s="12">
        <v>13428</v>
      </c>
      <c r="J24" s="12">
        <v>14835</v>
      </c>
      <c r="K24" s="14">
        <v>0.08</v>
      </c>
      <c r="L24" s="25">
        <f>J24*(1-K24)</f>
        <v>13648.2</v>
      </c>
      <c r="M24" s="15">
        <v>0.80400000000000005</v>
      </c>
      <c r="N24" s="26">
        <f>L24*M24</f>
        <v>10973.152800000002</v>
      </c>
      <c r="O24" s="14">
        <v>9.2999999999999999E-2</v>
      </c>
      <c r="P24" s="26">
        <f>L24*O24</f>
        <v>1269.2826</v>
      </c>
      <c r="Q24" s="16">
        <v>0.10299999999999999</v>
      </c>
      <c r="R24" s="26">
        <f>L24*Q24</f>
        <v>1405.7646</v>
      </c>
      <c r="S24" s="16">
        <v>0.192</v>
      </c>
      <c r="T24" s="26">
        <f>L24*S24</f>
        <v>2620.4544000000001</v>
      </c>
      <c r="U24" s="16">
        <v>0.503</v>
      </c>
      <c r="V24" s="26">
        <f>L24*U24</f>
        <v>6865.0446000000002</v>
      </c>
      <c r="W24" s="16">
        <v>0.4</v>
      </c>
      <c r="X24" s="26">
        <f>W24*L24</f>
        <v>5459.2800000000007</v>
      </c>
      <c r="Y24" s="17">
        <v>3.1199999999999999E-3</v>
      </c>
      <c r="Z24" s="61">
        <f>L24*Y24</f>
        <v>42.582384000000005</v>
      </c>
      <c r="AA24" s="28">
        <f>IF(J24&gt;0,(AC24+AK24)/J24,0)</f>
        <v>2.8162707381193127E-3</v>
      </c>
      <c r="AB24" s="17">
        <v>2.5999999999999998E-4</v>
      </c>
      <c r="AC24" s="25">
        <f>AB24*L24</f>
        <v>3.5485319999999998</v>
      </c>
      <c r="AD24" s="141">
        <v>0.2039</v>
      </c>
      <c r="AE24" s="31">
        <f>AH24*(1-AI24)*AD24</f>
        <v>36.874499399999998</v>
      </c>
      <c r="AF24" s="29">
        <f t="shared" ref="AF24:AF26" si="38">IF(AND(AD24&gt;0,AB24&gt;0,Y24&gt;0),((Y24-AB24)*AD24)/((AD24-AB24)*Y24),0)</f>
        <v>0.91783703267203565</v>
      </c>
      <c r="AG24" s="62">
        <f>IF(AND(AA24&gt;0,AJ24&gt;0,AB24&gt;0),((AJ24*(AA24-AB24))/(AA24*(AJ24-AB24))),0)</f>
        <v>0.90879705631540642</v>
      </c>
      <c r="AH24" s="12">
        <v>197</v>
      </c>
      <c r="AI24" s="14">
        <v>8.2000000000000003E-2</v>
      </c>
      <c r="AJ24" s="15">
        <v>0.2114</v>
      </c>
      <c r="AK24" s="31">
        <f t="shared" si="8"/>
        <v>38.230844400000002</v>
      </c>
      <c r="AL24" s="19">
        <v>1.6</v>
      </c>
      <c r="AM24" s="19"/>
      <c r="AN24" s="119">
        <f>AN22+AH24-AM24</f>
        <v>2507.920000000001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24" t="s">
        <v>52</v>
      </c>
      <c r="D25" s="35">
        <v>19630</v>
      </c>
      <c r="E25" s="44">
        <v>4</v>
      </c>
      <c r="F25" s="35">
        <v>15142</v>
      </c>
      <c r="G25" s="36">
        <v>1.1000000000000001</v>
      </c>
      <c r="H25" s="38">
        <v>3.8</v>
      </c>
      <c r="I25" s="35">
        <v>14909</v>
      </c>
      <c r="J25" s="35">
        <v>14913</v>
      </c>
      <c r="K25" s="40">
        <v>8.1000000000000003E-2</v>
      </c>
      <c r="L25" s="38">
        <f t="shared" ref="L25:L26" si="39">J25*(1-K25)</f>
        <v>13705.047</v>
      </c>
      <c r="M25" s="39">
        <v>0.77200000000000002</v>
      </c>
      <c r="N25" s="26">
        <f t="shared" ref="N25:N26" si="40">L25*M25</f>
        <v>10580.296284</v>
      </c>
      <c r="O25" s="37">
        <v>0.126</v>
      </c>
      <c r="P25" s="26">
        <f t="shared" ref="P25:P26" si="41">L25*O25</f>
        <v>1726.835922</v>
      </c>
      <c r="Q25" s="40">
        <v>0.10199999999999999</v>
      </c>
      <c r="R25" s="26">
        <f t="shared" ref="R25:R26" si="42">L25*Q25</f>
        <v>1397.914794</v>
      </c>
      <c r="S25" s="40">
        <v>0.19700000000000001</v>
      </c>
      <c r="T25" s="26">
        <f>L25*S25</f>
        <v>2699.8942590000001</v>
      </c>
      <c r="U25" s="40">
        <v>0.49099999999999999</v>
      </c>
      <c r="V25" s="26">
        <f>L25*U25</f>
        <v>6729.1780770000005</v>
      </c>
      <c r="W25" s="40">
        <v>0.38</v>
      </c>
      <c r="X25" s="26">
        <f>W25*L25</f>
        <v>5207.9178600000005</v>
      </c>
      <c r="Y25" s="41">
        <v>3.0400000000000002E-3</v>
      </c>
      <c r="Z25" s="18">
        <f>L25*Y25</f>
        <v>41.663342880000002</v>
      </c>
      <c r="AA25" s="28">
        <f>IF(J25&gt;0,(AC25+AK25)/J25,0)</f>
        <v>2.8964295661503383E-3</v>
      </c>
      <c r="AB25" s="41">
        <v>2.5999999999999998E-4</v>
      </c>
      <c r="AC25" s="38">
        <f>AB25*L25</f>
        <v>3.5633122199999998</v>
      </c>
      <c r="AD25" s="29">
        <v>0.20430000000000001</v>
      </c>
      <c r="AE25" s="42">
        <f>AH25*(1-AI25)*AD25</f>
        <v>37.781811900000001</v>
      </c>
      <c r="AF25" s="29">
        <f t="shared" si="38"/>
        <v>0.91563896140075729</v>
      </c>
      <c r="AG25" s="30">
        <f t="shared" ref="AG25:AG26" si="43">IF(AND(AA25&gt;0,AJ25&gt;0,AB25&gt;0),((AJ25*(AA25-AB25))/(AA25*(AJ25-AB25))),0)</f>
        <v>0.91133999497812357</v>
      </c>
      <c r="AH25" s="35">
        <v>203</v>
      </c>
      <c r="AI25" s="40">
        <v>8.8999999999999996E-2</v>
      </c>
      <c r="AJ25" s="39">
        <v>0.21429999999999999</v>
      </c>
      <c r="AK25" s="42">
        <f t="shared" si="8"/>
        <v>39.631141899999996</v>
      </c>
      <c r="AL25" s="18">
        <v>1.6</v>
      </c>
      <c r="AM25" s="18"/>
      <c r="AN25" s="122">
        <f>AN24+AH25-AM25</f>
        <v>2710.920000000001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53</v>
      </c>
      <c r="D26" s="44">
        <v>14940</v>
      </c>
      <c r="E26" s="44">
        <v>4</v>
      </c>
      <c r="F26" s="44">
        <v>16122</v>
      </c>
      <c r="G26" s="38">
        <v>1.3</v>
      </c>
      <c r="H26" s="38">
        <v>4.2</v>
      </c>
      <c r="I26" s="44">
        <v>14745</v>
      </c>
      <c r="J26" s="44">
        <v>14942</v>
      </c>
      <c r="K26" s="40">
        <v>7.8E-2</v>
      </c>
      <c r="L26" s="38">
        <f t="shared" si="39"/>
        <v>13776.524000000001</v>
      </c>
      <c r="M26" s="29">
        <v>0.76400000000000001</v>
      </c>
      <c r="N26" s="26">
        <f t="shared" si="40"/>
        <v>10525.264336000002</v>
      </c>
      <c r="O26" s="40">
        <v>0.10199999999999999</v>
      </c>
      <c r="P26" s="26">
        <f t="shared" si="41"/>
        <v>1405.2054479999999</v>
      </c>
      <c r="Q26" s="40">
        <v>0.13400000000000001</v>
      </c>
      <c r="R26" s="26">
        <f t="shared" si="42"/>
        <v>1846.0542160000002</v>
      </c>
      <c r="S26" s="40">
        <v>0.19</v>
      </c>
      <c r="T26" s="26">
        <f>L26*S26</f>
        <v>2617.5395600000002</v>
      </c>
      <c r="U26" s="40">
        <v>0.52400000000000002</v>
      </c>
      <c r="V26" s="26">
        <f>L26*U26</f>
        <v>7218.8985760000005</v>
      </c>
      <c r="W26" s="40">
        <v>0.4</v>
      </c>
      <c r="X26" s="26">
        <f>W26*L26</f>
        <v>5510.6096000000007</v>
      </c>
      <c r="Y26" s="48">
        <v>3.0500000000000002E-3</v>
      </c>
      <c r="Z26" s="18">
        <f>L26*Y26</f>
        <v>42.018398200000007</v>
      </c>
      <c r="AA26" s="28">
        <f>IF(J26&gt;0,(AC26+AK26)/J26,0)</f>
        <v>2.7903422058626693E-3</v>
      </c>
      <c r="AB26" s="48">
        <v>2.5999999999999998E-4</v>
      </c>
      <c r="AC26" s="38">
        <f>AB26*L26</f>
        <v>3.5818962399999998</v>
      </c>
      <c r="AD26" s="29">
        <v>0.20330000000000001</v>
      </c>
      <c r="AE26" s="42">
        <f>AH26*(1-AI26)*AD26</f>
        <v>36.087783000000009</v>
      </c>
      <c r="AF26" s="29">
        <f t="shared" si="38"/>
        <v>0.91592547378211853</v>
      </c>
      <c r="AG26" s="30">
        <f t="shared" si="43"/>
        <v>0.90792094968366666</v>
      </c>
      <c r="AH26" s="44">
        <v>194</v>
      </c>
      <c r="AI26" s="40">
        <v>8.5000000000000006E-2</v>
      </c>
      <c r="AJ26" s="29">
        <v>0.2147</v>
      </c>
      <c r="AK26" s="42">
        <f t="shared" si="8"/>
        <v>38.111397000000004</v>
      </c>
      <c r="AL26" s="18">
        <v>1.55</v>
      </c>
      <c r="AM26" s="18"/>
      <c r="AN26" s="122">
        <f>AN25+AH26-AM26</f>
        <v>2904.920000000001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45950</v>
      </c>
      <c r="E27" s="52"/>
      <c r="F27" s="52">
        <f>SUM(F24:F26)</f>
        <v>45502</v>
      </c>
      <c r="G27" s="53"/>
      <c r="H27" s="53"/>
      <c r="I27" s="52">
        <f>SUM(I24:I26)</f>
        <v>43082</v>
      </c>
      <c r="J27" s="52">
        <f>SUM(J24:J26)</f>
        <v>44690</v>
      </c>
      <c r="K27" s="21">
        <f>IF(J27&gt;0,(J24*K24+J25*K25+J26*K26)/J27,0)</f>
        <v>7.9665003356455572E-2</v>
      </c>
      <c r="L27" s="53">
        <f>L24+L25+L26</f>
        <v>41129.771000000008</v>
      </c>
      <c r="M27" s="54">
        <f>IF(L27&gt;0,N27/L27,0)</f>
        <v>0.77993902324425768</v>
      </c>
      <c r="N27" s="55">
        <f>N24+N25+N26</f>
        <v>32078.71342</v>
      </c>
      <c r="O27" s="21">
        <f>IF(L27&gt;0,P27/L27,0)</f>
        <v>0.10701066072067357</v>
      </c>
      <c r="P27" s="55">
        <f>P24+P25+P26</f>
        <v>4401.3239699999995</v>
      </c>
      <c r="Q27" s="21">
        <f>IF(L27&gt;0,R27/L27,0)</f>
        <v>0.1130503160350686</v>
      </c>
      <c r="R27" s="55">
        <f>R24+R25+R26</f>
        <v>4649.7336100000002</v>
      </c>
      <c r="S27" s="21">
        <f>IF(L27&gt;0,T27/L27,0)</f>
        <v>0.19299616861470001</v>
      </c>
      <c r="T27" s="55">
        <f>T24+T25+T26</f>
        <v>7937.8882190000004</v>
      </c>
      <c r="U27" s="21">
        <f>IF(L27&gt;0,V27/L27,0)</f>
        <v>0.50603542754954789</v>
      </c>
      <c r="V27" s="55">
        <f>V24+V25+V26</f>
        <v>20813.121253000001</v>
      </c>
      <c r="W27" s="21">
        <f>IF(L27&gt;0,X27/L27,0)</f>
        <v>0.3933357046894328</v>
      </c>
      <c r="X27" s="55">
        <f>X24+X25+X26</f>
        <v>16177.80746</v>
      </c>
      <c r="Y27" s="56">
        <f>IF(L27&gt;0,Z27/L27,0)</f>
        <v>3.0698961363047703E-3</v>
      </c>
      <c r="Z27" s="57">
        <f>SUM(Z24:Z26)</f>
        <v>126.26412508000001</v>
      </c>
      <c r="AA27" s="63">
        <f>IF(L27&gt;0,(AA24*L24+AA25*L25+AA26*L26)/L27,0)</f>
        <v>2.8342960137453716E-3</v>
      </c>
      <c r="AB27" s="56">
        <f>IF(J27&gt;0,(J24*AB24+J25*AB25+J26*AB26)/J27,0)</f>
        <v>2.5999999999999998E-4</v>
      </c>
      <c r="AC27" s="53">
        <f>SUM(AC24:AC26)</f>
        <v>10.693740460000001</v>
      </c>
      <c r="AD27" s="54">
        <f>IF(J27&gt;0,(J24*AD24+J25*AD25+J26*AD26)/J27,0)</f>
        <v>0.20383287088834193</v>
      </c>
      <c r="AE27" s="59">
        <f>SUM(AE24:AE26)</f>
        <v>110.7440943</v>
      </c>
      <c r="AF27" s="54">
        <f>IF(AND(Z27&gt;0),((Z24*AF24+Z25*AF25+Z26*AF26)/Z27),0)</f>
        <v>0.91647560368687997</v>
      </c>
      <c r="AG27" s="58">
        <f>IF(AND(AA27&gt;0,AJ27&gt;0,AB27&gt;0),((AJ27*(AA27-AB27))/(AA27*(AJ27-AB27))),0)</f>
        <v>0.90937404687808054</v>
      </c>
      <c r="AH27" s="52">
        <f>SUM(AH24:AH26)</f>
        <v>594</v>
      </c>
      <c r="AI27" s="21">
        <f>IF(AH27&gt;0,(AI24*AH24+AI25*AH25+AI26*AH26)/AH27,0)</f>
        <v>8.5372053872053877E-2</v>
      </c>
      <c r="AJ27" s="54">
        <f>IF(J27&gt;0,(AJ24*J24+AJ25*J25+AJ26*J26)/J27,0)</f>
        <v>0.21347107406578655</v>
      </c>
      <c r="AK27" s="59">
        <f>SUM(AK24:AK26)</f>
        <v>115.97338329999999</v>
      </c>
      <c r="AL27" s="57"/>
      <c r="AM27" s="57">
        <f>SUM(AM24:AM26)</f>
        <v>0</v>
      </c>
      <c r="AN27" s="124"/>
      <c r="AO27" s="125">
        <f>AN26</f>
        <v>2904.920000000001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24" t="s">
        <v>52</v>
      </c>
      <c r="D28" s="12">
        <v>6312</v>
      </c>
      <c r="E28" s="12">
        <v>0</v>
      </c>
      <c r="F28" s="12">
        <v>8803</v>
      </c>
      <c r="G28" s="13">
        <v>2.2000000000000002</v>
      </c>
      <c r="H28" s="13">
        <v>6.1</v>
      </c>
      <c r="I28" s="12">
        <v>9035</v>
      </c>
      <c r="J28" s="12">
        <v>14775</v>
      </c>
      <c r="K28" s="14">
        <v>7.3999999999999996E-2</v>
      </c>
      <c r="L28" s="25">
        <f>J28*(1-K28)</f>
        <v>13681.650000000001</v>
      </c>
      <c r="M28" s="15">
        <v>0.77200000000000002</v>
      </c>
      <c r="N28" s="26">
        <f>L28*M28</f>
        <v>10562.233800000002</v>
      </c>
      <c r="O28" s="14">
        <v>0.17100000000000001</v>
      </c>
      <c r="P28" s="26">
        <f>L28*O28</f>
        <v>2339.5621500000002</v>
      </c>
      <c r="Q28" s="16">
        <v>5.7000000000000002E-2</v>
      </c>
      <c r="R28" s="26">
        <f>L28*Q28</f>
        <v>779.85405000000014</v>
      </c>
      <c r="S28" s="16">
        <v>0.192</v>
      </c>
      <c r="T28" s="26">
        <f>L28*S28</f>
        <v>2626.8768000000005</v>
      </c>
      <c r="U28" s="16">
        <v>0.52400000000000002</v>
      </c>
      <c r="V28" s="26">
        <f>L28*U28</f>
        <v>7169.1846000000014</v>
      </c>
      <c r="W28" s="16">
        <v>0.4</v>
      </c>
      <c r="X28" s="26">
        <f>W28*L28</f>
        <v>5472.6600000000008</v>
      </c>
      <c r="Y28" s="17">
        <v>3.0899999999999999E-3</v>
      </c>
      <c r="Z28" s="61">
        <f>L28*Y28</f>
        <v>42.276298500000003</v>
      </c>
      <c r="AA28" s="28">
        <f>IF(J28&gt;0,(AC28+AK28)/J28,0)</f>
        <v>2.6681195126903555E-3</v>
      </c>
      <c r="AB28" s="17">
        <v>2.5999999999999998E-4</v>
      </c>
      <c r="AC28" s="25">
        <f>AB28*L28</f>
        <v>3.557229</v>
      </c>
      <c r="AD28" s="141">
        <v>0.19789999999999999</v>
      </c>
      <c r="AE28" s="31">
        <f>AH28*(1-AI28)*AD28</f>
        <v>34.843065600000003</v>
      </c>
      <c r="AF28" s="29">
        <f t="shared" ref="AF28:AF30" si="44">IF(AND(AD28&gt;0,AB28&gt;0,Y28&gt;0),((Y28-AB28)*AD28)/((AD28-AB28)*Y28),0)</f>
        <v>0.91706243708118262</v>
      </c>
      <c r="AG28" s="62">
        <f>IF(AND(AA28&gt;0,AJ28&gt;0,AB28&gt;0),((AJ28*(AA28-AB28))/(AA28*(AJ28-AB28))),0)</f>
        <v>0.90370656993413545</v>
      </c>
      <c r="AH28" s="12">
        <v>192</v>
      </c>
      <c r="AI28" s="14">
        <v>8.3000000000000004E-2</v>
      </c>
      <c r="AJ28" s="15">
        <v>0.20369999999999999</v>
      </c>
      <c r="AK28" s="31">
        <f t="shared" si="8"/>
        <v>35.8642368</v>
      </c>
      <c r="AL28" s="19">
        <v>1.55</v>
      </c>
      <c r="AM28" s="19">
        <v>1203.3399999999999</v>
      </c>
      <c r="AN28" s="119">
        <f>AN26+AH28-AM28</f>
        <v>1893.5800000000011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11" t="s">
        <v>49</v>
      </c>
      <c r="D29" s="35">
        <v>20933</v>
      </c>
      <c r="E29" s="44">
        <v>1</v>
      </c>
      <c r="F29" s="35">
        <v>11661</v>
      </c>
      <c r="G29" s="38">
        <v>1.2</v>
      </c>
      <c r="H29" s="38">
        <v>3.6</v>
      </c>
      <c r="I29" s="35">
        <v>11209</v>
      </c>
      <c r="J29" s="35">
        <v>14966</v>
      </c>
      <c r="K29" s="40">
        <v>8.5000000000000006E-2</v>
      </c>
      <c r="L29" s="38">
        <f t="shared" ref="L29:L30" si="45">J29*(1-K29)</f>
        <v>13693.890000000001</v>
      </c>
      <c r="M29" s="39">
        <v>0.77900000000000003</v>
      </c>
      <c r="N29" s="26">
        <f t="shared" ref="N29:N30" si="46">L29*M29</f>
        <v>10667.540310000002</v>
      </c>
      <c r="O29" s="37">
        <v>9.4E-2</v>
      </c>
      <c r="P29" s="26">
        <f t="shared" ref="P29:P30" si="47">L29*O29</f>
        <v>1287.2256600000001</v>
      </c>
      <c r="Q29" s="40">
        <v>0.127</v>
      </c>
      <c r="R29" s="26">
        <f t="shared" ref="R29:R30" si="48">L29*Q29</f>
        <v>1739.1240300000002</v>
      </c>
      <c r="S29" s="40">
        <v>0.191</v>
      </c>
      <c r="T29" s="26">
        <f>L29*S29</f>
        <v>2615.5329900000002</v>
      </c>
      <c r="U29" s="40">
        <v>0.52400000000000002</v>
      </c>
      <c r="V29" s="26">
        <f>L29*U29</f>
        <v>7175.5983600000009</v>
      </c>
      <c r="W29" s="40">
        <v>0.4</v>
      </c>
      <c r="X29" s="26">
        <f>W29*L29</f>
        <v>5477.5560000000005</v>
      </c>
      <c r="Y29" s="41">
        <v>3.0999999999999999E-3</v>
      </c>
      <c r="Z29" s="18">
        <f>L29*Y29</f>
        <v>42.451059000000001</v>
      </c>
      <c r="AA29" s="28">
        <f>IF(J29&gt;0,(AC29+AK29)/J29,0)</f>
        <v>3.0589709073900848E-3</v>
      </c>
      <c r="AB29" s="41">
        <v>2.5999999999999998E-4</v>
      </c>
      <c r="AC29" s="38">
        <f>AB29*L29</f>
        <v>3.5604114</v>
      </c>
      <c r="AD29" s="29">
        <v>0.2019</v>
      </c>
      <c r="AE29" s="42">
        <f>AH29*(1-AI29)*AD29</f>
        <v>40.669120800000002</v>
      </c>
      <c r="AF29" s="29">
        <f t="shared" si="44"/>
        <v>0.91731031349386649</v>
      </c>
      <c r="AG29" s="30">
        <f t="shared" ref="AG29:AG30" si="49">IF(AND(AA29&gt;0,AJ29&gt;0,AB29&gt;0),((AJ29*(AA29-AB29))/(AA29*(AJ29-AB29))),0)</f>
        <v>0.91614052907236887</v>
      </c>
      <c r="AH29" s="35">
        <v>218</v>
      </c>
      <c r="AI29" s="40">
        <v>7.5999999999999998E-2</v>
      </c>
      <c r="AJ29" s="39">
        <v>0.20960000000000001</v>
      </c>
      <c r="AK29" s="42">
        <f t="shared" si="8"/>
        <v>42.220147200000007</v>
      </c>
      <c r="AL29" s="18">
        <v>1.6</v>
      </c>
      <c r="AM29" s="18"/>
      <c r="AN29" s="122">
        <f>AN28+AH29-AM29</f>
        <v>2111.5800000000008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53</v>
      </c>
      <c r="D30" s="44">
        <v>14445</v>
      </c>
      <c r="E30" s="44">
        <v>1</v>
      </c>
      <c r="F30" s="44">
        <v>16136</v>
      </c>
      <c r="G30" s="38">
        <v>1.4</v>
      </c>
      <c r="H30" s="38">
        <v>4.2</v>
      </c>
      <c r="I30" s="44">
        <v>16159</v>
      </c>
      <c r="J30" s="44">
        <v>14660</v>
      </c>
      <c r="K30" s="40">
        <v>8.1000000000000003E-2</v>
      </c>
      <c r="L30" s="38">
        <f t="shared" si="45"/>
        <v>13472.54</v>
      </c>
      <c r="M30" s="29">
        <v>0.747</v>
      </c>
      <c r="N30" s="26">
        <f t="shared" si="46"/>
        <v>10063.98738</v>
      </c>
      <c r="O30" s="40">
        <v>0.111</v>
      </c>
      <c r="P30" s="26">
        <f t="shared" si="47"/>
        <v>1495.4519400000001</v>
      </c>
      <c r="Q30" s="40">
        <v>0.14199999999999999</v>
      </c>
      <c r="R30" s="26">
        <f t="shared" si="48"/>
        <v>1913.10068</v>
      </c>
      <c r="S30" s="40">
        <v>0.20599999999999999</v>
      </c>
      <c r="T30" s="26">
        <f>L30*S30</f>
        <v>2775.3432400000002</v>
      </c>
      <c r="U30" s="40">
        <v>0.504</v>
      </c>
      <c r="V30" s="26">
        <f>L30*U30</f>
        <v>6790.1601600000004</v>
      </c>
      <c r="W30" s="40">
        <v>0.4</v>
      </c>
      <c r="X30" s="26">
        <f>W30*L30</f>
        <v>5389.0160000000005</v>
      </c>
      <c r="Y30" s="48">
        <v>3.0999999999999999E-3</v>
      </c>
      <c r="Z30" s="18">
        <f>L30*Y30</f>
        <v>41.764873999999999</v>
      </c>
      <c r="AA30" s="28">
        <f>IF(J30&gt;0,(AC30+AK30)/J30,0)</f>
        <v>2.8467446384720326E-3</v>
      </c>
      <c r="AB30" s="48">
        <v>2.5999999999999998E-4</v>
      </c>
      <c r="AC30" s="38">
        <f>AB30*L30</f>
        <v>3.5028603999999999</v>
      </c>
      <c r="AD30" s="29">
        <v>0.2019</v>
      </c>
      <c r="AE30" s="42">
        <f>AH30*(1-AI30)*AD30</f>
        <v>37.892592</v>
      </c>
      <c r="AF30" s="29">
        <f t="shared" si="44"/>
        <v>0.91731031349386649</v>
      </c>
      <c r="AG30" s="30">
        <f t="shared" si="49"/>
        <v>0.9098289006707253</v>
      </c>
      <c r="AH30" s="44">
        <v>204</v>
      </c>
      <c r="AI30" s="40">
        <v>0.08</v>
      </c>
      <c r="AJ30" s="29">
        <v>0.20369999999999999</v>
      </c>
      <c r="AK30" s="42">
        <f t="shared" si="8"/>
        <v>38.230415999999998</v>
      </c>
      <c r="AL30" s="18">
        <v>1.6</v>
      </c>
      <c r="AM30" s="18"/>
      <c r="AN30" s="122">
        <f>AN29+AH30-AM30</f>
        <v>2315.5800000000008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41690</v>
      </c>
      <c r="E31" s="52"/>
      <c r="F31" s="52">
        <f>SUM(F28:F30)</f>
        <v>36600</v>
      </c>
      <c r="G31" s="53"/>
      <c r="H31" s="53"/>
      <c r="I31" s="52">
        <f>SUM(I28:I30)</f>
        <v>36403</v>
      </c>
      <c r="J31" s="52">
        <f>SUM(J28:J30)</f>
        <v>44401</v>
      </c>
      <c r="K31" s="21">
        <f>IF(J31&gt;0,(J28*K28+J29*K29+J30*K30)/J31,0)</f>
        <v>8.0018918492826746E-2</v>
      </c>
      <c r="L31" s="53">
        <f>L28+L29+L30</f>
        <v>40848.080000000002</v>
      </c>
      <c r="M31" s="54">
        <f>IF(L31&gt;0,N31/L31,0)</f>
        <v>0.76610116044621934</v>
      </c>
      <c r="N31" s="55">
        <f>N28+N29+N30</f>
        <v>31293.761490000004</v>
      </c>
      <c r="O31" s="21">
        <f>IF(L31&gt;0,P31/L31,0)</f>
        <v>0.12539731977610699</v>
      </c>
      <c r="P31" s="55">
        <f>P28+P29+P30</f>
        <v>5122.2397500000006</v>
      </c>
      <c r="Q31" s="21">
        <f>IF(L31&gt;0,R31/L31,0)</f>
        <v>0.10850151977767376</v>
      </c>
      <c r="R31" s="55">
        <f>R28+R29+R30</f>
        <v>4432.0787600000003</v>
      </c>
      <c r="S31" s="21">
        <f>IF(L31&gt;0,T31/L31,0)</f>
        <v>0.19628224949618195</v>
      </c>
      <c r="T31" s="55">
        <f>T28+T29+T30</f>
        <v>8017.7530300000008</v>
      </c>
      <c r="U31" s="21">
        <f>IF(L31&gt;0,V31/L31,0)</f>
        <v>0.51740358714534451</v>
      </c>
      <c r="V31" s="55">
        <f>V28+V29+V30</f>
        <v>21134.943120000004</v>
      </c>
      <c r="W31" s="21">
        <f>IF(L31&gt;0,X31/L31,0)</f>
        <v>0.39999999999999997</v>
      </c>
      <c r="X31" s="55">
        <f>X28+X29+X30</f>
        <v>16339.232</v>
      </c>
      <c r="Y31" s="56">
        <f>IF(L31&gt;0,Z31/L31,0)</f>
        <v>3.0966506014480973E-3</v>
      </c>
      <c r="Z31" s="57">
        <f>SUM(Z28:Z30)</f>
        <v>126.4922315</v>
      </c>
      <c r="AA31" s="63">
        <f>IF(L31&gt;0,(AA28*L28+AA29*L29+AA30*L30)/L31,0)</f>
        <v>2.8580625934291164E-3</v>
      </c>
      <c r="AB31" s="56">
        <f>IF(J31&gt;0,(J28*AB28+J29*AB29+J30*AB30)/J31,0)</f>
        <v>2.5999999999999998E-4</v>
      </c>
      <c r="AC31" s="53">
        <f>SUM(AC28:AC30)</f>
        <v>10.6205008</v>
      </c>
      <c r="AD31" s="54">
        <f>IF(J31&gt;0,(J28*AD28+J29*AD29+J30*AD30)/J31,0)</f>
        <v>0.20056894889754737</v>
      </c>
      <c r="AE31" s="59">
        <f>SUM(AE28:AE30)</f>
        <v>113.4047784</v>
      </c>
      <c r="AF31" s="54">
        <f>IF(AND(Z31&gt;0),((Z28*AF28+Z29*AF29+Z30*AF30)/Z31),0)</f>
        <v>0.91722746811206346</v>
      </c>
      <c r="AG31" s="58">
        <f>IF(AND(AA31&gt;0,AJ31&gt;0,AB31&gt;0),((AJ31*(AA31-AB31))/(AA31*(AJ31-AB31))),0)</f>
        <v>0.91017979350583922</v>
      </c>
      <c r="AH31" s="52">
        <f>SUM(AH28:AH30)</f>
        <v>614</v>
      </c>
      <c r="AI31" s="21">
        <f>IF(AH31&gt;0,(AI28*AH28+AI29*AH29+AI30*AH30)/AH31,0)</f>
        <v>7.9517915309446255E-2</v>
      </c>
      <c r="AJ31" s="54">
        <f>IF(J31&gt;0,(AJ28*J28+AJ29*J29+AJ30*J30)/J31,0)</f>
        <v>0.20568868043512534</v>
      </c>
      <c r="AK31" s="59">
        <f>SUM(AK28:AK30)</f>
        <v>116.31479999999999</v>
      </c>
      <c r="AL31" s="57"/>
      <c r="AM31" s="57">
        <f>SUM(AM28:AM30)</f>
        <v>1203.3399999999999</v>
      </c>
      <c r="AN31" s="124"/>
      <c r="AO31" s="125">
        <f>AN30</f>
        <v>2315.5800000000008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11" t="s">
        <v>49</v>
      </c>
      <c r="D32" s="12">
        <v>6738</v>
      </c>
      <c r="E32" s="12">
        <v>0</v>
      </c>
      <c r="F32" s="12">
        <v>9488</v>
      </c>
      <c r="G32" s="13">
        <v>1.5</v>
      </c>
      <c r="H32" s="13">
        <v>3.7</v>
      </c>
      <c r="I32" s="12">
        <v>8655</v>
      </c>
      <c r="J32" s="12">
        <v>13369</v>
      </c>
      <c r="K32" s="14">
        <v>7.9000000000000001E-2</v>
      </c>
      <c r="L32" s="25">
        <f>J32*(1-K32)</f>
        <v>12312.849</v>
      </c>
      <c r="M32" s="15">
        <v>0.71799999999999997</v>
      </c>
      <c r="N32" s="26">
        <f>L32*M32</f>
        <v>8840.6255820000006</v>
      </c>
      <c r="O32" s="14">
        <v>0.13400000000000001</v>
      </c>
      <c r="P32" s="26">
        <f>L32*O32</f>
        <v>1649.9217660000002</v>
      </c>
      <c r="Q32" s="16">
        <v>0.14799999999999999</v>
      </c>
      <c r="R32" s="26">
        <f>L32*Q32</f>
        <v>1822.3016519999999</v>
      </c>
      <c r="S32" s="16">
        <v>0.188</v>
      </c>
      <c r="T32" s="26">
        <f>L32*S32</f>
        <v>2314.8156119999999</v>
      </c>
      <c r="U32" s="16">
        <v>0.53500000000000003</v>
      </c>
      <c r="V32" s="26">
        <f>L32*U32</f>
        <v>6587.3742150000007</v>
      </c>
      <c r="W32" s="16">
        <v>0.4</v>
      </c>
      <c r="X32" s="26">
        <f>W32*L32</f>
        <v>4925.1396000000004</v>
      </c>
      <c r="Y32" s="17">
        <v>3.3500000000000001E-3</v>
      </c>
      <c r="Z32" s="61">
        <f>L32*Y32</f>
        <v>41.248044150000005</v>
      </c>
      <c r="AA32" s="28">
        <f>IF(J32&gt;0,(AC32+AK32)/J32,0)</f>
        <v>3.157453919515297E-3</v>
      </c>
      <c r="AB32" s="17">
        <v>2.5000000000000001E-4</v>
      </c>
      <c r="AC32" s="25">
        <f>AB32*L32</f>
        <v>3.07821225</v>
      </c>
      <c r="AD32" s="141">
        <v>0.2049</v>
      </c>
      <c r="AE32" s="31">
        <f>AH32*(1-AI32)*AD32</f>
        <v>37.243443599999999</v>
      </c>
      <c r="AF32" s="29">
        <f t="shared" ref="AF32:AF34" si="50">IF(AND(AD32&gt;0,AB32&gt;0,Y32&gt;0),((Y32-AB32)*AD32)/((AD32-AB32)*Y32),0)</f>
        <v>0.92650356815969037</v>
      </c>
      <c r="AG32" s="62">
        <f>IF(AND(AA32&gt;0,AJ32&gt;0,AB32&gt;0),((AJ32*(AA32-AB32))/(AA32*(AJ32-AB32))),0)</f>
        <v>0.92189275537966642</v>
      </c>
      <c r="AH32" s="12">
        <v>198</v>
      </c>
      <c r="AI32" s="14">
        <v>8.2000000000000003E-2</v>
      </c>
      <c r="AJ32" s="15">
        <v>0.21529999999999999</v>
      </c>
      <c r="AK32" s="31">
        <f t="shared" si="8"/>
        <v>39.133789200000002</v>
      </c>
      <c r="AL32" s="19">
        <v>1.6</v>
      </c>
      <c r="AM32" s="19">
        <v>1000.22</v>
      </c>
      <c r="AN32" s="119">
        <f>AN30+AH32-AM32</f>
        <v>1513.3600000000008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53</v>
      </c>
      <c r="D33" s="35">
        <v>18801</v>
      </c>
      <c r="E33" s="44">
        <v>3</v>
      </c>
      <c r="F33" s="35">
        <v>15918</v>
      </c>
      <c r="G33" s="36">
        <v>0.9</v>
      </c>
      <c r="H33" s="38">
        <v>3.9</v>
      </c>
      <c r="I33" s="35">
        <v>15899</v>
      </c>
      <c r="J33" s="35">
        <v>13277</v>
      </c>
      <c r="K33" s="40">
        <v>7.6999999999999999E-2</v>
      </c>
      <c r="L33" s="38">
        <f t="shared" ref="L33:L34" si="51">J33*(1-K33)</f>
        <v>12254.671</v>
      </c>
      <c r="M33" s="39">
        <v>0.70299999999999996</v>
      </c>
      <c r="N33" s="26">
        <f t="shared" ref="N33:N34" si="52">L33*M33</f>
        <v>8615.0337129999989</v>
      </c>
      <c r="O33" s="37">
        <v>9.7000000000000003E-2</v>
      </c>
      <c r="P33" s="26">
        <f t="shared" ref="P33:P34" si="53">L33*O33</f>
        <v>1188.7030870000001</v>
      </c>
      <c r="Q33" s="40">
        <v>0.2</v>
      </c>
      <c r="R33" s="26">
        <f t="shared" ref="R33:R34" si="54">L33*Q33</f>
        <v>2450.9342000000001</v>
      </c>
      <c r="S33" s="40">
        <v>0.184</v>
      </c>
      <c r="T33" s="26">
        <f>L33*S33</f>
        <v>2254.8594640000001</v>
      </c>
      <c r="U33" s="40">
        <v>0.52700000000000002</v>
      </c>
      <c r="V33" s="26">
        <f>L33*U33</f>
        <v>6458.2116170000008</v>
      </c>
      <c r="W33" s="40">
        <v>0.4</v>
      </c>
      <c r="X33" s="26">
        <f>W33*L33</f>
        <v>4901.8684000000003</v>
      </c>
      <c r="Y33" s="41">
        <v>3.3899999999999998E-3</v>
      </c>
      <c r="Z33" s="18">
        <f>L33*Y33</f>
        <v>41.543334690000002</v>
      </c>
      <c r="AA33" s="28">
        <f>IF(J33&gt;0,(AC33+AK33)/J33,0)</f>
        <v>3.0187584574828653E-3</v>
      </c>
      <c r="AB33" s="41">
        <v>2.4000000000000001E-4</v>
      </c>
      <c r="AC33" s="38">
        <f>AB33*L33</f>
        <v>2.9411210400000001</v>
      </c>
      <c r="AD33" s="29">
        <v>0.20830000000000001</v>
      </c>
      <c r="AE33" s="42">
        <f>AH33*(1-AI33)*AD33</f>
        <v>35.259982500000007</v>
      </c>
      <c r="AF33" s="29">
        <f t="shared" si="50"/>
        <v>0.93027538856643621</v>
      </c>
      <c r="AG33" s="30">
        <f t="shared" ref="AG33:AG34" si="55">IF(AND(AA33&gt;0,AJ33&gt;0,AB33&gt;0),((AJ33*(AA33-AB33))/(AA33*(AJ33-AB33))),0)</f>
        <v>0.92150514465478806</v>
      </c>
      <c r="AH33" s="35">
        <v>185</v>
      </c>
      <c r="AI33" s="40">
        <v>8.5000000000000006E-2</v>
      </c>
      <c r="AJ33" s="39">
        <v>0.21940000000000001</v>
      </c>
      <c r="AK33" s="42">
        <f t="shared" si="8"/>
        <v>37.138935000000004</v>
      </c>
      <c r="AL33" s="18">
        <v>1.6</v>
      </c>
      <c r="AM33" s="18"/>
      <c r="AN33" s="122">
        <f>AN32+AH33-AM33</f>
        <v>1698.3600000000008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55</v>
      </c>
      <c r="D34" s="44">
        <v>17561</v>
      </c>
      <c r="E34" s="44">
        <v>2</v>
      </c>
      <c r="F34" s="44">
        <v>16506</v>
      </c>
      <c r="G34" s="38">
        <v>1.3</v>
      </c>
      <c r="H34" s="38">
        <v>3.8</v>
      </c>
      <c r="I34" s="44">
        <v>15949</v>
      </c>
      <c r="J34" s="44">
        <v>13388</v>
      </c>
      <c r="K34" s="40">
        <v>7.6999999999999999E-2</v>
      </c>
      <c r="L34" s="38">
        <f t="shared" si="51"/>
        <v>12357.124</v>
      </c>
      <c r="M34" s="29">
        <v>0.76500000000000001</v>
      </c>
      <c r="N34" s="26">
        <f t="shared" si="52"/>
        <v>9453.1998600000006</v>
      </c>
      <c r="O34" s="40">
        <v>0.105</v>
      </c>
      <c r="P34" s="26">
        <f t="shared" si="53"/>
        <v>1297.49802</v>
      </c>
      <c r="Q34" s="40">
        <v>0.13</v>
      </c>
      <c r="R34" s="26">
        <f t="shared" si="54"/>
        <v>1606.4261200000001</v>
      </c>
      <c r="S34" s="40">
        <v>0.17499999999999999</v>
      </c>
      <c r="T34" s="26">
        <f>L34*S34</f>
        <v>2162.4966999999997</v>
      </c>
      <c r="U34" s="40">
        <v>0.54100000000000004</v>
      </c>
      <c r="V34" s="26">
        <f>L34*U34</f>
        <v>6685.204084</v>
      </c>
      <c r="W34" s="40">
        <v>0.39</v>
      </c>
      <c r="X34" s="26">
        <f>W34*L34</f>
        <v>4819.2783600000002</v>
      </c>
      <c r="Y34" s="48">
        <v>3.3700000000000002E-3</v>
      </c>
      <c r="Z34" s="18">
        <f>L34*Y34</f>
        <v>41.643507880000001</v>
      </c>
      <c r="AA34" s="28">
        <f>IF(J34&gt;0,(AC34+AK34)/J34,0)</f>
        <v>3.4145547146698539E-3</v>
      </c>
      <c r="AB34" s="48">
        <v>2.3000000000000001E-4</v>
      </c>
      <c r="AC34" s="38">
        <f>AB34*L34</f>
        <v>2.8421385200000002</v>
      </c>
      <c r="AD34" s="29">
        <v>0.20960000000000001</v>
      </c>
      <c r="AE34" s="42">
        <f>AH34*(1-AI34)*AD34</f>
        <v>39.673088</v>
      </c>
      <c r="AF34" s="29">
        <f t="shared" si="50"/>
        <v>0.93277430142625128</v>
      </c>
      <c r="AG34" s="30">
        <f t="shared" si="55"/>
        <v>0.93358930586631339</v>
      </c>
      <c r="AH34" s="44">
        <v>208</v>
      </c>
      <c r="AI34" s="40">
        <v>0.09</v>
      </c>
      <c r="AJ34" s="29">
        <v>0.22650000000000001</v>
      </c>
      <c r="AK34" s="42">
        <f t="shared" si="8"/>
        <v>42.871920000000003</v>
      </c>
      <c r="AL34" s="18">
        <v>1.54</v>
      </c>
      <c r="AM34" s="18"/>
      <c r="AN34" s="122">
        <f>AN33+AH34-AM34</f>
        <v>1906.3600000000008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43100</v>
      </c>
      <c r="E35" s="52"/>
      <c r="F35" s="52">
        <f t="shared" ref="F35:J35" si="56">SUM(F32:F34)</f>
        <v>41912</v>
      </c>
      <c r="G35" s="53"/>
      <c r="H35" s="53"/>
      <c r="I35" s="52">
        <f t="shared" si="56"/>
        <v>40503</v>
      </c>
      <c r="J35" s="52">
        <f t="shared" si="56"/>
        <v>40034</v>
      </c>
      <c r="K35" s="21">
        <f>IF(J35&gt;0,(J32*K32+J33*K33+J34*K34)/J35,0)</f>
        <v>7.7667882300044955E-2</v>
      </c>
      <c r="L35" s="53">
        <f>L32+L33+L34</f>
        <v>36924.644</v>
      </c>
      <c r="M35" s="54">
        <f>IF(L35&gt;0,N35/L35,0)</f>
        <v>0.72875067272144856</v>
      </c>
      <c r="N35" s="55">
        <f>N32+N33+N34</f>
        <v>26908.859154999998</v>
      </c>
      <c r="O35" s="21">
        <f>IF(L35&gt;0,P35/L35,0)</f>
        <v>0.11201524036359024</v>
      </c>
      <c r="P35" s="55">
        <f>P32+P33+P34</f>
        <v>4136.1228730000003</v>
      </c>
      <c r="Q35" s="21">
        <f>IF(L35&gt;0,R35/L35,0)</f>
        <v>0.15923408691496119</v>
      </c>
      <c r="R35" s="55">
        <f>R32+R33+R34</f>
        <v>5879.6619719999999</v>
      </c>
      <c r="S35" s="21">
        <f>IF(L35&gt;0,T35/L35,0)</f>
        <v>0.18232191422075725</v>
      </c>
      <c r="T35" s="55">
        <f>T32+T33+T34</f>
        <v>6732.1717759999992</v>
      </c>
      <c r="U35" s="21">
        <f>IF(L35&gt;0,V35/L35,0)</f>
        <v>0.53435288139812531</v>
      </c>
      <c r="V35" s="55">
        <f>V32+V33+V34</f>
        <v>19730.789916000002</v>
      </c>
      <c r="W35" s="21">
        <f>IF(L35&gt;0,X35/L35,0)</f>
        <v>0.39665342095105921</v>
      </c>
      <c r="X35" s="55">
        <f>X32+X33+X34</f>
        <v>14646.286360000002</v>
      </c>
      <c r="Y35" s="56">
        <f>IF(L35&gt;0,Z35/L35,0)</f>
        <v>3.3699684882540779E-3</v>
      </c>
      <c r="Z35" s="57">
        <f>SUM(Z32:Z34)</f>
        <v>124.43488672000001</v>
      </c>
      <c r="AA35" s="63">
        <f>IF(L35&gt;0,(AA32*L32+AA33*L33+AA34*L34)/L35,0)</f>
        <v>3.1974640317271579E-3</v>
      </c>
      <c r="AB35" s="56">
        <f>IF(J35&gt;0,(J32*AB32+J33*AB33+J34*AB34)/J35,0)</f>
        <v>2.3999525403407105E-4</v>
      </c>
      <c r="AC35" s="53">
        <f>SUM(AC32:AC34)</f>
        <v>8.8614718100000012</v>
      </c>
      <c r="AD35" s="54">
        <f>IF(J35&gt;0,(J32*AD32+J33*AD33+J34*AD34)/J35,0)</f>
        <v>0.20759934056052359</v>
      </c>
      <c r="AE35" s="59">
        <f>SUM(AE32:AE34)</f>
        <v>112.17651410000002</v>
      </c>
      <c r="AF35" s="54">
        <f>IF(AND(Z35&gt;0),((Z32*AF32+Z33*AF33+Z34*AF34)/Z35),0)</f>
        <v>0.92986138314840494</v>
      </c>
      <c r="AG35" s="58">
        <f>IF(AND(AA35&gt;0,AJ35&gt;0,AB35&gt;0),((AJ35*(AA35-AB35))/(AA35*(AJ35-AB35))),0)</f>
        <v>0.92595025098266392</v>
      </c>
      <c r="AH35" s="52">
        <f t="shared" ref="AH35" si="57">SUM(AH32:AH34)</f>
        <v>591</v>
      </c>
      <c r="AI35" s="21">
        <f>IF(AH35&gt;0,(AI32*AH32+AI33*AH33+AI34*AH34)/AH35,0)</f>
        <v>8.5754653130287642E-2</v>
      </c>
      <c r="AJ35" s="54">
        <f>IF(J35&gt;0,(AJ32*J32+AJ33*J33+AJ34*J34)/J35,0)</f>
        <v>0.22040519308587697</v>
      </c>
      <c r="AK35" s="59">
        <f>SUM(AK32:AK34)</f>
        <v>119.1446442</v>
      </c>
      <c r="AL35" s="57"/>
      <c r="AM35" s="57">
        <f>SUM(AM32:AM34)</f>
        <v>1000.22</v>
      </c>
      <c r="AN35" s="124"/>
      <c r="AO35" s="125">
        <f>AN34</f>
        <v>1906.3600000000008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24" t="s">
        <v>52</v>
      </c>
      <c r="D36" s="12">
        <v>6304</v>
      </c>
      <c r="E36" s="12">
        <v>0</v>
      </c>
      <c r="F36" s="12">
        <v>9206</v>
      </c>
      <c r="G36" s="13">
        <v>0.6</v>
      </c>
      <c r="H36" s="13">
        <v>3.3</v>
      </c>
      <c r="I36" s="12">
        <v>9165</v>
      </c>
      <c r="J36" s="12">
        <v>13627</v>
      </c>
      <c r="K36" s="14">
        <v>7.0000000000000007E-2</v>
      </c>
      <c r="L36" s="25">
        <f>J36*(1-K36)</f>
        <v>12673.109999999999</v>
      </c>
      <c r="M36" s="15">
        <v>0.751</v>
      </c>
      <c r="N36" s="26">
        <f>L36*M36</f>
        <v>9517.5056099999983</v>
      </c>
      <c r="O36" s="14">
        <v>0.13</v>
      </c>
      <c r="P36" s="26">
        <f>L36*O36</f>
        <v>1647.5042999999998</v>
      </c>
      <c r="Q36" s="16">
        <v>0.11899999999999999</v>
      </c>
      <c r="R36" s="26">
        <f>L36*Q36</f>
        <v>1508.1000899999997</v>
      </c>
      <c r="S36" s="16">
        <v>0.19700000000000001</v>
      </c>
      <c r="T36" s="26">
        <f>L36*S36</f>
        <v>2496.6026699999998</v>
      </c>
      <c r="U36" s="16">
        <v>0.498</v>
      </c>
      <c r="V36" s="26">
        <f>L36*U36</f>
        <v>6311.208779999999</v>
      </c>
      <c r="W36" s="16">
        <v>0.39</v>
      </c>
      <c r="X36" s="26">
        <f>W36*L36</f>
        <v>4942.5128999999997</v>
      </c>
      <c r="Y36" s="17">
        <v>3.3999999999999998E-3</v>
      </c>
      <c r="Z36" s="61">
        <f>L36*Y36</f>
        <v>43.088573999999994</v>
      </c>
      <c r="AA36" s="28">
        <f>IF(J36&gt;0,(AC36+AK36)/J36,0)</f>
        <v>3.0536753870991419E-3</v>
      </c>
      <c r="AB36" s="17">
        <v>2.3000000000000001E-4</v>
      </c>
      <c r="AC36" s="25">
        <f>AB36*L36</f>
        <v>2.9148152999999999</v>
      </c>
      <c r="AD36" s="141">
        <v>0.2079</v>
      </c>
      <c r="AE36" s="31">
        <f>AH36*(1-AI36)*AD36</f>
        <v>35.645702400000005</v>
      </c>
      <c r="AF36" s="29">
        <f t="shared" ref="AF36:AF38" si="58">IF(AND(AD36&gt;0,AB36&gt;0,Y36&gt;0),((Y36-AB36)*AD36)/((AD36-AB36)*Y36),0)</f>
        <v>0.93338554663932305</v>
      </c>
      <c r="AG36" s="62">
        <f>IF(AND(AA36&gt;0,AJ36&gt;0,AB36&gt;0),((AJ36*(AA36-AB36))/(AA36*(AJ36-AB36))),0)</f>
        <v>0.92562418583180039</v>
      </c>
      <c r="AH36" s="12">
        <v>188</v>
      </c>
      <c r="AI36" s="14">
        <v>8.7999999999999995E-2</v>
      </c>
      <c r="AJ36" s="15">
        <v>0.22570000000000001</v>
      </c>
      <c r="AK36" s="31">
        <f t="shared" si="8"/>
        <v>38.697619200000005</v>
      </c>
      <c r="AL36" s="19">
        <v>1.55</v>
      </c>
      <c r="AM36" s="19">
        <v>503.12</v>
      </c>
      <c r="AN36" s="119">
        <f>AN34+AH36-AM36</f>
        <v>1591.2400000000007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49</v>
      </c>
      <c r="D37" s="35">
        <v>24315</v>
      </c>
      <c r="E37" s="44">
        <v>2</v>
      </c>
      <c r="F37" s="35">
        <v>17798</v>
      </c>
      <c r="G37" s="36">
        <v>1</v>
      </c>
      <c r="H37" s="38">
        <v>3.5</v>
      </c>
      <c r="I37" s="35">
        <v>17174</v>
      </c>
      <c r="J37" s="35">
        <v>13642</v>
      </c>
      <c r="K37" s="40">
        <v>7.1999999999999995E-2</v>
      </c>
      <c r="L37" s="38">
        <f t="shared" ref="L37:L38" si="59">J37*(1-K37)</f>
        <v>12659.776</v>
      </c>
      <c r="M37" s="39">
        <v>0.85099999999999998</v>
      </c>
      <c r="N37" s="26">
        <f t="shared" ref="N37:N38" si="60">L37*M37</f>
        <v>10773.469375999999</v>
      </c>
      <c r="O37" s="37">
        <v>8.4000000000000005E-2</v>
      </c>
      <c r="P37" s="26">
        <f t="shared" ref="P37:P38" si="61">L37*O37</f>
        <v>1063.421184</v>
      </c>
      <c r="Q37" s="40">
        <v>6.5000000000000002E-2</v>
      </c>
      <c r="R37" s="26">
        <f t="shared" ref="R37:R38" si="62">L37*Q37</f>
        <v>822.88544000000002</v>
      </c>
      <c r="S37" s="40">
        <v>0.189</v>
      </c>
      <c r="T37" s="26">
        <f>L37*S37</f>
        <v>2392.6976639999998</v>
      </c>
      <c r="U37" s="40">
        <v>0.51700000000000002</v>
      </c>
      <c r="V37" s="26">
        <f>L37*U37</f>
        <v>6545.1041919999998</v>
      </c>
      <c r="W37" s="40">
        <v>0.4</v>
      </c>
      <c r="X37" s="26">
        <f>W37*L37</f>
        <v>5063.9104000000007</v>
      </c>
      <c r="Y37" s="41">
        <v>3.4199999999999999E-3</v>
      </c>
      <c r="Z37" s="18">
        <f>L37*Y37</f>
        <v>43.296433919999998</v>
      </c>
      <c r="AA37" s="28">
        <f>IF(J37&gt;0,(AC37+AK37)/J37,0)</f>
        <v>3.2586476117871278E-3</v>
      </c>
      <c r="AB37" s="41">
        <v>2.2000000000000001E-4</v>
      </c>
      <c r="AC37" s="38">
        <f>AB37*L37</f>
        <v>2.7851507199999999</v>
      </c>
      <c r="AD37" s="29">
        <v>0.20349999999999999</v>
      </c>
      <c r="AE37" s="42">
        <f>AH37*(1-AI37)*AD37</f>
        <v>37.159099999999995</v>
      </c>
      <c r="AF37" s="29">
        <f t="shared" si="58"/>
        <v>0.93668514721146301</v>
      </c>
      <c r="AG37" s="30">
        <f t="shared" ref="AG37:AG38" si="63">IF(AND(AA37&gt;0,AJ37&gt;0,AB37&gt;0),((AJ37*(AA37-AB37))/(AA37*(AJ37-AB37))),0)</f>
        <v>0.93338717767473511</v>
      </c>
      <c r="AH37" s="35">
        <v>200</v>
      </c>
      <c r="AI37" s="40">
        <v>8.6999999999999994E-2</v>
      </c>
      <c r="AJ37" s="39">
        <v>0.22819999999999999</v>
      </c>
      <c r="AK37" s="42">
        <f t="shared" si="8"/>
        <v>41.669319999999999</v>
      </c>
      <c r="AL37" s="18">
        <v>1.68</v>
      </c>
      <c r="AM37" s="18"/>
      <c r="AN37" s="122">
        <f>AN36+AH37-AM37</f>
        <v>1791.2400000000007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55</v>
      </c>
      <c r="D38" s="44">
        <v>18800</v>
      </c>
      <c r="E38" s="44">
        <v>1</v>
      </c>
      <c r="F38" s="44">
        <v>17985</v>
      </c>
      <c r="G38" s="38">
        <v>0.9</v>
      </c>
      <c r="H38" s="38">
        <v>3.2</v>
      </c>
      <c r="I38" s="44">
        <v>17222</v>
      </c>
      <c r="J38" s="44">
        <v>14049</v>
      </c>
      <c r="K38" s="40">
        <v>7.2999999999999995E-2</v>
      </c>
      <c r="L38" s="38">
        <f t="shared" si="59"/>
        <v>13023.423000000001</v>
      </c>
      <c r="M38" s="29">
        <v>0.83</v>
      </c>
      <c r="N38" s="26">
        <f t="shared" si="60"/>
        <v>10809.44109</v>
      </c>
      <c r="O38" s="40">
        <v>0.10299999999999999</v>
      </c>
      <c r="P38" s="26">
        <f t="shared" si="61"/>
        <v>1341.4125690000001</v>
      </c>
      <c r="Q38" s="40">
        <v>6.7000000000000004E-2</v>
      </c>
      <c r="R38" s="26">
        <f t="shared" si="62"/>
        <v>872.56934100000012</v>
      </c>
      <c r="S38" s="40">
        <v>0.189</v>
      </c>
      <c r="T38" s="26">
        <f>L38*S38</f>
        <v>2461.4269469999999</v>
      </c>
      <c r="U38" s="40">
        <v>0.505</v>
      </c>
      <c r="V38" s="26">
        <f>L38*U38</f>
        <v>6576.8286150000004</v>
      </c>
      <c r="W38" s="40">
        <v>0.4</v>
      </c>
      <c r="X38" s="26">
        <f>W38*L38</f>
        <v>5209.369200000001</v>
      </c>
      <c r="Y38" s="48">
        <v>3.3999999999999998E-3</v>
      </c>
      <c r="Z38" s="18">
        <f>L38*Y38</f>
        <v>44.279638200000001</v>
      </c>
      <c r="AA38" s="28">
        <f>IF(J38&gt;0,(AC38+AK38)/J38,0)</f>
        <v>3.3800460858424085E-3</v>
      </c>
      <c r="AB38" s="48">
        <v>2.2000000000000001E-4</v>
      </c>
      <c r="AC38" s="38">
        <f>AB38*L38</f>
        <v>2.8651530600000004</v>
      </c>
      <c r="AD38" s="29">
        <v>0.20480000000000001</v>
      </c>
      <c r="AE38" s="42">
        <f>AH38*(1-AI38)*AD38</f>
        <v>39.870873600000003</v>
      </c>
      <c r="AF38" s="29">
        <f t="shared" si="58"/>
        <v>0.93629990856446199</v>
      </c>
      <c r="AG38" s="30">
        <f t="shared" si="63"/>
        <v>0.93581037737597206</v>
      </c>
      <c r="AH38" s="44">
        <v>213</v>
      </c>
      <c r="AI38" s="40">
        <v>8.5999999999999993E-2</v>
      </c>
      <c r="AJ38" s="29">
        <v>0.22919999999999999</v>
      </c>
      <c r="AK38" s="42">
        <f t="shared" si="8"/>
        <v>44.621114400000003</v>
      </c>
      <c r="AL38" s="18">
        <v>1.61</v>
      </c>
      <c r="AM38" s="18"/>
      <c r="AN38" s="122">
        <f>AN37+AH38-AM38</f>
        <v>2004.2400000000007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49419</v>
      </c>
      <c r="E39" s="52"/>
      <c r="F39" s="52">
        <f t="shared" ref="F39:J39" si="64">SUM(F36:F38)</f>
        <v>44989</v>
      </c>
      <c r="G39" s="53"/>
      <c r="H39" s="53"/>
      <c r="I39" s="52">
        <f t="shared" si="64"/>
        <v>43561</v>
      </c>
      <c r="J39" s="52">
        <f t="shared" si="64"/>
        <v>41318</v>
      </c>
      <c r="K39" s="21">
        <f>IF(J39&gt;0,(J36*K36+J37*K37+J38*K38)/J39,0)</f>
        <v>7.1680405634348215E-2</v>
      </c>
      <c r="L39" s="53">
        <f>L36+L37+L38</f>
        <v>38356.309000000001</v>
      </c>
      <c r="M39" s="54">
        <f>IF(L39&gt;0,N39/L39,0)</f>
        <v>0.81082921915140471</v>
      </c>
      <c r="N39" s="55">
        <f>N36+N37+N38</f>
        <v>31100.416075999998</v>
      </c>
      <c r="O39" s="21">
        <f>IF(L39&gt;0,P39/L39,0)</f>
        <v>0.10564984375842837</v>
      </c>
      <c r="P39" s="55">
        <f>P36+P37+P38</f>
        <v>4052.3380529999999</v>
      </c>
      <c r="Q39" s="21">
        <f>IF(L39&gt;0,R39/L39,0)</f>
        <v>8.3520937090166836E-2</v>
      </c>
      <c r="R39" s="55">
        <f>R36+R37+R38</f>
        <v>3203.5548710000003</v>
      </c>
      <c r="S39" s="21">
        <f>IF(L39&gt;0,T39/L39,0)</f>
        <v>0.19164323869118896</v>
      </c>
      <c r="T39" s="55">
        <f>T36+T37+T38</f>
        <v>7350.7272809999995</v>
      </c>
      <c r="U39" s="21">
        <f>IF(L39&gt;0,V39/L39,0)</f>
        <v>0.50664785256057865</v>
      </c>
      <c r="V39" s="55">
        <f>V36+V37+V38</f>
        <v>19433.141586999998</v>
      </c>
      <c r="W39" s="21">
        <f>IF(L39&gt;0,X39/L39,0)</f>
        <v>0.39669595163601379</v>
      </c>
      <c r="X39" s="55">
        <f>X36+X37+X38</f>
        <v>15215.792500000001</v>
      </c>
      <c r="Y39" s="56">
        <f>IF(L39&gt;0,Z39/L39,0)</f>
        <v>3.4066011440256148E-3</v>
      </c>
      <c r="Z39" s="57">
        <f>SUM(Z36:Z38)</f>
        <v>130.66464611999999</v>
      </c>
      <c r="AA39" s="63">
        <f>IF(L39&gt;0,(AA36*L36+AA37*L37+AA38*L38)/L39,0)</f>
        <v>3.2321431879323947E-3</v>
      </c>
      <c r="AB39" s="56">
        <f>IF(J39&gt;0,(J36*AB36+J37*AB37+J38*AB38)/J39,0)</f>
        <v>2.2329807831937657E-4</v>
      </c>
      <c r="AC39" s="53">
        <f>SUM(AC36:AC38)</f>
        <v>8.5651190800000006</v>
      </c>
      <c r="AD39" s="54">
        <f>IF(J39&gt;0,(J36*AD36+J37*AD37+J38*AD38)/J39,0)</f>
        <v>0.20539318214821625</v>
      </c>
      <c r="AE39" s="59">
        <f>SUM(AE36:AE38)</f>
        <v>112.67567600000001</v>
      </c>
      <c r="AF39" s="54">
        <f>IF(AND(Z39&gt;0),((Z36*AF36+Z37*AF37+Z38*AF38)/Z39),0)</f>
        <v>0.93546650608655824</v>
      </c>
      <c r="AG39" s="58">
        <f>IF(AND(AA39&gt;0,AJ39&gt;0,AB39&gt;0),((AJ39*(AA39-AB39))/(AA39*(AJ39-AB39))),0)</f>
        <v>0.93182705947358002</v>
      </c>
      <c r="AH39" s="52">
        <f t="shared" ref="AH39" si="65">SUM(AH36:AH38)</f>
        <v>601</v>
      </c>
      <c r="AI39" s="21">
        <f>IF(AH39&gt;0,(AI36*AH36+AI37*AH37+AI38*AH38)/AH39,0)</f>
        <v>8.6958402662229622E-2</v>
      </c>
      <c r="AJ39" s="54">
        <f>IF(J39&gt;0,(AJ36*J36+AJ37*J37+AJ38*J38)/J39,0)</f>
        <v>0.22771550171837943</v>
      </c>
      <c r="AK39" s="59">
        <f>SUM(AK36:AK38)</f>
        <v>124.9880536</v>
      </c>
      <c r="AL39" s="57"/>
      <c r="AM39" s="57">
        <f>SUM(AM36:AM38)</f>
        <v>503.12</v>
      </c>
      <c r="AN39" s="124"/>
      <c r="AO39" s="125">
        <f>AN38</f>
        <v>2004.2400000000007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24" t="s">
        <v>52</v>
      </c>
      <c r="D40" s="12">
        <v>0</v>
      </c>
      <c r="E40" s="12">
        <v>1</v>
      </c>
      <c r="F40" s="12">
        <v>7463</v>
      </c>
      <c r="G40" s="13">
        <v>0.5</v>
      </c>
      <c r="H40" s="13">
        <v>3.8</v>
      </c>
      <c r="I40" s="12">
        <v>7773</v>
      </c>
      <c r="J40" s="12">
        <v>14877</v>
      </c>
      <c r="K40" s="14">
        <v>0.08</v>
      </c>
      <c r="L40" s="25">
        <f>J40*(1-K40)</f>
        <v>13686.84</v>
      </c>
      <c r="M40" s="15">
        <v>0.77800000000000002</v>
      </c>
      <c r="N40" s="26">
        <f>L40*M40</f>
        <v>10648.36152</v>
      </c>
      <c r="O40" s="14">
        <v>0.14499999999999999</v>
      </c>
      <c r="P40" s="26">
        <f>L40*O40</f>
        <v>1984.5917999999999</v>
      </c>
      <c r="Q40" s="16">
        <v>7.6999999999999999E-2</v>
      </c>
      <c r="R40" s="26">
        <f>L40*Q40</f>
        <v>1053.8866800000001</v>
      </c>
      <c r="S40" s="16">
        <v>0.186</v>
      </c>
      <c r="T40" s="26">
        <f>L40*S40</f>
        <v>2545.7522399999998</v>
      </c>
      <c r="U40" s="16">
        <v>0.53800000000000003</v>
      </c>
      <c r="V40" s="26">
        <f>L40*U40</f>
        <v>7363.5199200000006</v>
      </c>
      <c r="W40" s="16">
        <v>0.4</v>
      </c>
      <c r="X40" s="26">
        <f>W40*L40</f>
        <v>5474.7360000000008</v>
      </c>
      <c r="Y40" s="17">
        <v>3.3300000000000001E-3</v>
      </c>
      <c r="Z40" s="61">
        <f>L40*Y40</f>
        <v>45.577177200000001</v>
      </c>
      <c r="AA40" s="28">
        <f>IF(J40&gt;0,(AC40+AK40)/J40,0)</f>
        <v>3.1742199637023595E-3</v>
      </c>
      <c r="AB40" s="17">
        <v>2.3000000000000001E-4</v>
      </c>
      <c r="AC40" s="25">
        <f>AB40*L40</f>
        <v>3.1479732</v>
      </c>
      <c r="AD40" s="141">
        <v>0.20319999999999999</v>
      </c>
      <c r="AE40" s="31">
        <f>AH40*(1-AI40)*AD40</f>
        <v>39.645945599999997</v>
      </c>
      <c r="AF40" s="29">
        <f t="shared" ref="AF40:AF42" si="66">IF(AND(AD40&gt;0,AB40&gt;0,Y40&gt;0),((Y40-AB40)*AD40)/((AD40-AB40)*Y40),0)</f>
        <v>0.93198583615886665</v>
      </c>
      <c r="AG40" s="62">
        <f>IF(AND(AA40&gt;0,AJ40&gt;0,AB40&gt;0),((AJ40*(AA40-AB40))/(AA40*(AJ40-AB40))),0)</f>
        <v>0.92848659167475922</v>
      </c>
      <c r="AH40" s="12">
        <v>213</v>
      </c>
      <c r="AI40" s="14">
        <v>8.4000000000000005E-2</v>
      </c>
      <c r="AJ40" s="15">
        <v>0.22589999999999999</v>
      </c>
      <c r="AK40" s="31">
        <f t="shared" si="8"/>
        <v>44.074897200000002</v>
      </c>
      <c r="AL40" s="19">
        <v>1.65</v>
      </c>
      <c r="AM40" s="19">
        <v>498.04</v>
      </c>
      <c r="AN40" s="119">
        <f>AN38+AH40-AM40</f>
        <v>1719.2000000000007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53</v>
      </c>
      <c r="D41" s="35">
        <v>22705</v>
      </c>
      <c r="E41" s="44">
        <v>3</v>
      </c>
      <c r="F41" s="35">
        <v>14874</v>
      </c>
      <c r="G41" s="36">
        <v>0.9</v>
      </c>
      <c r="H41" s="38">
        <v>4.5</v>
      </c>
      <c r="I41" s="35">
        <v>14029</v>
      </c>
      <c r="J41" s="35">
        <v>15021</v>
      </c>
      <c r="K41" s="40">
        <v>7.5999999999999998E-2</v>
      </c>
      <c r="L41" s="38">
        <f t="shared" ref="L41:L42" si="67">J41*(1-K41)</f>
        <v>13879.404</v>
      </c>
      <c r="M41" s="39">
        <v>0.70199999999999996</v>
      </c>
      <c r="N41" s="26">
        <f t="shared" ref="N41:N42" si="68">L41*M41</f>
        <v>9743.3416080000006</v>
      </c>
      <c r="O41" s="37">
        <v>0.19600000000000001</v>
      </c>
      <c r="P41" s="26">
        <f t="shared" ref="P41:P42" si="69">L41*O41</f>
        <v>2720.3631840000003</v>
      </c>
      <c r="Q41" s="40">
        <v>0.10199999999999999</v>
      </c>
      <c r="R41" s="26">
        <f t="shared" ref="R41:R42" si="70">L41*Q41</f>
        <v>1415.699208</v>
      </c>
      <c r="S41" s="40">
        <v>0.189</v>
      </c>
      <c r="T41" s="26">
        <f>L41*S41</f>
        <v>2623.2073559999999</v>
      </c>
      <c r="U41" s="40">
        <v>0.52400000000000002</v>
      </c>
      <c r="V41" s="26">
        <f>L41*U41</f>
        <v>7272.8076960000008</v>
      </c>
      <c r="W41" s="40">
        <v>0.41</v>
      </c>
      <c r="X41" s="26">
        <f>W41*L41</f>
        <v>5690.5556399999996</v>
      </c>
      <c r="Y41" s="41">
        <v>3.3700000000000002E-3</v>
      </c>
      <c r="Z41" s="18">
        <f>L41*Y41</f>
        <v>46.77359148</v>
      </c>
      <c r="AA41" s="28">
        <f>IF(J41&gt;0,(AC41+AK41)/J41,0)</f>
        <v>3.2265047733173557E-3</v>
      </c>
      <c r="AB41" s="41">
        <v>2.5000000000000001E-4</v>
      </c>
      <c r="AC41" s="38">
        <f>AB41*L41</f>
        <v>3.4698510000000002</v>
      </c>
      <c r="AD41" s="29">
        <v>0.2041</v>
      </c>
      <c r="AE41" s="42">
        <f>AH41*(1-AI41)*AD41</f>
        <v>40.943276400000002</v>
      </c>
      <c r="AF41" s="29">
        <f t="shared" si="66"/>
        <v>0.92695143706207428</v>
      </c>
      <c r="AG41" s="30">
        <f t="shared" ref="AG41:AG42" si="71">IF(AND(AA41&gt;0,AJ41&gt;0,AB41&gt;0),((AJ41*(AA41-AB41))/(AA41*(AJ41-AB41))),0)</f>
        <v>0.92354613839221256</v>
      </c>
      <c r="AH41" s="35">
        <v>219</v>
      </c>
      <c r="AI41" s="40">
        <v>8.4000000000000005E-2</v>
      </c>
      <c r="AJ41" s="39">
        <v>0.2243</v>
      </c>
      <c r="AK41" s="42">
        <f t="shared" si="8"/>
        <v>44.995477200000003</v>
      </c>
      <c r="AL41" s="18">
        <v>1.7</v>
      </c>
      <c r="AM41" s="18"/>
      <c r="AN41" s="122">
        <f>AN40+AH41-AM41</f>
        <v>1938.2000000000007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55</v>
      </c>
      <c r="D42" s="44">
        <v>17700</v>
      </c>
      <c r="E42" s="44">
        <v>1</v>
      </c>
      <c r="F42" s="44">
        <v>17252</v>
      </c>
      <c r="G42" s="38">
        <v>0.9</v>
      </c>
      <c r="H42" s="38">
        <v>3.6</v>
      </c>
      <c r="I42" s="44">
        <v>16450</v>
      </c>
      <c r="J42" s="44">
        <v>15098</v>
      </c>
      <c r="K42" s="40">
        <v>7.8E-2</v>
      </c>
      <c r="L42" s="38">
        <f t="shared" si="67"/>
        <v>13920.356</v>
      </c>
      <c r="M42" s="29">
        <v>0.70299999999999996</v>
      </c>
      <c r="N42" s="26">
        <f t="shared" si="68"/>
        <v>9786.010268</v>
      </c>
      <c r="O42" s="40">
        <v>0.16500000000000001</v>
      </c>
      <c r="P42" s="26">
        <f t="shared" si="69"/>
        <v>2296.8587400000001</v>
      </c>
      <c r="Q42" s="40">
        <v>0.13200000000000001</v>
      </c>
      <c r="R42" s="26">
        <f t="shared" si="70"/>
        <v>1837.4869920000001</v>
      </c>
      <c r="S42" s="40">
        <v>0.19</v>
      </c>
      <c r="T42" s="26">
        <f>L42*S42</f>
        <v>2644.8676399999999</v>
      </c>
      <c r="U42" s="40">
        <v>0.51</v>
      </c>
      <c r="V42" s="26">
        <f>L42*U42</f>
        <v>7099.3815599999998</v>
      </c>
      <c r="W42" s="40">
        <v>0.39</v>
      </c>
      <c r="X42" s="26">
        <f>W42*L42</f>
        <v>5428.9388399999998</v>
      </c>
      <c r="Y42" s="48">
        <v>3.4099999999999998E-3</v>
      </c>
      <c r="Z42" s="18">
        <f>L42*Y42</f>
        <v>47.468413959999999</v>
      </c>
      <c r="AA42" s="28">
        <f>IF(J42&gt;0,(AC42+AK42)/J42,0)</f>
        <v>3.277954960921977E-3</v>
      </c>
      <c r="AB42" s="48">
        <v>2.5000000000000001E-4</v>
      </c>
      <c r="AC42" s="38">
        <f>AB42*L42</f>
        <v>3.480089</v>
      </c>
      <c r="AD42" s="29">
        <v>0.2089</v>
      </c>
      <c r="AE42" s="42">
        <f>AH42*(1-AI42)*AD42</f>
        <v>43.101292500000007</v>
      </c>
      <c r="AF42" s="29">
        <f t="shared" si="66"/>
        <v>0.92779655275886797</v>
      </c>
      <c r="AG42" s="30">
        <f t="shared" si="71"/>
        <v>0.92476967354432882</v>
      </c>
      <c r="AH42" s="44">
        <v>225</v>
      </c>
      <c r="AI42" s="40">
        <v>8.3000000000000004E-2</v>
      </c>
      <c r="AJ42" s="29">
        <v>0.223</v>
      </c>
      <c r="AK42" s="42">
        <f t="shared" si="8"/>
        <v>46.010475000000007</v>
      </c>
      <c r="AL42" s="18">
        <v>1.62</v>
      </c>
      <c r="AM42" s="18"/>
      <c r="AN42" s="122">
        <f>AN41+AH42-AM42</f>
        <v>2163.2000000000007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40405</v>
      </c>
      <c r="E43" s="52"/>
      <c r="F43" s="52">
        <f t="shared" ref="F43:J43" si="72">SUM(F40:F42)</f>
        <v>39589</v>
      </c>
      <c r="G43" s="53"/>
      <c r="H43" s="53"/>
      <c r="I43" s="52">
        <f t="shared" si="72"/>
        <v>38252</v>
      </c>
      <c r="J43" s="52">
        <f t="shared" si="72"/>
        <v>44996</v>
      </c>
      <c r="K43" s="21">
        <f>IF(J43&gt;0,(J40*K40+J41*K41+J42*K42)/J43,0)</f>
        <v>7.7993599431060545E-2</v>
      </c>
      <c r="L43" s="53">
        <f>L40+L41+L42</f>
        <v>41486.6</v>
      </c>
      <c r="M43" s="54">
        <f>IF(L43&gt;0,N43/L43,0)</f>
        <v>0.72740869090260474</v>
      </c>
      <c r="N43" s="55">
        <f>N40+N41+N42</f>
        <v>30177.713395999999</v>
      </c>
      <c r="O43" s="21">
        <f>IF(L43&gt;0,P43/L43,0)</f>
        <v>0.16877289833343778</v>
      </c>
      <c r="P43" s="55">
        <f>P40+P41+P42</f>
        <v>7001.8137239999996</v>
      </c>
      <c r="Q43" s="21">
        <f>IF(L43&gt;0,R43/L43,0)</f>
        <v>0.10381841076395752</v>
      </c>
      <c r="R43" s="55">
        <f>R40+R41+R42</f>
        <v>4307.0728799999997</v>
      </c>
      <c r="S43" s="21">
        <f>IF(L43&gt;0,T43/L43,0)</f>
        <v>0.1883458089117932</v>
      </c>
      <c r="T43" s="55">
        <f>T40+T41+T42</f>
        <v>7813.8272359999992</v>
      </c>
      <c r="U43" s="21">
        <f>IF(L43&gt;0,V43/L43,0)</f>
        <v>0.52392119807359494</v>
      </c>
      <c r="V43" s="55">
        <f>V40+V41+V42</f>
        <v>21735.709176000004</v>
      </c>
      <c r="W43" s="21">
        <f>IF(L43&gt;0,X43/L43,0)</f>
        <v>0.3999901288608852</v>
      </c>
      <c r="X43" s="55">
        <f>X40+X41+X42</f>
        <v>16594.230479999998</v>
      </c>
      <c r="Y43" s="56">
        <f>IF(L43&gt;0,Z43/L43,0)</f>
        <v>3.3702251483611577E-3</v>
      </c>
      <c r="Z43" s="57">
        <f>SUM(Z40:Z42)</f>
        <v>139.81918264000001</v>
      </c>
      <c r="AA43" s="63">
        <f>IF(L43&gt;0,(AA40*L40+AA41*L41+AA42*L42)/L43,0)</f>
        <v>3.2265190213900397E-3</v>
      </c>
      <c r="AB43" s="56">
        <f>IF(J43&gt;0,(J40*AB40+J41*AB41+J42*AB42)/J43,0)</f>
        <v>2.4338741221441909E-4</v>
      </c>
      <c r="AC43" s="53">
        <f>SUM(AC40:AC42)</f>
        <v>10.097913200000001</v>
      </c>
      <c r="AD43" s="54">
        <f>IF(J43&gt;0,(J40*AD40+J41*AD41+J42*AD42)/J43,0)</f>
        <v>0.20541303004711528</v>
      </c>
      <c r="AE43" s="59">
        <f>SUM(AE40:AE42)</f>
        <v>123.69051450000001</v>
      </c>
      <c r="AF43" s="54">
        <f>IF(AND(Z43&gt;0),((Z40*AF40+Z41*AF41+Z42*AF42)/Z43),0)</f>
        <v>0.92887942717315641</v>
      </c>
      <c r="AG43" s="58">
        <f>IF(AND(AA43&gt;0,AJ43&gt;0,AB43&gt;0),((AJ43*(AA43-AB43))/(AA43*(AJ43-AB43))),0)</f>
        <v>0.9255704842308754</v>
      </c>
      <c r="AH43" s="52">
        <f t="shared" ref="AH43" si="73">SUM(AH40:AH42)</f>
        <v>657</v>
      </c>
      <c r="AI43" s="21">
        <f>IF(AH43&gt;0,(AI40*AH40+AI41*AH41+AI42*AH42)/AH43,0)</f>
        <v>8.3657534246575335E-2</v>
      </c>
      <c r="AJ43" s="54">
        <f>IF(J43&gt;0,(AJ40*J40+AJ41*J41+AJ42*J42)/J43,0)</f>
        <v>0.22439280380478269</v>
      </c>
      <c r="AK43" s="59">
        <f>SUM(AK40:AK42)</f>
        <v>135.08084940000001</v>
      </c>
      <c r="AL43" s="57"/>
      <c r="AM43" s="57">
        <f>SUM(AM40:AM42)</f>
        <v>498.04</v>
      </c>
      <c r="AN43" s="124"/>
      <c r="AO43" s="125">
        <f>AN42</f>
        <v>2163.2000000000007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24" t="s">
        <v>52</v>
      </c>
      <c r="D44" s="12">
        <v>4673</v>
      </c>
      <c r="E44" s="12">
        <v>1</v>
      </c>
      <c r="F44" s="12">
        <v>8183</v>
      </c>
      <c r="G44" s="13">
        <v>1.4</v>
      </c>
      <c r="H44" s="13">
        <v>3.5</v>
      </c>
      <c r="I44" s="12">
        <v>8230</v>
      </c>
      <c r="J44" s="12">
        <v>15186</v>
      </c>
      <c r="K44" s="14">
        <v>7.4999999999999997E-2</v>
      </c>
      <c r="L44" s="25">
        <f>J44*(1-K44)</f>
        <v>14047.050000000001</v>
      </c>
      <c r="M44" s="15">
        <v>0.877</v>
      </c>
      <c r="N44" s="26">
        <f>L44*M44</f>
        <v>12319.262850000001</v>
      </c>
      <c r="O44" s="14">
        <v>9.2999999999999999E-2</v>
      </c>
      <c r="P44" s="26">
        <f>L44*O44</f>
        <v>1306.3756500000002</v>
      </c>
      <c r="Q44" s="16">
        <v>0.03</v>
      </c>
      <c r="R44" s="26">
        <f>L44*Q44</f>
        <v>421.41149999999999</v>
      </c>
      <c r="S44" s="16">
        <v>0.191</v>
      </c>
      <c r="T44" s="26">
        <f>L44*S44</f>
        <v>2682.9865500000001</v>
      </c>
      <c r="U44" s="16">
        <v>0.51</v>
      </c>
      <c r="V44" s="26">
        <f>L44*U44</f>
        <v>7163.9955000000009</v>
      </c>
      <c r="W44" s="16">
        <v>0.41</v>
      </c>
      <c r="X44" s="26">
        <f>W44*L44</f>
        <v>5759.2905000000001</v>
      </c>
      <c r="Y44" s="17">
        <v>3.5200000000000001E-3</v>
      </c>
      <c r="Z44" s="61">
        <f>L44*Y44</f>
        <v>49.445616000000008</v>
      </c>
      <c r="AA44" s="28">
        <f>IF(J44&gt;0,(AC44+AK44)/J44,0)</f>
        <v>2.8308083366258394E-3</v>
      </c>
      <c r="AB44" s="17">
        <v>2.5999999999999998E-4</v>
      </c>
      <c r="AC44" s="25">
        <f>AB44*L44</f>
        <v>3.6522329999999998</v>
      </c>
      <c r="AD44" s="141">
        <v>0.2031</v>
      </c>
      <c r="AE44" s="31">
        <f>AH44*(1-AI44)*AD44</f>
        <v>36.715199400000003</v>
      </c>
      <c r="AF44" s="29">
        <f t="shared" ref="AF44:AF46" si="74">IF(AND(AD44&gt;0,AB44&gt;0,Y44&gt;0),((Y44-AB44)*AD44)/((AD44-AB44)*Y44),0)</f>
        <v>0.92732348380272867</v>
      </c>
      <c r="AG44" s="62">
        <f>IF(AND(AA44&gt;0,AJ44&gt;0,AB44&gt;0),((AJ44*(AA44-AB44))/(AA44*(AJ44-AB44))),0)</f>
        <v>0.90923985064341417</v>
      </c>
      <c r="AH44" s="12">
        <v>198</v>
      </c>
      <c r="AI44" s="14">
        <v>8.6999999999999994E-2</v>
      </c>
      <c r="AJ44" s="15">
        <v>0.21759999999999999</v>
      </c>
      <c r="AK44" s="31">
        <f t="shared" si="8"/>
        <v>39.336422399999996</v>
      </c>
      <c r="AL44" s="19">
        <v>1.65</v>
      </c>
      <c r="AM44" s="19">
        <v>501.04</v>
      </c>
      <c r="AN44" s="119">
        <f>AN42+AH44-AM44</f>
        <v>1860.1600000000008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53</v>
      </c>
      <c r="D45" s="35">
        <v>22927</v>
      </c>
      <c r="E45" s="44">
        <v>1</v>
      </c>
      <c r="F45" s="35">
        <v>14966</v>
      </c>
      <c r="G45" s="36">
        <v>1.4</v>
      </c>
      <c r="H45" s="38">
        <v>3.7</v>
      </c>
      <c r="I45" s="65">
        <v>14808</v>
      </c>
      <c r="J45" s="35">
        <v>14897</v>
      </c>
      <c r="K45" s="40">
        <v>7.8E-2</v>
      </c>
      <c r="L45" s="38">
        <f>J45*(1-K45)</f>
        <v>13735.034000000001</v>
      </c>
      <c r="M45" s="39">
        <v>0.754</v>
      </c>
      <c r="N45" s="26">
        <f t="shared" ref="N45:N46" si="75">L45*M45</f>
        <v>10356.215636000001</v>
      </c>
      <c r="O45" s="37">
        <v>0.14699999999999999</v>
      </c>
      <c r="P45" s="26">
        <f t="shared" ref="P45:P46" si="76">L45*O45</f>
        <v>2019.0499980000002</v>
      </c>
      <c r="Q45" s="40">
        <v>9.9000000000000005E-2</v>
      </c>
      <c r="R45" s="26">
        <f t="shared" ref="R45:R46" si="77">L45*Q45</f>
        <v>1359.7683660000002</v>
      </c>
      <c r="S45" s="40">
        <v>0.189</v>
      </c>
      <c r="T45" s="26">
        <f>L45*S45</f>
        <v>2595.9214260000003</v>
      </c>
      <c r="U45" s="40">
        <v>0.51100000000000001</v>
      </c>
      <c r="V45" s="26">
        <f>L45*U45</f>
        <v>7018.602374000001</v>
      </c>
      <c r="W45" s="40">
        <v>0.41</v>
      </c>
      <c r="X45" s="26">
        <f>W45*L45</f>
        <v>5631.3639400000002</v>
      </c>
      <c r="Y45" s="41">
        <v>3.5400000000000002E-3</v>
      </c>
      <c r="Z45" s="18">
        <f>L45*Y45</f>
        <v>48.622020360000008</v>
      </c>
      <c r="AA45" s="28">
        <f>IF(J45&gt;0,(AC45+AK45)/J45,0)</f>
        <v>3.779079689870444E-3</v>
      </c>
      <c r="AB45" s="41">
        <v>2.5999999999999998E-4</v>
      </c>
      <c r="AC45" s="38">
        <f>AB45*L45</f>
        <v>3.57110884</v>
      </c>
      <c r="AD45" s="29">
        <v>0.2024</v>
      </c>
      <c r="AE45" s="42">
        <f>AH45*(1-AI45)*AD45</f>
        <v>50.078415200000002</v>
      </c>
      <c r="AF45" s="29">
        <f t="shared" si="74"/>
        <v>0.92774544017431571</v>
      </c>
      <c r="AG45" s="30">
        <f t="shared" ref="AG45:AG46" si="78">IF(AND(AA45&gt;0,AJ45&gt;0,AB45&gt;0),((AJ45*(AA45-AB45))/(AA45*(AJ45-AB45))),0)</f>
        <v>0.93233771140272181</v>
      </c>
      <c r="AH45" s="35">
        <v>271</v>
      </c>
      <c r="AI45" s="40">
        <v>8.6999999999999994E-2</v>
      </c>
      <c r="AJ45" s="29">
        <v>0.21310000000000001</v>
      </c>
      <c r="AK45" s="42">
        <f t="shared" si="8"/>
        <v>52.725841300000006</v>
      </c>
      <c r="AL45" s="18">
        <v>1.8</v>
      </c>
      <c r="AM45" s="18"/>
      <c r="AN45" s="122">
        <f>AN44+AH45-AM45</f>
        <v>2131.1600000000008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47" t="s">
        <v>50</v>
      </c>
      <c r="D46" s="44">
        <v>12900</v>
      </c>
      <c r="E46" s="44">
        <v>0</v>
      </c>
      <c r="F46" s="44">
        <v>15831</v>
      </c>
      <c r="G46" s="38">
        <v>1.1000000000000001</v>
      </c>
      <c r="H46" s="38">
        <v>3.9</v>
      </c>
      <c r="I46" s="44">
        <v>15581</v>
      </c>
      <c r="J46" s="44">
        <v>15003</v>
      </c>
      <c r="K46" s="40">
        <v>7.6999999999999999E-2</v>
      </c>
      <c r="L46" s="38">
        <f t="shared" ref="L46" si="79">J46*(1-K46)</f>
        <v>13847.769</v>
      </c>
      <c r="M46" s="29">
        <v>0.79500000000000004</v>
      </c>
      <c r="N46" s="26">
        <f t="shared" si="75"/>
        <v>11008.976355000001</v>
      </c>
      <c r="O46" s="40">
        <v>0.11899999999999999</v>
      </c>
      <c r="P46" s="26">
        <f t="shared" si="76"/>
        <v>1647.884511</v>
      </c>
      <c r="Q46" s="40">
        <v>8.5999999999999993E-2</v>
      </c>
      <c r="R46" s="26">
        <f t="shared" si="77"/>
        <v>1190.908134</v>
      </c>
      <c r="S46" s="40">
        <v>0.184</v>
      </c>
      <c r="T46" s="26">
        <f>L46*S46</f>
        <v>2547.9894960000001</v>
      </c>
      <c r="U46" s="40">
        <v>0.51700000000000002</v>
      </c>
      <c r="V46" s="26">
        <f>L46*U46</f>
        <v>7159.2965730000005</v>
      </c>
      <c r="W46" s="40">
        <v>0.41</v>
      </c>
      <c r="X46" s="26">
        <f>W46*L46</f>
        <v>5677.58529</v>
      </c>
      <c r="Y46" s="48">
        <v>3.65E-3</v>
      </c>
      <c r="Z46" s="18">
        <f>L46*Y46</f>
        <v>50.54435685</v>
      </c>
      <c r="AA46" s="28">
        <f>IF(J46&gt;0,(AC46+AK46)/J46,0)</f>
        <v>3.5096034146504035E-3</v>
      </c>
      <c r="AB46" s="48">
        <v>2.7E-4</v>
      </c>
      <c r="AC46" s="38">
        <f>AB46*L46</f>
        <v>3.7388976300000003</v>
      </c>
      <c r="AD46" s="29">
        <v>0.2031</v>
      </c>
      <c r="AE46" s="42">
        <f>AH46*(1-AI46)*AD46</f>
        <v>45.951781199999999</v>
      </c>
      <c r="AF46" s="29">
        <f t="shared" si="74"/>
        <v>0.92726009162136591</v>
      </c>
      <c r="AG46" s="30">
        <f t="shared" si="78"/>
        <v>0.92422244010342147</v>
      </c>
      <c r="AH46" s="44">
        <v>247</v>
      </c>
      <c r="AI46" s="40">
        <v>8.4000000000000005E-2</v>
      </c>
      <c r="AJ46" s="29">
        <v>0.2162</v>
      </c>
      <c r="AK46" s="42">
        <f t="shared" si="8"/>
        <v>48.915682400000001</v>
      </c>
      <c r="AL46" s="18">
        <v>1.65</v>
      </c>
      <c r="AM46" s="18"/>
      <c r="AN46" s="122">
        <f>AN45+AH46-AM46</f>
        <v>2378.1600000000008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40500</v>
      </c>
      <c r="E47" s="52"/>
      <c r="F47" s="52">
        <f>SUM(F44:F46)</f>
        <v>38980</v>
      </c>
      <c r="G47" s="53"/>
      <c r="H47" s="53"/>
      <c r="I47" s="52">
        <f>SUM(I44:I46)</f>
        <v>38619</v>
      </c>
      <c r="J47" s="52">
        <f>SUM(J44:J46)</f>
        <v>45086</v>
      </c>
      <c r="K47" s="21">
        <f>IF(J47&gt;0,(J44*K44+J45*K45+J46*K46)/J47,0)</f>
        <v>7.6656767067382336E-2</v>
      </c>
      <c r="L47" s="53">
        <f>L44+L45+L46</f>
        <v>41629.853000000003</v>
      </c>
      <c r="M47" s="54">
        <f>IF(L47&gt;0,N47/L47,0)</f>
        <v>0.80914181563408349</v>
      </c>
      <c r="N47" s="55">
        <f>N44+N45+N46</f>
        <v>33684.454840999999</v>
      </c>
      <c r="O47" s="21">
        <f>IF(L47&gt;0,P47/L47,0)</f>
        <v>0.11946499448364616</v>
      </c>
      <c r="P47" s="55">
        <f>P44+P45+P46</f>
        <v>4973.3101590000006</v>
      </c>
      <c r="Q47" s="21">
        <f>IF(L47&gt;0,R47/L47,0)</f>
        <v>7.1393189882270308E-2</v>
      </c>
      <c r="R47" s="55">
        <f>R44+R45+R46</f>
        <v>2972.0880000000002</v>
      </c>
      <c r="S47" s="21">
        <f>IF(L47&gt;0,T47/L47,0)</f>
        <v>0.18801165288765254</v>
      </c>
      <c r="T47" s="55">
        <f>T44+T45+T46</f>
        <v>7826.8974720000006</v>
      </c>
      <c r="U47" s="21">
        <f>IF(L47&gt;0,V47/L47,0)</f>
        <v>0.51265841479190433</v>
      </c>
      <c r="V47" s="55">
        <f>V44+V45+V46</f>
        <v>21341.894447000002</v>
      </c>
      <c r="W47" s="21">
        <f>IF(L47&gt;0,X47/L47,0)</f>
        <v>0.41</v>
      </c>
      <c r="X47" s="55">
        <f>X44+X45+X46</f>
        <v>17068.239730000001</v>
      </c>
      <c r="Y47" s="56">
        <f>IF(L47&gt;0,Z47/L47,0)</f>
        <v>3.5698418923074274E-3</v>
      </c>
      <c r="Z47" s="57">
        <f>SUM(Z44:Z46)</f>
        <v>148.61199321000004</v>
      </c>
      <c r="AA47" s="63">
        <f>IF(L47&gt;0,(AA44*L44+AA45*L45+AA46*L46)/L47,0)</f>
        <v>3.3694683390251218E-3</v>
      </c>
      <c r="AB47" s="56">
        <f>IF(J47&gt;0,(J44*AB44+J45*AB45+J46*AB46)/J47,0)</f>
        <v>2.6332764050924899E-4</v>
      </c>
      <c r="AC47" s="53">
        <f>SUM(AC44:AC46)</f>
        <v>10.96223947</v>
      </c>
      <c r="AD47" s="54">
        <f>IF(J47&gt;0,(J44*AD44+J45*AD45+J46*AD46)/J47,0)</f>
        <v>0.20286871090804243</v>
      </c>
      <c r="AE47" s="59">
        <f>SUM(AE44:AE46)</f>
        <v>132.74539580000001</v>
      </c>
      <c r="AF47" s="54">
        <f>IF(AND(Z47&gt;0),((Z44*AF44+Z45*AF45+Z46*AF46)/Z47),0)</f>
        <v>0.92743997678475565</v>
      </c>
      <c r="AG47" s="58">
        <f>IF(AND(AA47&gt;0,AJ47&gt;0,AB47&gt;0),((AJ47*(AA47-AB47))/(AA47*(AJ47-AB47))),0)</f>
        <v>0.92297595410356037</v>
      </c>
      <c r="AH47" s="52">
        <f>SUM(AH44:AH46)</f>
        <v>716</v>
      </c>
      <c r="AI47" s="21">
        <f>IF(AH47&gt;0,(AI44*AH44+AI45*AH45+AI46*AH46)/AH47,0)</f>
        <v>8.596508379888268E-2</v>
      </c>
      <c r="AJ47" s="54">
        <f>IF(J47&gt;0,(AJ44*J44+AJ45*J45+AJ46*J46)/J47,0)</f>
        <v>0.21564727188040633</v>
      </c>
      <c r="AK47" s="59">
        <f>SUM(AK44:AK46)</f>
        <v>140.9779461</v>
      </c>
      <c r="AL47" s="57"/>
      <c r="AM47" s="57">
        <f>SUM(AM44:AM46)</f>
        <v>501.04</v>
      </c>
      <c r="AN47" s="124"/>
      <c r="AO47" s="125">
        <f>AN46</f>
        <v>2378.1600000000008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11" t="s">
        <v>49</v>
      </c>
      <c r="D48" s="12">
        <v>11328</v>
      </c>
      <c r="E48" s="12">
        <v>0</v>
      </c>
      <c r="F48" s="12">
        <v>12535</v>
      </c>
      <c r="G48" s="13">
        <v>1.1000000000000001</v>
      </c>
      <c r="H48" s="13">
        <v>4</v>
      </c>
      <c r="I48" s="12">
        <v>12129</v>
      </c>
      <c r="J48" s="12">
        <v>14942</v>
      </c>
      <c r="K48" s="14">
        <v>7.3999999999999996E-2</v>
      </c>
      <c r="L48" s="25">
        <f>J48*(1-K48)</f>
        <v>13836.292000000001</v>
      </c>
      <c r="M48" s="15">
        <v>0.75800000000000001</v>
      </c>
      <c r="N48" s="26">
        <f>L48*M48</f>
        <v>10487.909336000001</v>
      </c>
      <c r="O48" s="14">
        <v>0.13200000000000001</v>
      </c>
      <c r="P48" s="26">
        <f>L48*O48</f>
        <v>1826.3905440000003</v>
      </c>
      <c r="Q48" s="16">
        <v>0.11</v>
      </c>
      <c r="R48" s="26">
        <f>L48*Q48</f>
        <v>1521.9921200000001</v>
      </c>
      <c r="S48" s="16">
        <v>0.19400000000000001</v>
      </c>
      <c r="T48" s="26">
        <f>L48*S48</f>
        <v>2684.2406480000004</v>
      </c>
      <c r="U48" s="16">
        <v>0.51700000000000002</v>
      </c>
      <c r="V48" s="26">
        <f>L48*U48</f>
        <v>7153.3629640000008</v>
      </c>
      <c r="W48" s="16">
        <v>0.41</v>
      </c>
      <c r="X48" s="26">
        <f>W48*L48</f>
        <v>5672.8797199999999</v>
      </c>
      <c r="Y48" s="17">
        <v>3.6900000000000001E-3</v>
      </c>
      <c r="Z48" s="61">
        <f>L48*Y48</f>
        <v>51.055917480000005</v>
      </c>
      <c r="AA48" s="28">
        <f>IF(J48&gt;0,(AC48+AK48)/J48,0)</f>
        <v>3.7065000455093026E-3</v>
      </c>
      <c r="AB48" s="17">
        <v>2.9E-4</v>
      </c>
      <c r="AC48" s="25">
        <f>AB48*L48</f>
        <v>4.0125246800000003</v>
      </c>
      <c r="AD48" s="141">
        <v>0.20219999999999999</v>
      </c>
      <c r="AE48" s="31">
        <f>AH48*(1-AI48)*AD48</f>
        <v>49.344483599999997</v>
      </c>
      <c r="AF48" s="29">
        <f t="shared" ref="AF48:AF50" si="80">IF(AND(AD48&gt;0,AB48&gt;0,Y48&gt;0),((Y48-AB48)*AD48)/((AD48-AB48)*Y48),0)</f>
        <v>0.92273261893631264</v>
      </c>
      <c r="AG48" s="62">
        <f>IF(AND(AA48&gt;0,AJ48&gt;0,AB48&gt;0),((AJ48*(AA48-AB48))/(AA48*(AJ48-AB48))),0)</f>
        <v>0.92303070661395592</v>
      </c>
      <c r="AH48" s="12">
        <v>267</v>
      </c>
      <c r="AI48" s="14">
        <v>8.5999999999999993E-2</v>
      </c>
      <c r="AJ48" s="15">
        <v>0.21049999999999999</v>
      </c>
      <c r="AK48" s="31">
        <f t="shared" si="8"/>
        <v>51.369999</v>
      </c>
      <c r="AL48" s="19">
        <v>1.6</v>
      </c>
      <c r="AM48" s="19"/>
      <c r="AN48" s="119">
        <f>AN46+AH48-AM48</f>
        <v>2645.1600000000008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53</v>
      </c>
      <c r="D49" s="35">
        <v>22700</v>
      </c>
      <c r="E49" s="44">
        <v>1</v>
      </c>
      <c r="F49" s="35">
        <v>15098</v>
      </c>
      <c r="G49" s="36">
        <v>1.2</v>
      </c>
      <c r="H49" s="38">
        <v>4</v>
      </c>
      <c r="I49" s="35">
        <v>14582</v>
      </c>
      <c r="J49" s="35">
        <v>14846</v>
      </c>
      <c r="K49" s="66">
        <v>7.6999999999999999E-2</v>
      </c>
      <c r="L49" s="38">
        <f t="shared" ref="L49:L50" si="81">J49*(1-K49)</f>
        <v>13702.858</v>
      </c>
      <c r="M49" s="39">
        <v>0.73099999999999998</v>
      </c>
      <c r="N49" s="26">
        <f t="shared" ref="N49:N50" si="82">L49*M49</f>
        <v>10016.789198</v>
      </c>
      <c r="O49" s="37">
        <v>0.151</v>
      </c>
      <c r="P49" s="26">
        <f t="shared" ref="P49:P50" si="83">L49*O49</f>
        <v>2069.131558</v>
      </c>
      <c r="Q49" s="40">
        <v>0.11799999999999999</v>
      </c>
      <c r="R49" s="26">
        <f t="shared" ref="R49:R50" si="84">L49*Q49</f>
        <v>1616.937244</v>
      </c>
      <c r="S49" s="40">
        <v>0.192</v>
      </c>
      <c r="T49" s="26">
        <f>L49*S49</f>
        <v>2630.9487360000003</v>
      </c>
      <c r="U49" s="40">
        <v>0.52600000000000002</v>
      </c>
      <c r="V49" s="26">
        <f>L49*U49</f>
        <v>7207.7033080000001</v>
      </c>
      <c r="W49" s="40">
        <v>0.41</v>
      </c>
      <c r="X49" s="26">
        <f>W49*L49</f>
        <v>5618.1717799999997</v>
      </c>
      <c r="Y49" s="41">
        <v>3.6600000000000001E-3</v>
      </c>
      <c r="Z49" s="18">
        <f>L49*Y49</f>
        <v>50.15246028</v>
      </c>
      <c r="AA49" s="28">
        <f>IF(J49&gt;0,(AC49+AK49)/J49,0)</f>
        <v>3.4417831442812878E-3</v>
      </c>
      <c r="AB49" s="41">
        <v>3.2000000000000003E-4</v>
      </c>
      <c r="AC49" s="38">
        <f>AB49*L49</f>
        <v>4.3849145600000003</v>
      </c>
      <c r="AD49" s="29">
        <v>0.20030000000000001</v>
      </c>
      <c r="AE49" s="42">
        <f>AH49*(1-AI49)*AD49</f>
        <v>44.853179000000004</v>
      </c>
      <c r="AF49" s="29">
        <f t="shared" si="80"/>
        <v>0.9140285613260779</v>
      </c>
      <c r="AG49" s="30">
        <f t="shared" ref="AG49:AG50" si="85">IF(AND(AA49&gt;0,AJ49&gt;0,AB49&gt;0),((AJ49*(AA49-AB49))/(AA49*(AJ49-AB49))),0)</f>
        <v>0.90841848541076675</v>
      </c>
      <c r="AH49" s="35">
        <v>245</v>
      </c>
      <c r="AI49" s="66">
        <v>8.5999999999999993E-2</v>
      </c>
      <c r="AJ49" s="67">
        <v>0.20860000000000001</v>
      </c>
      <c r="AK49" s="42">
        <f t="shared" si="8"/>
        <v>46.711798000000002</v>
      </c>
      <c r="AL49" s="18">
        <v>1.65</v>
      </c>
      <c r="AM49" s="18"/>
      <c r="AN49" s="122">
        <f>AN48+AH49-AM49</f>
        <v>2890.1600000000008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47" t="s">
        <v>50</v>
      </c>
      <c r="D50" s="44">
        <v>11150</v>
      </c>
      <c r="E50" s="44">
        <v>0</v>
      </c>
      <c r="F50" s="44">
        <v>14251</v>
      </c>
      <c r="G50" s="38">
        <v>1.3</v>
      </c>
      <c r="H50" s="38">
        <v>4.8</v>
      </c>
      <c r="I50" s="44">
        <v>14228</v>
      </c>
      <c r="J50" s="44">
        <v>14765</v>
      </c>
      <c r="K50" s="66">
        <v>7.3999999999999996E-2</v>
      </c>
      <c r="L50" s="38">
        <f t="shared" si="81"/>
        <v>13672.390000000001</v>
      </c>
      <c r="M50" s="29">
        <v>0.65500000000000003</v>
      </c>
      <c r="N50" s="26">
        <f t="shared" si="82"/>
        <v>8955.4154500000004</v>
      </c>
      <c r="O50" s="40">
        <v>0.24</v>
      </c>
      <c r="P50" s="26">
        <f t="shared" si="83"/>
        <v>3281.3736000000004</v>
      </c>
      <c r="Q50" s="40">
        <v>0.105</v>
      </c>
      <c r="R50" s="26">
        <f t="shared" si="84"/>
        <v>1435.60095</v>
      </c>
      <c r="S50" s="40">
        <v>0.19700000000000001</v>
      </c>
      <c r="T50" s="26">
        <f>L50*S50</f>
        <v>2693.4608300000004</v>
      </c>
      <c r="U50" s="40">
        <v>0.50600000000000001</v>
      </c>
      <c r="V50" s="26">
        <f>L50*U50</f>
        <v>6918.2293400000008</v>
      </c>
      <c r="W50" s="40">
        <v>0.41</v>
      </c>
      <c r="X50" s="26">
        <f>W50*L50</f>
        <v>5605.6799000000001</v>
      </c>
      <c r="Y50" s="48">
        <v>3.6099999999999999E-3</v>
      </c>
      <c r="Z50" s="18">
        <f>L50*Y50</f>
        <v>49.357327900000001</v>
      </c>
      <c r="AA50" s="28">
        <f>IF(J50&gt;0,(AC50+AK50)/J50,0)</f>
        <v>3.3544550626481541E-3</v>
      </c>
      <c r="AB50" s="48">
        <v>3.4000000000000002E-4</v>
      </c>
      <c r="AC50" s="38">
        <f>AB50*L50</f>
        <v>4.6486126000000008</v>
      </c>
      <c r="AD50" s="29">
        <v>0.2006</v>
      </c>
      <c r="AE50" s="42">
        <f>AH50*(1-AI50)*AD50</f>
        <v>44.613038799999998</v>
      </c>
      <c r="AF50" s="29">
        <f t="shared" si="80"/>
        <v>0.90735506445498959</v>
      </c>
      <c r="AG50" s="30">
        <f t="shared" si="85"/>
        <v>0.90015887575879394</v>
      </c>
      <c r="AH50" s="44">
        <v>242</v>
      </c>
      <c r="AI50" s="66">
        <v>8.1000000000000003E-2</v>
      </c>
      <c r="AJ50" s="67">
        <v>0.20180000000000001</v>
      </c>
      <c r="AK50" s="42">
        <f t="shared" si="8"/>
        <v>44.879916399999999</v>
      </c>
      <c r="AL50" s="18">
        <v>1.65</v>
      </c>
      <c r="AM50" s="18"/>
      <c r="AN50" s="122">
        <f>AN49+AH50-AM50</f>
        <v>3132.1600000000008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45178</v>
      </c>
      <c r="E51" s="68"/>
      <c r="F51" s="52">
        <f>SUM(F48:F50)</f>
        <v>41884</v>
      </c>
      <c r="G51" s="53"/>
      <c r="H51" s="69"/>
      <c r="I51" s="52">
        <f>SUM(I48:I50)</f>
        <v>40939</v>
      </c>
      <c r="J51" s="52">
        <f>SUM(J48:J50)</f>
        <v>44553</v>
      </c>
      <c r="K51" s="21">
        <f>IF(J51&gt;0,(J48*K48+J49*K49+J50*K50)/J51,0)</f>
        <v>7.4999663322335194E-2</v>
      </c>
      <c r="L51" s="53">
        <f>L48+L49+L50</f>
        <v>41211.54</v>
      </c>
      <c r="M51" s="54">
        <f>IF(L51&gt;0,N51/L51,0)</f>
        <v>0.71485108258512065</v>
      </c>
      <c r="N51" s="55">
        <f>N48+N49+N50</f>
        <v>29460.113984000003</v>
      </c>
      <c r="O51" s="21">
        <f>IF(L51&gt;0,P51/L51,0)</f>
        <v>0.17414771935239501</v>
      </c>
      <c r="P51" s="55">
        <f>P48+P49+P50</f>
        <v>7176.8957020000007</v>
      </c>
      <c r="Q51" s="21">
        <f>IF(L51&gt;0,R51/L51,0)</f>
        <v>0.11100119806248443</v>
      </c>
      <c r="R51" s="55">
        <f>R48+R49+R50</f>
        <v>4574.5303139999996</v>
      </c>
      <c r="S51" s="21">
        <f>IF(L51&gt;0,T51/L51,0)</f>
        <v>0.19433028258589707</v>
      </c>
      <c r="T51" s="55">
        <f>T48+T49+T50</f>
        <v>8008.6502140000011</v>
      </c>
      <c r="U51" s="21">
        <f>IF(L51&gt;0,V51/L51,0)</f>
        <v>0.51634313136563204</v>
      </c>
      <c r="V51" s="55">
        <f>V48+V49+V50</f>
        <v>21279.295612000002</v>
      </c>
      <c r="W51" s="21">
        <f>IF(L51&gt;0,X51/L51,0)</f>
        <v>0.41000000000000003</v>
      </c>
      <c r="X51" s="55">
        <f>X48+X49+X50</f>
        <v>16896.731400000001</v>
      </c>
      <c r="Y51" s="56">
        <f>IF(L51&gt;0,Z51/L51,0)</f>
        <v>3.653484088680015E-3</v>
      </c>
      <c r="Z51" s="57">
        <f>SUM(Z48:Z50)</f>
        <v>150.56570565999999</v>
      </c>
      <c r="AA51" s="63">
        <f>IF(L51&gt;0,(AA48*L48+AA49*L49+AA50*L50)/L51,0)</f>
        <v>3.5016866750080199E-3</v>
      </c>
      <c r="AB51" s="56">
        <f>IF(J51&gt;0,(J48*AB48+J49*AB49+J50*AB50)/J51,0)</f>
        <v>3.1656678562610823E-4</v>
      </c>
      <c r="AC51" s="53">
        <f>SUM(AC48:AC50)</f>
        <v>13.046051840000001</v>
      </c>
      <c r="AD51" s="54">
        <f>IF(J51&gt;0,(J48*AD48+J49*AD49+J50*AD50)/J51,0)</f>
        <v>0.20103663501896618</v>
      </c>
      <c r="AE51" s="59">
        <f>SUM(AE48:AE50)</f>
        <v>138.8107014</v>
      </c>
      <c r="AF51" s="54">
        <f>IF(AND(Z51&gt;0),((Z48*AF48+Z49*AF49+Z50*AF50)/Z51),0)</f>
        <v>0.91479239843811655</v>
      </c>
      <c r="AG51" s="58">
        <f>IF(AND(AA51&gt;0,AJ51&gt;0,AB51&gt;0),((AJ51*(AA51-AB51))/(AA51*(AJ51-AB51))),0)</f>
        <v>0.91098920644360093</v>
      </c>
      <c r="AH51" s="52">
        <f>SUM(AH48:AH50)</f>
        <v>754</v>
      </c>
      <c r="AI51" s="21">
        <f>IF(AH51&gt;0,(AI48*AH48+AI49*AH49+AI50*AH50)/AH51,0)</f>
        <v>8.4395225464190982E-2</v>
      </c>
      <c r="AJ51" s="54">
        <f>IF(J51&gt;0,(AJ48*J48+AJ49*J49+AJ50*J50)/J51,0)</f>
        <v>0.20698367337777482</v>
      </c>
      <c r="AK51" s="59">
        <f>SUM(AK48:AK50)</f>
        <v>142.96171340000001</v>
      </c>
      <c r="AL51" s="70"/>
      <c r="AM51" s="57">
        <f>SUM(AM48:AM50)</f>
        <v>0</v>
      </c>
      <c r="AN51" s="124"/>
      <c r="AO51" s="125">
        <f>AN50</f>
        <v>3132.1600000000008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11" t="s">
        <v>49</v>
      </c>
      <c r="D52" s="12">
        <v>9672</v>
      </c>
      <c r="E52" s="12">
        <v>0</v>
      </c>
      <c r="F52" s="12">
        <v>12481</v>
      </c>
      <c r="G52" s="13">
        <v>1.2</v>
      </c>
      <c r="H52" s="13">
        <v>4.2</v>
      </c>
      <c r="I52" s="12">
        <v>12337</v>
      </c>
      <c r="J52" s="12">
        <v>14881</v>
      </c>
      <c r="K52" s="14">
        <v>7.1999999999999995E-2</v>
      </c>
      <c r="L52" s="25">
        <f>J52*(1-K52)</f>
        <v>13809.568000000001</v>
      </c>
      <c r="M52" s="15">
        <v>0.72599999999999998</v>
      </c>
      <c r="N52" s="26">
        <f>L52*M52</f>
        <v>10025.746368</v>
      </c>
      <c r="O52" s="14">
        <v>0.19500000000000001</v>
      </c>
      <c r="P52" s="26">
        <f>L52*O52</f>
        <v>2692.8657600000001</v>
      </c>
      <c r="Q52" s="16">
        <v>7.9000000000000001E-2</v>
      </c>
      <c r="R52" s="26">
        <f>L52*Q52</f>
        <v>1090.955872</v>
      </c>
      <c r="S52" s="16">
        <v>0.20599999999999999</v>
      </c>
      <c r="T52" s="26">
        <f>L52*S52</f>
        <v>2844.7710080000002</v>
      </c>
      <c r="U52" s="16">
        <v>0.50700000000000001</v>
      </c>
      <c r="V52" s="26">
        <f>L52*U52</f>
        <v>7001.450976000001</v>
      </c>
      <c r="W52" s="16">
        <v>0.41</v>
      </c>
      <c r="X52" s="26">
        <f>W52*L52</f>
        <v>5661.9228800000001</v>
      </c>
      <c r="Y52" s="17">
        <v>3.5899999999999999E-3</v>
      </c>
      <c r="Z52" s="61">
        <f>L52*Y52</f>
        <v>49.576349120000003</v>
      </c>
      <c r="AA52" s="28">
        <f>IF(J52&gt;0,(AC52+AK52)/J52,0)</f>
        <v>3.1919838881795579E-3</v>
      </c>
      <c r="AB52" s="17">
        <v>3.3E-4</v>
      </c>
      <c r="AC52" s="25">
        <f>AB52*L52</f>
        <v>4.5571574400000001</v>
      </c>
      <c r="AD52" s="141">
        <v>0.19980000000000001</v>
      </c>
      <c r="AE52" s="31">
        <f>AH52*(1-AI52)*AD52</f>
        <v>44.386768800000006</v>
      </c>
      <c r="AF52" s="29">
        <f t="shared" ref="AF52:AF54" si="86">IF(AND(AD52&gt;0,AB52&gt;0,Y52&gt;0),((Y52-AB52)*AD52)/((AD52-AB52)*Y52),0)</f>
        <v>0.9095803042407784</v>
      </c>
      <c r="AG52" s="62">
        <f>IF(AND(AA52&gt;0,AJ52&gt;0,AB52&gt;0),((AJ52*(AA52-AB52))/(AA52*(AJ52-AB52))),0)</f>
        <v>0.89814933187796619</v>
      </c>
      <c r="AH52" s="12">
        <v>242</v>
      </c>
      <c r="AI52" s="14">
        <v>8.2000000000000003E-2</v>
      </c>
      <c r="AJ52" s="15">
        <v>0.1933</v>
      </c>
      <c r="AK52" s="31">
        <f t="shared" si="8"/>
        <v>42.942754800000003</v>
      </c>
      <c r="AL52" s="19">
        <v>1.6</v>
      </c>
      <c r="AM52" s="19"/>
      <c r="AN52" s="119">
        <f>AN50+AH52-AM52</f>
        <v>3374.1600000000008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55</v>
      </c>
      <c r="D53" s="35">
        <v>19202</v>
      </c>
      <c r="E53" s="44">
        <v>0</v>
      </c>
      <c r="F53" s="35">
        <v>13614</v>
      </c>
      <c r="G53" s="36">
        <v>1.2</v>
      </c>
      <c r="H53" s="38">
        <v>4.0999999999999996</v>
      </c>
      <c r="I53" s="35">
        <v>13724</v>
      </c>
      <c r="J53" s="35">
        <v>14860</v>
      </c>
      <c r="K53" s="66">
        <v>7.6999999999999999E-2</v>
      </c>
      <c r="L53" s="38">
        <f t="shared" ref="L53:L54" si="87">J53*(1-K53)</f>
        <v>13715.78</v>
      </c>
      <c r="M53" s="39">
        <v>0.67600000000000005</v>
      </c>
      <c r="N53" s="26">
        <f t="shared" ref="N53:N54" si="88">L53*M53</f>
        <v>9271.8672800000004</v>
      </c>
      <c r="O53" s="37">
        <v>0.19</v>
      </c>
      <c r="P53" s="26">
        <f t="shared" ref="P53:P54" si="89">L53*O53</f>
        <v>2605.9982</v>
      </c>
      <c r="Q53" s="40">
        <v>0.13400000000000001</v>
      </c>
      <c r="R53" s="26">
        <f t="shared" ref="R53:R54" si="90">L53*Q53</f>
        <v>1837.9145200000003</v>
      </c>
      <c r="S53" s="40">
        <v>0.19800000000000001</v>
      </c>
      <c r="T53" s="26">
        <f>L53*S53</f>
        <v>2715.7244400000004</v>
      </c>
      <c r="U53" s="40">
        <v>0.52400000000000002</v>
      </c>
      <c r="V53" s="26">
        <f>L53*U53</f>
        <v>7187.0687200000002</v>
      </c>
      <c r="W53" s="40">
        <v>0.41</v>
      </c>
      <c r="X53" s="26">
        <f>W53*L53</f>
        <v>5623.4697999999999</v>
      </c>
      <c r="Y53" s="41">
        <v>3.5300000000000002E-3</v>
      </c>
      <c r="Z53" s="18">
        <f>L53*Y53</f>
        <v>48.416703400000003</v>
      </c>
      <c r="AA53" s="28">
        <f>IF(J53&gt;0,(AC53+AK53)/J53,0)</f>
        <v>3.1164000403768508E-3</v>
      </c>
      <c r="AB53" s="41">
        <v>3.2000000000000003E-4</v>
      </c>
      <c r="AC53" s="38">
        <f>AB53*L53</f>
        <v>4.3890496000000008</v>
      </c>
      <c r="AD53" s="29">
        <v>0.22040000000000001</v>
      </c>
      <c r="AE53" s="42">
        <f>AH53*(1-AI53)*AD53</f>
        <v>45.069816400000008</v>
      </c>
      <c r="AF53" s="29">
        <f t="shared" si="86"/>
        <v>0.91067064976629664</v>
      </c>
      <c r="AG53" s="30">
        <f t="shared" ref="AG53:AG54" si="91">IF(AND(AA53&gt;0,AJ53&gt;0,AB53&gt;0),((AJ53*(AA53-AB53))/(AA53*(AJ53-AB53))),0)</f>
        <v>0.89872029933067976</v>
      </c>
      <c r="AH53" s="35">
        <v>223</v>
      </c>
      <c r="AI53" s="66">
        <v>8.3000000000000004E-2</v>
      </c>
      <c r="AJ53" s="67">
        <v>0.20499999999999999</v>
      </c>
      <c r="AK53" s="42">
        <f t="shared" si="8"/>
        <v>41.920655000000004</v>
      </c>
      <c r="AL53" s="18">
        <v>1.59</v>
      </c>
      <c r="AM53" s="18"/>
      <c r="AN53" s="122">
        <f>AN52+AH53-AM53</f>
        <v>3597.1600000000008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47" t="s">
        <v>50</v>
      </c>
      <c r="D54" s="44">
        <v>15838</v>
      </c>
      <c r="E54" s="44">
        <v>0</v>
      </c>
      <c r="F54" s="44">
        <v>14452</v>
      </c>
      <c r="G54" s="38">
        <v>2.1</v>
      </c>
      <c r="H54" s="38">
        <v>7.6</v>
      </c>
      <c r="I54" s="44">
        <v>14836</v>
      </c>
      <c r="J54" s="44">
        <v>14872</v>
      </c>
      <c r="K54" s="66">
        <v>7.0999999999999994E-2</v>
      </c>
      <c r="L54" s="38">
        <f t="shared" si="87"/>
        <v>13816.088000000002</v>
      </c>
      <c r="M54" s="29">
        <v>0.63200000000000001</v>
      </c>
      <c r="N54" s="26">
        <f t="shared" si="88"/>
        <v>8731.767616000001</v>
      </c>
      <c r="O54" s="40">
        <v>0.18</v>
      </c>
      <c r="P54" s="26">
        <f t="shared" si="89"/>
        <v>2486.8958400000001</v>
      </c>
      <c r="Q54" s="40">
        <v>0.188</v>
      </c>
      <c r="R54" s="26">
        <f t="shared" si="90"/>
        <v>2597.4245440000004</v>
      </c>
      <c r="S54" s="40">
        <v>0.20699999999999999</v>
      </c>
      <c r="T54" s="26">
        <f>L54*S54</f>
        <v>2859.9302160000002</v>
      </c>
      <c r="U54" s="40">
        <v>0.52300000000000002</v>
      </c>
      <c r="V54" s="26">
        <f>L54*U54</f>
        <v>7225.8140240000012</v>
      </c>
      <c r="W54" s="40">
        <v>0.42</v>
      </c>
      <c r="X54" s="26">
        <f>W54*L54</f>
        <v>5802.7569600000006</v>
      </c>
      <c r="Y54" s="48">
        <v>3.5000000000000001E-3</v>
      </c>
      <c r="Z54" s="18">
        <f>L54*Y54</f>
        <v>48.356308000000006</v>
      </c>
      <c r="AA54" s="28">
        <f>IF(J54&gt;0,(AC54+AK54)/J54,0)</f>
        <v>3.1784042603550298E-3</v>
      </c>
      <c r="AB54" s="48">
        <v>3.2000000000000003E-4</v>
      </c>
      <c r="AC54" s="38">
        <f>AB54*L54</f>
        <v>4.4211481600000004</v>
      </c>
      <c r="AD54" s="29">
        <v>0.217</v>
      </c>
      <c r="AE54" s="42">
        <f>AH54*(1-AI54)*AD54</f>
        <v>43.9208</v>
      </c>
      <c r="AF54" s="29">
        <f t="shared" si="86"/>
        <v>0.90991323610854724</v>
      </c>
      <c r="AG54" s="30">
        <f t="shared" si="91"/>
        <v>0.90068199430465534</v>
      </c>
      <c r="AH54" s="44">
        <v>220</v>
      </c>
      <c r="AI54" s="66">
        <v>0.08</v>
      </c>
      <c r="AJ54" s="67">
        <v>0.2117</v>
      </c>
      <c r="AK54" s="42">
        <f t="shared" si="8"/>
        <v>42.848080000000003</v>
      </c>
      <c r="AL54" s="18">
        <v>1.6</v>
      </c>
      <c r="AM54" s="18"/>
      <c r="AN54" s="122">
        <f>AN53+AH54-AM54</f>
        <v>3817.1600000000008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44712</v>
      </c>
      <c r="E55" s="68"/>
      <c r="F55" s="52">
        <f>SUM(F52:F54)</f>
        <v>40547</v>
      </c>
      <c r="G55" s="53"/>
      <c r="H55" s="69"/>
      <c r="I55" s="52">
        <f>SUM(I52:I54)</f>
        <v>40897</v>
      </c>
      <c r="J55" s="52">
        <f>SUM(J52:J54)</f>
        <v>44613</v>
      </c>
      <c r="K55" s="21">
        <f>IF(J55&gt;0,(J52*K52+J53*K53+J54*K54)/J55,0)</f>
        <v>7.3332078093829148E-2</v>
      </c>
      <c r="L55" s="53">
        <f>L52+L53+L54</f>
        <v>41341.436000000002</v>
      </c>
      <c r="M55" s="54">
        <f>IF(L55&gt;0,N55/L55,0)</f>
        <v>0.67799728253271119</v>
      </c>
      <c r="N55" s="55">
        <f>N52+N53+N54</f>
        <v>28029.381264</v>
      </c>
      <c r="O55" s="21">
        <f>IF(L55&gt;0,P55/L55,0)</f>
        <v>0.18832823804185225</v>
      </c>
      <c r="P55" s="55">
        <f>P52+P53+P54</f>
        <v>7785.7598000000007</v>
      </c>
      <c r="Q55" s="21">
        <f>IF(L55&gt;0,R55/L55,0)</f>
        <v>0.1336744794254365</v>
      </c>
      <c r="R55" s="55">
        <f>R52+R53+R54</f>
        <v>5526.2949360000002</v>
      </c>
      <c r="S55" s="21">
        <f>IF(L55&gt;0,T55/L55,0)</f>
        <v>0.20368004788222643</v>
      </c>
      <c r="T55" s="55">
        <f>T52+T53+T54</f>
        <v>8420.4256640000003</v>
      </c>
      <c r="U55" s="21">
        <f>IF(L55&gt;0,V55/L55,0)</f>
        <v>0.51798717683633444</v>
      </c>
      <c r="V55" s="55">
        <f>V52+V53+V54</f>
        <v>21414.333720000002</v>
      </c>
      <c r="W55" s="21">
        <f>IF(L55&gt;0,X55/L55,0)</f>
        <v>0.4133419468061052</v>
      </c>
      <c r="X55" s="55">
        <f>X52+X53+X54</f>
        <v>17088.149640000003</v>
      </c>
      <c r="Y55" s="56">
        <f>IF(L55&gt;0,Z55/L55,0)</f>
        <v>3.5400163777571732E-3</v>
      </c>
      <c r="Z55" s="57">
        <f>SUM(Z52:Z54)</f>
        <v>146.34936052</v>
      </c>
      <c r="AA55" s="63">
        <f>IF(L55&gt;0,(AA52*L52+AA53*L53+AA54*L54)/L55,0)</f>
        <v>3.1623693203390421E-3</v>
      </c>
      <c r="AB55" s="56">
        <f>IF(J55&gt;0,(J52*AB52+J53*AB53+J54*AB54)/J55,0)</f>
        <v>3.2333557483244792E-4</v>
      </c>
      <c r="AC55" s="53">
        <f>SUM(AC52:AC54)</f>
        <v>13.367355200000002</v>
      </c>
      <c r="AD55" s="54">
        <f>IF(J55&gt;0,(J52*AD52+J53*AD53+J54*AD54)/J55,0)</f>
        <v>0.21239530630085401</v>
      </c>
      <c r="AE55" s="59">
        <f>SUM(AE52:AE54)</f>
        <v>133.37738519999999</v>
      </c>
      <c r="AF55" s="54">
        <f>IF(AND(Z55&gt;0),((Z52*AF52+Z53*AF53+Z54*AF54)/Z55),0)</f>
        <v>0.91005102916645353</v>
      </c>
      <c r="AG55" s="58">
        <f>IF(AND(AA55&gt;0,AJ55&gt;0,AB55&gt;0),((AJ55*(AA55-AB55))/(AA55*(AJ55-AB55))),0)</f>
        <v>0.89918515621485728</v>
      </c>
      <c r="AH55" s="52">
        <f>SUM(AH52:AH54)</f>
        <v>685</v>
      </c>
      <c r="AI55" s="21">
        <f>IF(J55&gt;0,(AI52*J52+AI53*J53+AI54*J54)/J55,0)</f>
        <v>8.1666375271781777E-2</v>
      </c>
      <c r="AJ55" s="54">
        <f>IF(J55&gt;0,(AJ52*J52+AJ53*J53+AJ54*J54)/J55,0)</f>
        <v>0.20333086095980996</v>
      </c>
      <c r="AK55" s="59">
        <f>SUM(AK52:AK54)</f>
        <v>127.71148980000001</v>
      </c>
      <c r="AL55" s="70"/>
      <c r="AM55" s="57">
        <f>SUM(AM52:AM54)</f>
        <v>0</v>
      </c>
      <c r="AN55" s="124"/>
      <c r="AO55" s="125">
        <f>AN54</f>
        <v>3817.1600000000008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49</v>
      </c>
      <c r="D56" s="12">
        <v>2281</v>
      </c>
      <c r="E56" s="12">
        <v>3</v>
      </c>
      <c r="F56" s="12">
        <v>9654</v>
      </c>
      <c r="G56" s="13">
        <v>1</v>
      </c>
      <c r="H56" s="13">
        <v>3.5</v>
      </c>
      <c r="I56" s="12">
        <v>10087</v>
      </c>
      <c r="J56" s="12">
        <v>14735</v>
      </c>
      <c r="K56" s="14">
        <v>8.1000000000000003E-2</v>
      </c>
      <c r="L56" s="25">
        <f>J56*(1-K56)</f>
        <v>13541.465</v>
      </c>
      <c r="M56" s="15">
        <v>0.56799999999999995</v>
      </c>
      <c r="N56" s="26">
        <f>L56*M56</f>
        <v>7691.5521199999994</v>
      </c>
      <c r="O56" s="14">
        <v>0.16600000000000001</v>
      </c>
      <c r="P56" s="26">
        <f>L56*O56</f>
        <v>2247.88319</v>
      </c>
      <c r="Q56" s="16">
        <v>0.26600000000000001</v>
      </c>
      <c r="R56" s="26">
        <f>L56*Q56</f>
        <v>3602.0296900000003</v>
      </c>
      <c r="S56" s="16">
        <v>0.20899999999999999</v>
      </c>
      <c r="T56" s="26">
        <f>L56*S56</f>
        <v>2830.166185</v>
      </c>
      <c r="U56" s="16">
        <v>0.52600000000000002</v>
      </c>
      <c r="V56" s="26">
        <f>L56*U56</f>
        <v>7122.81059</v>
      </c>
      <c r="W56" s="16">
        <v>0.41</v>
      </c>
      <c r="X56" s="26">
        <f>W56*L56</f>
        <v>5552.00065</v>
      </c>
      <c r="Y56" s="17">
        <v>3.4199999999999999E-3</v>
      </c>
      <c r="Z56" s="61">
        <f>L56*Y56</f>
        <v>46.311810299999998</v>
      </c>
      <c r="AA56" s="28">
        <f>IF(J56&gt;0,(AC56+AK56)/J56,0)</f>
        <v>2.889025653206651E-3</v>
      </c>
      <c r="AB56" s="17">
        <v>3.6000000000000002E-4</v>
      </c>
      <c r="AC56" s="25">
        <f>AB56*L56</f>
        <v>4.8749274000000007</v>
      </c>
      <c r="AD56" s="141">
        <v>0.2117</v>
      </c>
      <c r="AE56" s="31">
        <f>AH56*(1-AI56)*AD56</f>
        <v>40.140860400000001</v>
      </c>
      <c r="AF56" s="29">
        <f t="shared" ref="AF56:AF58" si="92">IF(AND(AD56&gt;0,AB56&gt;0,Y56&gt;0),((Y56-AB56)*AD56)/((AD56-AB56)*Y56),0)</f>
        <v>0.89626095142275097</v>
      </c>
      <c r="AG56" s="62">
        <f>IF(AND(AA56&gt;0,AJ56&gt;0,AB56&gt;0),((AJ56*(AA56-AB56))/(AA56*(AJ56-AB56))),0)</f>
        <v>0.87697860461237054</v>
      </c>
      <c r="AH56" s="12">
        <v>207</v>
      </c>
      <c r="AI56" s="14">
        <v>8.4000000000000005E-2</v>
      </c>
      <c r="AJ56" s="15">
        <v>0.1988</v>
      </c>
      <c r="AK56" s="31">
        <f t="shared" si="8"/>
        <v>37.6948656</v>
      </c>
      <c r="AL56" s="19">
        <v>1.6</v>
      </c>
      <c r="AM56" s="19">
        <v>1202.48</v>
      </c>
      <c r="AN56" s="119">
        <f>AN54+AH56-AM56</f>
        <v>2821.6800000000007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55</v>
      </c>
      <c r="D57" s="35">
        <v>18600</v>
      </c>
      <c r="E57" s="44">
        <v>3</v>
      </c>
      <c r="F57" s="35">
        <v>13858</v>
      </c>
      <c r="G57" s="36">
        <v>0.9</v>
      </c>
      <c r="H57" s="38">
        <v>4.4000000000000004</v>
      </c>
      <c r="I57" s="35">
        <v>13827</v>
      </c>
      <c r="J57" s="35">
        <v>14668</v>
      </c>
      <c r="K57" s="66">
        <v>7.6999999999999999E-2</v>
      </c>
      <c r="L57" s="38">
        <f t="shared" ref="L57:L58" si="93">J57*(1-K57)</f>
        <v>13538.564</v>
      </c>
      <c r="M57" s="39">
        <v>0.48199999999999998</v>
      </c>
      <c r="N57" s="26">
        <f t="shared" ref="N57:N58" si="94">L57*M57</f>
        <v>6525.5878480000001</v>
      </c>
      <c r="O57" s="37">
        <v>0.17499999999999999</v>
      </c>
      <c r="P57" s="26">
        <f t="shared" ref="P57:P58" si="95">L57*O57</f>
        <v>2369.2487000000001</v>
      </c>
      <c r="Q57" s="40">
        <v>0.34300000000000003</v>
      </c>
      <c r="R57" s="26">
        <f t="shared" ref="R57:R58" si="96">L57*Q57</f>
        <v>4643.7274520000001</v>
      </c>
      <c r="S57" s="40">
        <v>0.215</v>
      </c>
      <c r="T57" s="26">
        <f>L57*S57</f>
        <v>2910.79126</v>
      </c>
      <c r="U57" s="40">
        <v>0.5</v>
      </c>
      <c r="V57" s="26">
        <f>L57*U57</f>
        <v>6769.2820000000002</v>
      </c>
      <c r="W57" s="40">
        <v>0.41</v>
      </c>
      <c r="X57" s="26">
        <f>W57*L57</f>
        <v>5550.81124</v>
      </c>
      <c r="Y57" s="41">
        <v>3.2799999999999999E-3</v>
      </c>
      <c r="Z57" s="18">
        <f>L57*Y57</f>
        <v>44.406489919999999</v>
      </c>
      <c r="AA57" s="28">
        <f>IF(J57&gt;0,(AC57+AK57)/J57,0)</f>
        <v>2.8030697054813205E-3</v>
      </c>
      <c r="AB57" s="41">
        <v>3.1E-4</v>
      </c>
      <c r="AC57" s="38">
        <f>AB57*L57</f>
        <v>4.1969548400000001</v>
      </c>
      <c r="AD57" s="29">
        <v>0.22589999999999999</v>
      </c>
      <c r="AE57" s="42">
        <f>AH57*(1-AI57)*AD57</f>
        <v>40.2309828</v>
      </c>
      <c r="AF57" s="29">
        <f t="shared" si="92"/>
        <v>0.90673210302740026</v>
      </c>
      <c r="AG57" s="30">
        <f t="shared" ref="AG57:AG58" si="97">IF(AND(AA57&gt;0,AJ57&gt;0,AB57&gt;0),((AJ57*(AA57-AB57))/(AA57*(AJ57-AB57))),0)</f>
        <v>0.89073898648493866</v>
      </c>
      <c r="AH57" s="35">
        <v>194</v>
      </c>
      <c r="AI57" s="66">
        <v>8.2000000000000003E-2</v>
      </c>
      <c r="AJ57" s="67">
        <v>0.20730000000000001</v>
      </c>
      <c r="AK57" s="42">
        <f t="shared" si="8"/>
        <v>36.918471600000004</v>
      </c>
      <c r="AL57" s="18">
        <v>1.56</v>
      </c>
      <c r="AM57" s="18"/>
      <c r="AN57" s="122">
        <f>AN56+AH57-AM57</f>
        <v>3015.6800000000007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11" t="s">
        <v>52</v>
      </c>
      <c r="D58" s="44">
        <v>18989</v>
      </c>
      <c r="E58" s="44">
        <v>2</v>
      </c>
      <c r="F58" s="44">
        <v>14463</v>
      </c>
      <c r="G58" s="38">
        <v>1.3</v>
      </c>
      <c r="H58" s="38">
        <v>5.4</v>
      </c>
      <c r="I58" s="44">
        <v>14443</v>
      </c>
      <c r="J58" s="44">
        <v>14674</v>
      </c>
      <c r="K58" s="66">
        <v>7.2999999999999995E-2</v>
      </c>
      <c r="L58" s="38">
        <f t="shared" si="93"/>
        <v>13602.798000000001</v>
      </c>
      <c r="M58" s="29">
        <v>0.54400000000000004</v>
      </c>
      <c r="N58" s="26">
        <f t="shared" si="94"/>
        <v>7399.9221120000011</v>
      </c>
      <c r="O58" s="40">
        <v>0.16400000000000001</v>
      </c>
      <c r="P58" s="26">
        <f t="shared" si="95"/>
        <v>2230.8588720000002</v>
      </c>
      <c r="Q58" s="40">
        <v>0.29199999999999998</v>
      </c>
      <c r="R58" s="26">
        <f t="shared" si="96"/>
        <v>3972.0170159999998</v>
      </c>
      <c r="S58" s="40">
        <v>0.21099999999999999</v>
      </c>
      <c r="T58" s="26">
        <f>L58*S58</f>
        <v>2870.1903780000002</v>
      </c>
      <c r="U58" s="40">
        <v>0.49</v>
      </c>
      <c r="V58" s="26">
        <f>L58*U58</f>
        <v>6665.3710200000005</v>
      </c>
      <c r="W58" s="40">
        <v>0.4</v>
      </c>
      <c r="X58" s="26">
        <f>W58*L58</f>
        <v>5441.119200000001</v>
      </c>
      <c r="Y58" s="48">
        <v>3.2399999999999998E-3</v>
      </c>
      <c r="Z58" s="18">
        <f>L58*Y58</f>
        <v>44.07306552</v>
      </c>
      <c r="AA58" s="28">
        <f>IF(J58&gt;0,(AC58+AK58)/J58,0)</f>
        <v>2.8497906787515333E-3</v>
      </c>
      <c r="AB58" s="48">
        <v>2.9E-4</v>
      </c>
      <c r="AC58" s="38">
        <f>AB58*L58</f>
        <v>3.9448114200000002</v>
      </c>
      <c r="AD58" s="29">
        <v>0.21879999999999999</v>
      </c>
      <c r="AE58" s="42">
        <f>AH58*(1-AI58)*AD58</f>
        <v>39.124721999999998</v>
      </c>
      <c r="AF58" s="29">
        <f t="shared" si="92"/>
        <v>0.91170220760018339</v>
      </c>
      <c r="AG58" s="30">
        <f t="shared" si="97"/>
        <v>0.89946970856213337</v>
      </c>
      <c r="AH58" s="44">
        <v>195</v>
      </c>
      <c r="AI58" s="66">
        <v>8.3000000000000004E-2</v>
      </c>
      <c r="AJ58" s="67">
        <v>0.21179999999999999</v>
      </c>
      <c r="AK58" s="42">
        <f t="shared" si="8"/>
        <v>37.873016999999997</v>
      </c>
      <c r="AL58" s="18">
        <v>1.5</v>
      </c>
      <c r="AM58" s="18"/>
      <c r="AN58" s="122">
        <f>AN57+AH58-AM58</f>
        <v>3210.6800000000007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39870</v>
      </c>
      <c r="E59" s="68"/>
      <c r="F59" s="52">
        <f t="shared" ref="F59:J59" si="98">SUM(F56:F58)</f>
        <v>37975</v>
      </c>
      <c r="G59" s="53"/>
      <c r="H59" s="69"/>
      <c r="I59" s="52">
        <f t="shared" si="98"/>
        <v>38357</v>
      </c>
      <c r="J59" s="52">
        <f t="shared" si="98"/>
        <v>44077</v>
      </c>
      <c r="K59" s="21">
        <f>IF(J59&gt;0,(J56*K56+J57*K57+J58*K58)/J59,0)</f>
        <v>7.7005535766953279E-2</v>
      </c>
      <c r="L59" s="53">
        <f>L56+L57+L58</f>
        <v>40682.827000000005</v>
      </c>
      <c r="M59" s="54">
        <f>IF(L59&gt;0,N59/L59,0)</f>
        <v>0.53135594731408409</v>
      </c>
      <c r="N59" s="55">
        <f>N56+N57+N58</f>
        <v>21617.06208</v>
      </c>
      <c r="O59" s="21">
        <f>IF(L59&gt;0,P59/L59,0)</f>
        <v>0.16832632506094033</v>
      </c>
      <c r="P59" s="55">
        <f>P56+P57+P58</f>
        <v>6847.9907620000013</v>
      </c>
      <c r="Q59" s="21">
        <f>IF(L59&gt;0,R59/L59,0)</f>
        <v>0.30031772762497549</v>
      </c>
      <c r="R59" s="55">
        <f>R56+R57+R58</f>
        <v>12217.774158</v>
      </c>
      <c r="S59" s="21">
        <f>IF(L59&gt;0,T59/L59,0)</f>
        <v>0.21166542391461632</v>
      </c>
      <c r="T59" s="55">
        <f>T56+T57+T58</f>
        <v>8611.1478229999993</v>
      </c>
      <c r="U59" s="21">
        <f>IF(L59&gt;0,V59/L59,0)</f>
        <v>0.50531059726994876</v>
      </c>
      <c r="V59" s="55">
        <f>V56+V57+V58</f>
        <v>20557.463609999999</v>
      </c>
      <c r="W59" s="21">
        <f>IF(L59&gt;0,X59/L59,0)</f>
        <v>0.40665637837803159</v>
      </c>
      <c r="X59" s="55">
        <f>X56+X57+X58</f>
        <v>16543.931090000002</v>
      </c>
      <c r="Y59" s="56">
        <f>IF(L59&gt;0,Z59/L59,0)</f>
        <v>3.3132251536993726E-3</v>
      </c>
      <c r="Z59" s="57">
        <f>SUM(Z56:Z58)</f>
        <v>134.79136574</v>
      </c>
      <c r="AA59" s="63">
        <f>IF(L59&gt;0,(AA56*L56+AA57*L57+AA58*L58)/L59,0)</f>
        <v>2.8473022613807047E-3</v>
      </c>
      <c r="AB59" s="56">
        <f>IF(J59&gt;0,(J56*AB56+J57*AB57+J58*AB58)/J59,0)</f>
        <v>3.2005671892370175E-4</v>
      </c>
      <c r="AC59" s="53">
        <f>SUM(AC56:AC58)</f>
        <v>13.016693660000001</v>
      </c>
      <c r="AD59" s="54">
        <f>IF(J59&gt;0,(J56*AD56+J57*AD57+J58*AD58)/J59,0)</f>
        <v>0.21878920752319803</v>
      </c>
      <c r="AE59" s="59">
        <f>SUM(AE56:AE58)</f>
        <v>119.49656519999999</v>
      </c>
      <c r="AF59" s="54">
        <f>IF(AND(Z59&gt;0),((Z56*AF56+Z57*AF57+Z58*AF58)/Z59),0)</f>
        <v>0.90475949713532544</v>
      </c>
      <c r="AG59" s="58">
        <f>IF(AND(AA59&gt;0,AJ59&gt;0,AB59&gt;0),((AJ59*(AA59-AB59))/(AA59*(AJ59-AB59))),0)</f>
        <v>0.88897446245153644</v>
      </c>
      <c r="AH59" s="52">
        <f t="shared" ref="AH59" si="99">SUM(AH56:AH58)</f>
        <v>596</v>
      </c>
      <c r="AI59" s="21">
        <f>IF(AH59&gt;0,(AI56*AH56+AI57*AH57+AI58*AH58)/AH59,0)</f>
        <v>8.3021812080536925E-2</v>
      </c>
      <c r="AJ59" s="54">
        <f>IF(J59&gt;0,(AJ56*J56+AJ57*J57+AJ58*J58)/J59,0)</f>
        <v>0.20595656691698616</v>
      </c>
      <c r="AK59" s="59">
        <f>SUM(AK56:AK58)</f>
        <v>112.48635419999999</v>
      </c>
      <c r="AL59" s="70"/>
      <c r="AM59" s="57">
        <f>SUM(AM56:AM58)</f>
        <v>1202.48</v>
      </c>
      <c r="AN59" s="124"/>
      <c r="AO59" s="125">
        <f>AN58</f>
        <v>3210.6800000000007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53</v>
      </c>
      <c r="D60" s="12">
        <v>5460</v>
      </c>
      <c r="E60" s="12">
        <v>0</v>
      </c>
      <c r="F60" s="12">
        <v>14721</v>
      </c>
      <c r="G60" s="13">
        <v>1.4</v>
      </c>
      <c r="H60" s="13">
        <v>3</v>
      </c>
      <c r="I60" s="12">
        <v>14735</v>
      </c>
      <c r="J60" s="12">
        <v>14332</v>
      </c>
      <c r="K60" s="14">
        <v>7.9000000000000001E-2</v>
      </c>
      <c r="L60" s="25">
        <f>J60*(1-K60)</f>
        <v>13199.772000000001</v>
      </c>
      <c r="M60" s="15">
        <v>0.57199999999999995</v>
      </c>
      <c r="N60" s="26">
        <f>L60*M60</f>
        <v>7550.2695839999997</v>
      </c>
      <c r="O60" s="14">
        <v>0.27900000000000003</v>
      </c>
      <c r="P60" s="26">
        <f>L60*O60</f>
        <v>3682.7363880000007</v>
      </c>
      <c r="Q60" s="16">
        <v>0.14899999999999999</v>
      </c>
      <c r="R60" s="26">
        <f>L60*Q60</f>
        <v>1966.766028</v>
      </c>
      <c r="S60" s="16">
        <v>0.186</v>
      </c>
      <c r="T60" s="26">
        <f>L60*S60</f>
        <v>2455.157592</v>
      </c>
      <c r="U60" s="16">
        <v>0.49399999999999999</v>
      </c>
      <c r="V60" s="26">
        <f>L60*U60</f>
        <v>6520.6873680000008</v>
      </c>
      <c r="W60" s="16">
        <v>0.41</v>
      </c>
      <c r="X60" s="26">
        <f>W60*L60</f>
        <v>5411.9065200000005</v>
      </c>
      <c r="Y60" s="17">
        <v>3.3E-3</v>
      </c>
      <c r="Z60" s="61">
        <f>L60*Y60</f>
        <v>43.559247599999999</v>
      </c>
      <c r="AA60" s="28">
        <f>IF(J60&gt;0,(AC60+AK60)/J60,0)</f>
        <v>2.9190740915433994E-3</v>
      </c>
      <c r="AB60" s="17">
        <v>2.9E-4</v>
      </c>
      <c r="AC60" s="25">
        <f>AB60*L60</f>
        <v>3.8279338800000002</v>
      </c>
      <c r="AD60" s="141">
        <v>0.22220000000000001</v>
      </c>
      <c r="AE60" s="31">
        <f>AH60*(1-AI60)*AD60</f>
        <v>39.044983999999999</v>
      </c>
      <c r="AF60" s="29">
        <f t="shared" ref="AF60:AF62" si="100">IF(AND(AD60&gt;0,AB60&gt;0,Y60&gt;0),((Y60-AB60)*AD60)/((AD60-AB60)*Y60),0)</f>
        <v>0.91331320505309965</v>
      </c>
      <c r="AG60" s="62">
        <f>IF(AND(AA60&gt;0,AJ60&gt;0,AB60&gt;0),((AJ60*(AA60-AB60))/(AA60*(AJ60-AB60))),0)</f>
        <v>0.9018625841539315</v>
      </c>
      <c r="AH60" s="12">
        <v>191</v>
      </c>
      <c r="AI60" s="14">
        <v>0.08</v>
      </c>
      <c r="AJ60" s="15">
        <v>0.21629999999999999</v>
      </c>
      <c r="AK60" s="31">
        <f t="shared" si="8"/>
        <v>38.008235999999997</v>
      </c>
      <c r="AL60" s="19">
        <v>1.6</v>
      </c>
      <c r="AM60" s="19">
        <v>502.54</v>
      </c>
      <c r="AN60" s="119">
        <f>AN58+AH60-AM60</f>
        <v>2899.1400000000008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11" t="s">
        <v>55</v>
      </c>
      <c r="D61" s="35">
        <v>21200</v>
      </c>
      <c r="E61" s="44">
        <v>4</v>
      </c>
      <c r="F61" s="35">
        <v>13748</v>
      </c>
      <c r="G61" s="36">
        <v>1</v>
      </c>
      <c r="H61" s="38">
        <v>3.4</v>
      </c>
      <c r="I61" s="35">
        <v>14123</v>
      </c>
      <c r="J61" s="35">
        <v>14542</v>
      </c>
      <c r="K61" s="66">
        <v>7.8E-2</v>
      </c>
      <c r="L61" s="38">
        <f t="shared" ref="L61:L62" si="101">J61*(1-K61)</f>
        <v>13407.724</v>
      </c>
      <c r="M61" s="39">
        <v>0.64700000000000002</v>
      </c>
      <c r="N61" s="26">
        <f t="shared" ref="N61:N62" si="102">L61*M61</f>
        <v>8674.7974279999999</v>
      </c>
      <c r="O61" s="37">
        <v>0.17899999999999999</v>
      </c>
      <c r="P61" s="26">
        <f t="shared" ref="P61:P62" si="103">L61*O61</f>
        <v>2399.9825959999998</v>
      </c>
      <c r="Q61" s="40">
        <v>0.17399999999999999</v>
      </c>
      <c r="R61" s="26">
        <f t="shared" ref="R61:R62" si="104">L61*Q61</f>
        <v>2332.943976</v>
      </c>
      <c r="S61" s="40">
        <v>0.188</v>
      </c>
      <c r="T61" s="26">
        <f>L61*S61</f>
        <v>2520.6521120000002</v>
      </c>
      <c r="U61" s="40">
        <v>0.499</v>
      </c>
      <c r="V61" s="26">
        <f>L61*U61</f>
        <v>6690.4542760000004</v>
      </c>
      <c r="W61" s="40">
        <v>0.41</v>
      </c>
      <c r="X61" s="26">
        <f>W61*L61</f>
        <v>5497.1668399999999</v>
      </c>
      <c r="Y61" s="41">
        <v>3.2499999999999999E-3</v>
      </c>
      <c r="Z61" s="18">
        <f>L61*Y61</f>
        <v>43.575102999999999</v>
      </c>
      <c r="AA61" s="28">
        <f>IF(J61&gt;0,(AC61+AK61)/J61,0)</f>
        <v>2.8367850529500754E-3</v>
      </c>
      <c r="AB61" s="41">
        <v>2.5999999999999998E-4</v>
      </c>
      <c r="AC61" s="38">
        <f>AB61*L61</f>
        <v>3.4860082399999999</v>
      </c>
      <c r="AD61" s="29">
        <v>0.22409999999999999</v>
      </c>
      <c r="AE61" s="42">
        <f>AH61*(1-AI61)*AD61</f>
        <v>38.470350599999996</v>
      </c>
      <c r="AF61" s="29">
        <f t="shared" si="100"/>
        <v>0.92106862044317372</v>
      </c>
      <c r="AG61" s="30">
        <f t="shared" ref="AG61:AG62" si="105">IF(AND(AA61&gt;0,AJ61&gt;0,AB61&gt;0),((AJ61*(AA61-AB61))/(AA61*(AJ61-AB61))),0)</f>
        <v>0.90942172193574444</v>
      </c>
      <c r="AH61" s="35">
        <v>187</v>
      </c>
      <c r="AI61" s="66">
        <v>8.2000000000000003E-2</v>
      </c>
      <c r="AJ61" s="67">
        <v>0.22</v>
      </c>
      <c r="AK61" s="42">
        <f t="shared" si="8"/>
        <v>37.76652</v>
      </c>
      <c r="AL61" s="18">
        <v>1.56</v>
      </c>
      <c r="AM61" s="18"/>
      <c r="AN61" s="122">
        <f>AN60+AH61-AM61</f>
        <v>3086.1400000000008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11" t="s">
        <v>52</v>
      </c>
      <c r="D62" s="44">
        <v>22200</v>
      </c>
      <c r="E62" s="44">
        <v>1</v>
      </c>
      <c r="F62" s="44">
        <v>19325</v>
      </c>
      <c r="G62" s="38">
        <v>3.4</v>
      </c>
      <c r="H62" s="38">
        <v>5.4</v>
      </c>
      <c r="I62" s="44">
        <v>18999</v>
      </c>
      <c r="J62" s="44">
        <v>14583</v>
      </c>
      <c r="K62" s="66">
        <v>7.4999999999999997E-2</v>
      </c>
      <c r="L62" s="38">
        <f t="shared" si="101"/>
        <v>13489.275000000001</v>
      </c>
      <c r="M62" s="29">
        <v>0.69299999999999995</v>
      </c>
      <c r="N62" s="26">
        <f t="shared" si="102"/>
        <v>9348.0675750000009</v>
      </c>
      <c r="O62" s="40">
        <v>0.115</v>
      </c>
      <c r="P62" s="26">
        <f t="shared" si="103"/>
        <v>1551.2666250000002</v>
      </c>
      <c r="Q62" s="40">
        <v>0.192</v>
      </c>
      <c r="R62" s="26">
        <f t="shared" si="104"/>
        <v>2589.9408000000003</v>
      </c>
      <c r="S62" s="40">
        <v>0.18</v>
      </c>
      <c r="T62" s="26">
        <f>L62*S62</f>
        <v>2428.0695000000001</v>
      </c>
      <c r="U62" s="40">
        <v>0.52800000000000002</v>
      </c>
      <c r="V62" s="26">
        <f>L62*U62</f>
        <v>7122.3372000000008</v>
      </c>
      <c r="W62" s="40">
        <v>0.4</v>
      </c>
      <c r="X62" s="26">
        <f>W62*L62</f>
        <v>5395.7100000000009</v>
      </c>
      <c r="Y62" s="48">
        <v>3.3300000000000001E-3</v>
      </c>
      <c r="Z62" s="18">
        <f>L62*Y62</f>
        <v>44.919285750000007</v>
      </c>
      <c r="AA62" s="28">
        <f>IF(J62&gt;0,(AC62+AK62)/J62,0)</f>
        <v>2.9406302886923127E-3</v>
      </c>
      <c r="AB62" s="48">
        <v>2.5999999999999998E-4</v>
      </c>
      <c r="AC62" s="38">
        <f>AB62*L62</f>
        <v>3.5072114999999999</v>
      </c>
      <c r="AD62" s="29">
        <v>0.21099999999999999</v>
      </c>
      <c r="AE62" s="42">
        <f>AH62*(1-AI62)*AD62</f>
        <v>38.823999999999998</v>
      </c>
      <c r="AF62" s="29">
        <f t="shared" si="100"/>
        <v>0.92305934101511589</v>
      </c>
      <c r="AG62" s="30">
        <f t="shared" si="105"/>
        <v>0.91269245959711054</v>
      </c>
      <c r="AH62" s="44">
        <v>200</v>
      </c>
      <c r="AI62" s="66">
        <v>0.08</v>
      </c>
      <c r="AJ62" s="67">
        <v>0.214</v>
      </c>
      <c r="AK62" s="42">
        <f t="shared" si="8"/>
        <v>39.375999999999998</v>
      </c>
      <c r="AL62" s="18">
        <v>1.55</v>
      </c>
      <c r="AM62" s="18"/>
      <c r="AN62" s="122">
        <f>AN61+AH62-AM62</f>
        <v>3286.1400000000008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48860</v>
      </c>
      <c r="E63" s="68"/>
      <c r="F63" s="52">
        <f t="shared" ref="F63:J63" si="106">SUM(F60:F62)</f>
        <v>47794</v>
      </c>
      <c r="G63" s="53"/>
      <c r="H63" s="69"/>
      <c r="I63" s="52">
        <f t="shared" si="106"/>
        <v>47857</v>
      </c>
      <c r="J63" s="52">
        <f t="shared" si="106"/>
        <v>43457</v>
      </c>
      <c r="K63" s="21">
        <f>IF(J63&gt;0,(J60*K60+J61*K61+J62*K62)/J63,0)</f>
        <v>7.7323077985134728E-2</v>
      </c>
      <c r="L63" s="53">
        <f>L60+L61+L62</f>
        <v>40096.771000000001</v>
      </c>
      <c r="M63" s="54">
        <f>IF(L63&gt;0,N63/L63,0)</f>
        <v>0.63778538643423432</v>
      </c>
      <c r="N63" s="55">
        <f>N60+N61+N62</f>
        <v>25573.134587</v>
      </c>
      <c r="O63" s="21">
        <f>IF(L63&gt;0,P63/L63,0)</f>
        <v>0.19038903678802468</v>
      </c>
      <c r="P63" s="55">
        <f>P60+P61+P62</f>
        <v>7633.9856090000012</v>
      </c>
      <c r="Q63" s="21">
        <f>IF(L63&gt;0,R63/L63,0)</f>
        <v>0.17182557677774105</v>
      </c>
      <c r="R63" s="55">
        <f>R60+R61+R62</f>
        <v>6889.6508040000008</v>
      </c>
      <c r="S63" s="21">
        <f>IF(L63&gt;0,T63/L63,0)</f>
        <v>0.18465026034141255</v>
      </c>
      <c r="T63" s="55">
        <f>T60+T61+T62</f>
        <v>7403.8792040000008</v>
      </c>
      <c r="U63" s="21">
        <f>IF(L63&gt;0,V63/L63,0)</f>
        <v>0.50711013223483759</v>
      </c>
      <c r="V63" s="55">
        <f>V60+V61+V62</f>
        <v>20333.478844000001</v>
      </c>
      <c r="W63" s="21">
        <f>IF(L63&gt;0,X63/L63,0)</f>
        <v>0.40663582012626404</v>
      </c>
      <c r="X63" s="55">
        <f>X60+X61+X62</f>
        <v>16304.783360000001</v>
      </c>
      <c r="Y63" s="56">
        <f>IF(L63&gt;0,Z63/L63,0)</f>
        <v>3.2933733329798551E-3</v>
      </c>
      <c r="Z63" s="57">
        <f>SUM(Z60:Z62)</f>
        <v>132.05363635</v>
      </c>
      <c r="AA63" s="63">
        <f>IF(L63&gt;0,(AA60*L60+AA61*L61+AA62*L62)/L63,0)</f>
        <v>2.8988098351924647E-3</v>
      </c>
      <c r="AB63" s="56">
        <f>IF(J63&gt;0,(J60*AB60+J61*AB61+J62*AB62)/J63,0)</f>
        <v>2.6989391812596355E-4</v>
      </c>
      <c r="AC63" s="53">
        <f>SUM(AC60:AC62)</f>
        <v>10.82115362</v>
      </c>
      <c r="AD63" s="54">
        <f>IF(J63&gt;0,(J60*AD60+J61*AD61+J62*AD62)/J63,0)</f>
        <v>0.2190773776376648</v>
      </c>
      <c r="AE63" s="59">
        <f>SUM(AE60:AE62)</f>
        <v>116.33933459999999</v>
      </c>
      <c r="AF63" s="54">
        <f>IF(AND(Z63&gt;0),((Z60*AF60+Z61*AF61+Z62*AF62)/Z63),0)</f>
        <v>0.9191875793763512</v>
      </c>
      <c r="AG63" s="58">
        <f>IF(AND(AA63&gt;0,AJ63&gt;0,AB63&gt;0),((AJ63*(AA63-AB63))/(AA63*(AJ63-AB63))),0)</f>
        <v>0.9080254961386176</v>
      </c>
      <c r="AH63" s="52">
        <f t="shared" ref="AH63" si="107">SUM(AH60:AH62)</f>
        <v>578</v>
      </c>
      <c r="AI63" s="21">
        <f>IF(J63&gt;0,(AI60*J60+AI61*J61+AI62*J62)/J63,0)</f>
        <v>8.0669259267781956E-2</v>
      </c>
      <c r="AJ63" s="54">
        <f>IF(J63&gt;0,(AJ60*J60+AJ61*J61+AJ62*J62)/J63,0)</f>
        <v>0.21676631152633635</v>
      </c>
      <c r="AK63" s="59">
        <f>SUM(AK60:AK62)</f>
        <v>115.150756</v>
      </c>
      <c r="AL63" s="70"/>
      <c r="AM63" s="57">
        <f>SUM(AM60:AM62)</f>
        <v>502.54</v>
      </c>
      <c r="AN63" s="124"/>
      <c r="AO63" s="125">
        <f>AN62</f>
        <v>3286.1400000000008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53</v>
      </c>
      <c r="D64" s="12">
        <v>4479</v>
      </c>
      <c r="E64" s="12">
        <v>2</v>
      </c>
      <c r="F64" s="12">
        <v>12003</v>
      </c>
      <c r="G64" s="13">
        <v>4.3</v>
      </c>
      <c r="H64" s="13">
        <v>3.7</v>
      </c>
      <c r="I64" s="12">
        <v>11741</v>
      </c>
      <c r="J64" s="12">
        <v>14553</v>
      </c>
      <c r="K64" s="14">
        <v>7.8E-2</v>
      </c>
      <c r="L64" s="25">
        <f>J64*(1-K64)</f>
        <v>13417.866</v>
      </c>
      <c r="M64" s="15">
        <v>0.77</v>
      </c>
      <c r="N64" s="26">
        <f>L64*M64</f>
        <v>10331.756820000001</v>
      </c>
      <c r="O64" s="14">
        <v>0.11600000000000001</v>
      </c>
      <c r="P64" s="26">
        <f>L64*O64</f>
        <v>1556.472456</v>
      </c>
      <c r="Q64" s="16">
        <v>0.114</v>
      </c>
      <c r="R64" s="26">
        <f>L64*Q64</f>
        <v>1529.636724</v>
      </c>
      <c r="S64" s="16">
        <v>0.191</v>
      </c>
      <c r="T64" s="26">
        <f>L64*S64</f>
        <v>2562.812406</v>
      </c>
      <c r="U64" s="16">
        <v>0.51400000000000001</v>
      </c>
      <c r="V64" s="26">
        <f>L64*U64</f>
        <v>6896.7831240000005</v>
      </c>
      <c r="W64" s="16">
        <v>0.41</v>
      </c>
      <c r="X64" s="26">
        <f>W64*L64</f>
        <v>5501.3250599999992</v>
      </c>
      <c r="Y64" s="17">
        <v>3.3999999999999998E-3</v>
      </c>
      <c r="Z64" s="61">
        <f>L64*Y64</f>
        <v>45.6207444</v>
      </c>
      <c r="AA64" s="28">
        <f>IF(J64&gt;0,(AC64+AK64)/J64,0)</f>
        <v>3.0660251370851375E-3</v>
      </c>
      <c r="AB64" s="17">
        <v>2.7E-4</v>
      </c>
      <c r="AC64" s="25">
        <f>AB64*L64</f>
        <v>3.6228238200000003</v>
      </c>
      <c r="AD64" s="141">
        <v>0.217</v>
      </c>
      <c r="AE64" s="31">
        <f>AH64*(1-AI64)*AD64</f>
        <v>41.924400000000006</v>
      </c>
      <c r="AF64" s="29">
        <f t="shared" ref="AF64:AF66" si="108">IF(AND(AD64&gt;0,AB64&gt;0,Y64&gt;0),((Y64-AB64)*AD64)/((AD64-AB64)*Y64),0)</f>
        <v>0.92173509462844794</v>
      </c>
      <c r="AG64" s="62">
        <f>IF(AND(AA64&gt;0,AJ64&gt;0,AB64&gt;0),((AJ64*(AA64-AB64))/(AA64*(AJ64-AB64))),0)</f>
        <v>0.91309991389674849</v>
      </c>
      <c r="AH64" s="12">
        <v>210</v>
      </c>
      <c r="AI64" s="14">
        <v>0.08</v>
      </c>
      <c r="AJ64" s="15">
        <v>0.2122</v>
      </c>
      <c r="AK64" s="31">
        <f t="shared" si="8"/>
        <v>40.997040000000005</v>
      </c>
      <c r="AL64" s="19">
        <v>1.65</v>
      </c>
      <c r="AM64" s="19">
        <v>500.76</v>
      </c>
      <c r="AN64" s="119">
        <f>AN62+AH64-AM64</f>
        <v>2995.380000000001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47" t="s">
        <v>50</v>
      </c>
      <c r="D65" s="35">
        <v>22800</v>
      </c>
      <c r="E65" s="44">
        <v>4</v>
      </c>
      <c r="F65" s="35">
        <v>15739</v>
      </c>
      <c r="G65" s="36">
        <v>6.7</v>
      </c>
      <c r="H65" s="38">
        <v>5.4</v>
      </c>
      <c r="I65" s="35">
        <v>16133</v>
      </c>
      <c r="J65" s="35">
        <v>14712</v>
      </c>
      <c r="K65" s="66">
        <v>7.3999999999999996E-2</v>
      </c>
      <c r="L65" s="38">
        <f t="shared" ref="L65:L66" si="109">J65*(1-K65)</f>
        <v>13623.312</v>
      </c>
      <c r="M65" s="39">
        <v>0.81399999999999995</v>
      </c>
      <c r="N65" s="26">
        <f t="shared" ref="N65:N66" si="110">L65*M65</f>
        <v>11089.375967999998</v>
      </c>
      <c r="O65" s="37">
        <v>7.2999999999999995E-2</v>
      </c>
      <c r="P65" s="26">
        <f t="shared" ref="P65:P66" si="111">L65*O65</f>
        <v>994.50177599999995</v>
      </c>
      <c r="Q65" s="40">
        <v>0.113</v>
      </c>
      <c r="R65" s="26">
        <f t="shared" ref="R65:R66" si="112">L65*Q65</f>
        <v>1539.434256</v>
      </c>
      <c r="S65" s="40">
        <v>0.19900000000000001</v>
      </c>
      <c r="T65" s="26">
        <f>L65*S65</f>
        <v>2711.039088</v>
      </c>
      <c r="U65" s="40">
        <v>0.505</v>
      </c>
      <c r="V65" s="26">
        <f>L65*U65</f>
        <v>6879.7725600000003</v>
      </c>
      <c r="W65" s="40">
        <v>0.41</v>
      </c>
      <c r="X65" s="26">
        <f>W65*L65</f>
        <v>5585.5579199999993</v>
      </c>
      <c r="Y65" s="41">
        <v>3.4399999999999999E-3</v>
      </c>
      <c r="Z65" s="18">
        <f>L65*Y65</f>
        <v>46.864193279999995</v>
      </c>
      <c r="AA65" s="28">
        <f>IF(J65&gt;0,(AC65+AK65)/J65,0)</f>
        <v>3.0777746166394779E-3</v>
      </c>
      <c r="AB65" s="41">
        <v>2.7999999999999998E-4</v>
      </c>
      <c r="AC65" s="38">
        <f>AB65*L65</f>
        <v>3.8145273599999996</v>
      </c>
      <c r="AD65" s="29">
        <v>0.21079999999999999</v>
      </c>
      <c r="AE65" s="42">
        <f>AH65*(1-AI65)*AD65</f>
        <v>42.1861392</v>
      </c>
      <c r="AF65" s="29">
        <f t="shared" si="108"/>
        <v>0.91982643200226255</v>
      </c>
      <c r="AG65" s="30">
        <f t="shared" ref="AG65:AG66" si="113">IF(AND(AA65&gt;0,AJ65&gt;0,AB65&gt;0),((AJ65*(AA65-AB65))/(AA65*(AJ65-AB65))),0)</f>
        <v>0.91025525198412272</v>
      </c>
      <c r="AH65" s="35">
        <v>218</v>
      </c>
      <c r="AI65" s="66">
        <v>8.2000000000000003E-2</v>
      </c>
      <c r="AJ65" s="67">
        <v>0.2072</v>
      </c>
      <c r="AK65" s="42">
        <f t="shared" si="8"/>
        <v>41.465692799999999</v>
      </c>
      <c r="AL65" s="18">
        <v>1.6</v>
      </c>
      <c r="AM65" s="18"/>
      <c r="AN65" s="122">
        <f>AN64+AH65-AM65</f>
        <v>3213.380000000001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11" t="s">
        <v>52</v>
      </c>
      <c r="D66" s="44">
        <v>21927</v>
      </c>
      <c r="E66" s="44">
        <v>1</v>
      </c>
      <c r="F66" s="44">
        <v>16974</v>
      </c>
      <c r="G66" s="38">
        <v>3.4</v>
      </c>
      <c r="H66" s="38">
        <v>4.4000000000000004</v>
      </c>
      <c r="I66" s="44">
        <v>16915</v>
      </c>
      <c r="J66" s="44">
        <v>14705</v>
      </c>
      <c r="K66" s="66">
        <v>8.3000000000000004E-2</v>
      </c>
      <c r="L66" s="38">
        <f t="shared" si="109"/>
        <v>13484.485000000001</v>
      </c>
      <c r="M66" s="29">
        <v>0.67600000000000005</v>
      </c>
      <c r="N66" s="26">
        <f t="shared" si="110"/>
        <v>9115.5118600000005</v>
      </c>
      <c r="O66" s="40">
        <v>0.17100000000000001</v>
      </c>
      <c r="P66" s="26">
        <f t="shared" si="111"/>
        <v>2305.8469350000005</v>
      </c>
      <c r="Q66" s="40">
        <v>0.153</v>
      </c>
      <c r="R66" s="26">
        <f t="shared" si="112"/>
        <v>2063.126205</v>
      </c>
      <c r="S66" s="40">
        <v>0.20699999999999999</v>
      </c>
      <c r="T66" s="26">
        <f>L66*S66</f>
        <v>2791.288395</v>
      </c>
      <c r="U66" s="40">
        <v>0.51200000000000001</v>
      </c>
      <c r="V66" s="26">
        <f>L66*U66</f>
        <v>6904.0563200000006</v>
      </c>
      <c r="W66" s="40">
        <v>0.4</v>
      </c>
      <c r="X66" s="26">
        <f>W66*L66</f>
        <v>5393.7940000000008</v>
      </c>
      <c r="Y66" s="48">
        <v>3.4099999999999998E-3</v>
      </c>
      <c r="Z66" s="18">
        <f>L66*Y66</f>
        <v>45.982093849999998</v>
      </c>
      <c r="AA66" s="28">
        <f>IF(J66&gt;0,(AC66+AK66)/J66,0)</f>
        <v>3.067905868752125E-3</v>
      </c>
      <c r="AB66" s="48">
        <v>2.7999999999999998E-4</v>
      </c>
      <c r="AC66" s="38">
        <f>AB66*L66</f>
        <v>3.7756558</v>
      </c>
      <c r="AD66" s="29">
        <v>0.20749999999999999</v>
      </c>
      <c r="AE66" s="42">
        <f>AH66*(1-AI66)*AD66</f>
        <v>42.952500000000001</v>
      </c>
      <c r="AF66" s="29">
        <f t="shared" si="108"/>
        <v>0.91912883328271688</v>
      </c>
      <c r="AG66" s="30">
        <f t="shared" si="113"/>
        <v>0.91000845795899687</v>
      </c>
      <c r="AH66" s="44">
        <v>225</v>
      </c>
      <c r="AI66" s="66">
        <v>0.08</v>
      </c>
      <c r="AJ66" s="67">
        <v>0.19969999999999999</v>
      </c>
      <c r="AK66" s="42">
        <f t="shared" si="8"/>
        <v>41.337899999999998</v>
      </c>
      <c r="AL66" s="18">
        <v>1.6</v>
      </c>
      <c r="AM66" s="18"/>
      <c r="AN66" s="122">
        <f>AN65+AH66-AM66</f>
        <v>3438.380000000001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49206</v>
      </c>
      <c r="E67" s="68"/>
      <c r="F67" s="52">
        <f t="shared" ref="F67:J67" si="114">SUM(F64:F66)</f>
        <v>44716</v>
      </c>
      <c r="G67" s="53"/>
      <c r="H67" s="69"/>
      <c r="I67" s="52">
        <f t="shared" si="114"/>
        <v>44789</v>
      </c>
      <c r="J67" s="52">
        <f t="shared" si="114"/>
        <v>43970</v>
      </c>
      <c r="K67" s="21">
        <f>IF(J67&gt;0,(J64*K64+J65*K65+J66*K66)/J67,0)</f>
        <v>7.833379576984309E-2</v>
      </c>
      <c r="L67" s="53">
        <f>L64+L65+L66</f>
        <v>40525.663</v>
      </c>
      <c r="M67" s="54">
        <f>IF(L67&gt;0,N67/L67,0)</f>
        <v>0.75351375862746528</v>
      </c>
      <c r="N67" s="55">
        <f>N64+N65+N66</f>
        <v>30536.644648000001</v>
      </c>
      <c r="O67" s="21">
        <f>IF(L67&gt;0,P67/L67,0)</f>
        <v>0.11984556963324697</v>
      </c>
      <c r="P67" s="55">
        <f>P64+P65+P66</f>
        <v>4856.8211670000001</v>
      </c>
      <c r="Q67" s="21">
        <f>IF(L67&gt;0,R67/L67,0)</f>
        <v>0.12664067173928778</v>
      </c>
      <c r="R67" s="55">
        <f>R64+R65+R66</f>
        <v>5132.197185</v>
      </c>
      <c r="S67" s="21">
        <f>IF(L67&gt;0,T67/L67,0)</f>
        <v>0.19901315097546954</v>
      </c>
      <c r="T67" s="55">
        <f>T64+T65+T66</f>
        <v>8065.139889</v>
      </c>
      <c r="U67" s="21">
        <f>IF(L67&gt;0,V67/L67,0)</f>
        <v>0.51030903563502472</v>
      </c>
      <c r="V67" s="55">
        <f>V64+V65+V66</f>
        <v>20680.612004000002</v>
      </c>
      <c r="W67" s="21">
        <f>IF(L67&gt;0,X67/L67,0)</f>
        <v>0.40667260594848259</v>
      </c>
      <c r="X67" s="55">
        <f>X64+X65+X66</f>
        <v>16480.67698</v>
      </c>
      <c r="Y67" s="56">
        <f>IF(L67&gt;0,Z67/L67,0)</f>
        <v>3.4167739965167252E-3</v>
      </c>
      <c r="Z67" s="57">
        <f>SUM(Z64:Z66)</f>
        <v>138.46703152999999</v>
      </c>
      <c r="AA67" s="63">
        <f>IF(L67&gt;0,(AA64*L64+AA65*L65+AA66*L66)/L67,0)</f>
        <v>3.0706006951397684E-3</v>
      </c>
      <c r="AB67" s="56">
        <f>IF(J67&gt;0,(J64*AB64+J65*AB65+J66*AB66)/J67,0)</f>
        <v>2.766902433477371E-4</v>
      </c>
      <c r="AC67" s="53">
        <f>SUM(AC64:AC66)</f>
        <v>11.213006979999999</v>
      </c>
      <c r="AD67" s="54">
        <f>IF(J67&gt;0,(J64*AD64+J65*AD65+J66*AD66)/J67,0)</f>
        <v>0.21174842165112578</v>
      </c>
      <c r="AE67" s="59">
        <f>SUM(AE64:AE66)</f>
        <v>127.06303920000001</v>
      </c>
      <c r="AF67" s="54">
        <f>IF(AND(Z67&gt;0),((Z64*AF64+Z65*AF65+Z66*AF66)/Z67),0)</f>
        <v>0.92022362084509068</v>
      </c>
      <c r="AG67" s="58">
        <f>IF(AND(AA67&gt;0,AJ67&gt;0,AB67&gt;0),((AJ67*(AA67-AB67))/(AA67*(AJ67-AB67))),0)</f>
        <v>0.91111222684973214</v>
      </c>
      <c r="AH67" s="52">
        <f t="shared" ref="AH67" si="115">SUM(AH64:AH66)</f>
        <v>653</v>
      </c>
      <c r="AI67" s="21">
        <f>IF(AH67&gt;0,(AI64*AH64+AI65*AH65+AI66*AH66)/AH67,0)</f>
        <v>8.0667687595712106E-2</v>
      </c>
      <c r="AJ67" s="54">
        <f>IF(J67&gt;0,(AJ64*J64+AJ65*J65+AJ66*J66)/J67,0)</f>
        <v>0.2063466340686832</v>
      </c>
      <c r="AK67" s="59">
        <f>SUM(AK64:AK66)</f>
        <v>123.80063279999999</v>
      </c>
      <c r="AL67" s="70"/>
      <c r="AM67" s="57">
        <f>SUM(AM64:AM66)</f>
        <v>500.76</v>
      </c>
      <c r="AN67" s="124"/>
      <c r="AO67" s="125">
        <f>AN66</f>
        <v>3438.380000000001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53</v>
      </c>
      <c r="D68" s="12">
        <v>6920</v>
      </c>
      <c r="E68" s="12">
        <v>0</v>
      </c>
      <c r="F68" s="12">
        <v>6294</v>
      </c>
      <c r="G68" s="13">
        <v>5</v>
      </c>
      <c r="H68" s="13">
        <v>4.5</v>
      </c>
      <c r="I68" s="12">
        <v>6395</v>
      </c>
      <c r="J68" s="12">
        <v>13469</v>
      </c>
      <c r="K68" s="14">
        <v>8.7999999999999995E-2</v>
      </c>
      <c r="L68" s="25">
        <f>J68*(1-K68)</f>
        <v>12283.728000000001</v>
      </c>
      <c r="M68" s="15">
        <v>0.59299999999999997</v>
      </c>
      <c r="N68" s="26">
        <f>L68*M68</f>
        <v>7284.250704</v>
      </c>
      <c r="O68" s="14">
        <v>0.222</v>
      </c>
      <c r="P68" s="26">
        <f>L68*O68</f>
        <v>2726.9876160000003</v>
      </c>
      <c r="Q68" s="16">
        <v>0.185</v>
      </c>
      <c r="R68" s="26">
        <f>L68*Q68</f>
        <v>2272.4896800000001</v>
      </c>
      <c r="S68" s="16">
        <v>0.21299999999999999</v>
      </c>
      <c r="T68" s="26">
        <f>L68*S68</f>
        <v>2616.434064</v>
      </c>
      <c r="U68" s="16">
        <v>0.49</v>
      </c>
      <c r="V68" s="26">
        <f>L68*U68</f>
        <v>6019.0267200000008</v>
      </c>
      <c r="W68" s="16">
        <v>0.41</v>
      </c>
      <c r="X68" s="26">
        <f>W68*L68</f>
        <v>5036.3284800000001</v>
      </c>
      <c r="Y68" s="17">
        <v>3.3999999999999998E-3</v>
      </c>
      <c r="Z68" s="61">
        <f>L68*Y68</f>
        <v>41.764675199999999</v>
      </c>
      <c r="AA68" s="28">
        <f>IF(J68&gt;0,(AC68+AK68)/J68,0)</f>
        <v>2.9685935882396617E-3</v>
      </c>
      <c r="AB68" s="17">
        <v>2.7999999999999998E-4</v>
      </c>
      <c r="AC68" s="25">
        <f>AB68*L68</f>
        <v>3.43944384</v>
      </c>
      <c r="AD68" s="141">
        <v>0.2104</v>
      </c>
      <c r="AE68" s="31">
        <f>AH68*(1-AI68)*AD68</f>
        <v>38.368123199999999</v>
      </c>
      <c r="AF68" s="29">
        <f t="shared" ref="AF68:AF70" si="116">IF(AND(AD68&gt;0,AB68&gt;0,Y68&gt;0),((Y68-AB68)*AD68)/((AD68-AB68)*Y68),0)</f>
        <v>0.91886988947492199</v>
      </c>
      <c r="AG68" s="62">
        <f>IF(AND(AA68&gt;0,AJ68&gt;0,AB68&gt;0),((AJ68*(AA68-AB68))/(AA68*(AJ68-AB68))),0)</f>
        <v>0.9069464317597461</v>
      </c>
      <c r="AH68" s="12">
        <v>198</v>
      </c>
      <c r="AI68" s="14">
        <v>7.9000000000000001E-2</v>
      </c>
      <c r="AJ68" s="15">
        <v>0.20039999999999999</v>
      </c>
      <c r="AK68" s="31">
        <f t="shared" si="8"/>
        <v>36.5445432</v>
      </c>
      <c r="AL68" s="19">
        <v>1.6</v>
      </c>
      <c r="AM68" s="19">
        <v>1201.8800000000001</v>
      </c>
      <c r="AN68" s="119">
        <f>AN66+AH68-AM68</f>
        <v>2434.5000000000009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47" t="s">
        <v>50</v>
      </c>
      <c r="D69" s="35">
        <v>15800</v>
      </c>
      <c r="E69" s="44">
        <v>1</v>
      </c>
      <c r="F69" s="35">
        <v>11807</v>
      </c>
      <c r="G69" s="36">
        <v>3.7</v>
      </c>
      <c r="H69" s="38">
        <v>7.3</v>
      </c>
      <c r="I69" s="35">
        <v>11439</v>
      </c>
      <c r="J69" s="35">
        <v>12961</v>
      </c>
      <c r="K69" s="66">
        <v>7.6999999999999999E-2</v>
      </c>
      <c r="L69" s="38">
        <f t="shared" ref="L69:L70" si="117">J69*(1-K69)</f>
        <v>11963.003000000001</v>
      </c>
      <c r="M69" s="39">
        <v>0.61499999999999999</v>
      </c>
      <c r="N69" s="26">
        <f t="shared" ref="N69:N70" si="118">L69*M69</f>
        <v>7357.2468450000006</v>
      </c>
      <c r="O69" s="37">
        <v>0.161</v>
      </c>
      <c r="P69" s="26">
        <f t="shared" ref="P69:P70" si="119">L69*O69</f>
        <v>1926.0434830000002</v>
      </c>
      <c r="Q69" s="40">
        <v>0.224</v>
      </c>
      <c r="R69" s="26">
        <f t="shared" ref="R69:R70" si="120">L69*Q69</f>
        <v>2679.7126720000001</v>
      </c>
      <c r="S69" s="40">
        <v>0.22500000000000001</v>
      </c>
      <c r="T69" s="26">
        <f>L69*S69</f>
        <v>2691.6756750000004</v>
      </c>
      <c r="U69" s="40">
        <v>0.51400000000000001</v>
      </c>
      <c r="V69" s="26">
        <f>L69*U69</f>
        <v>6148.9835420000009</v>
      </c>
      <c r="W69" s="40">
        <v>0.41</v>
      </c>
      <c r="X69" s="26">
        <f>W69*L69</f>
        <v>4904.8312299999998</v>
      </c>
      <c r="Y69" s="41">
        <v>3.3800000000000002E-3</v>
      </c>
      <c r="Z69" s="18">
        <f>L69*Y69</f>
        <v>40.434950140000005</v>
      </c>
      <c r="AA69" s="28">
        <f>IF(J69&gt;0,(AC69+AK69)/J69,0)</f>
        <v>2.9520641393411002E-3</v>
      </c>
      <c r="AB69" s="41">
        <v>2.7E-4</v>
      </c>
      <c r="AC69" s="38">
        <f>AB69*L69</f>
        <v>3.23001081</v>
      </c>
      <c r="AD69" s="29">
        <v>0.2235</v>
      </c>
      <c r="AE69" s="42">
        <f>AH69*(1-AI69)*AD69</f>
        <v>35.866162500000002</v>
      </c>
      <c r="AF69" s="29">
        <f t="shared" si="116"/>
        <v>0.92123123999526069</v>
      </c>
      <c r="AG69" s="30">
        <f t="shared" ref="AG69:AG70" si="121">IF(AND(AA69&gt;0,AJ69&gt;0,AB69&gt;0),((AJ69*(AA69-AB69))/(AA69*(AJ69-AB69))),0)</f>
        <v>0.90966367195183362</v>
      </c>
      <c r="AH69" s="35">
        <v>175</v>
      </c>
      <c r="AI69" s="66">
        <v>8.3000000000000004E-2</v>
      </c>
      <c r="AJ69" s="67">
        <v>0.21829999999999999</v>
      </c>
      <c r="AK69" s="42">
        <f t="shared" si="8"/>
        <v>35.031692499999998</v>
      </c>
      <c r="AL69" s="18">
        <v>1.6</v>
      </c>
      <c r="AM69" s="18"/>
      <c r="AN69" s="122">
        <f>AN68+AH69-AM69</f>
        <v>2609.5000000000009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49</v>
      </c>
      <c r="D70" s="44">
        <v>15453</v>
      </c>
      <c r="E70" s="44">
        <v>1</v>
      </c>
      <c r="F70" s="44">
        <v>16785</v>
      </c>
      <c r="G70" s="38">
        <v>3.8</v>
      </c>
      <c r="H70" s="38">
        <v>6.1</v>
      </c>
      <c r="I70" s="44">
        <v>16780</v>
      </c>
      <c r="J70" s="44">
        <v>13435</v>
      </c>
      <c r="K70" s="66">
        <v>0.08</v>
      </c>
      <c r="L70" s="38">
        <f t="shared" si="117"/>
        <v>12360.2</v>
      </c>
      <c r="M70" s="29">
        <v>0.56399999999999995</v>
      </c>
      <c r="N70" s="26">
        <f t="shared" si="118"/>
        <v>6971.1527999999998</v>
      </c>
      <c r="O70" s="40">
        <v>0.215</v>
      </c>
      <c r="P70" s="26">
        <f t="shared" si="119"/>
        <v>2657.4430000000002</v>
      </c>
      <c r="Q70" s="40">
        <v>0.221</v>
      </c>
      <c r="R70" s="26">
        <f t="shared" si="120"/>
        <v>2731.6042000000002</v>
      </c>
      <c r="S70" s="40">
        <v>0.20300000000000001</v>
      </c>
      <c r="T70" s="26">
        <f>L70*S70</f>
        <v>2509.1206000000002</v>
      </c>
      <c r="U70" s="40">
        <v>0.51700000000000002</v>
      </c>
      <c r="V70" s="26">
        <f>L70*U70</f>
        <v>6390.2234000000008</v>
      </c>
      <c r="W70" s="40">
        <v>0.4</v>
      </c>
      <c r="X70" s="26">
        <f>W70*L70</f>
        <v>4944.0800000000008</v>
      </c>
      <c r="Y70" s="48">
        <v>3.4099999999999998E-3</v>
      </c>
      <c r="Z70" s="18">
        <f>L70*Y70</f>
        <v>42.148282000000002</v>
      </c>
      <c r="AA70" s="28">
        <f>IF(J70&gt;0,(AC70+AK70)/J70,0)</f>
        <v>3.0289492817268337E-3</v>
      </c>
      <c r="AB70" s="48">
        <v>2.5999999999999998E-4</v>
      </c>
      <c r="AC70" s="38">
        <f>AB70*L70</f>
        <v>3.2136519999999997</v>
      </c>
      <c r="AD70" s="29">
        <v>0.2208</v>
      </c>
      <c r="AE70" s="42">
        <f>AH70*(1-AI70)*AD70</f>
        <v>37.857484800000002</v>
      </c>
      <c r="AF70" s="29">
        <f t="shared" si="116"/>
        <v>0.92484270147893477</v>
      </c>
      <c r="AG70" s="30">
        <f t="shared" si="121"/>
        <v>0.91525023957594853</v>
      </c>
      <c r="AH70" s="44">
        <v>188</v>
      </c>
      <c r="AI70" s="66">
        <v>8.7999999999999995E-2</v>
      </c>
      <c r="AJ70" s="67">
        <v>0.21859999999999999</v>
      </c>
      <c r="AK70" s="42">
        <f t="shared" si="8"/>
        <v>37.480281600000005</v>
      </c>
      <c r="AL70" s="18">
        <v>1.6</v>
      </c>
      <c r="AM70" s="18"/>
      <c r="AN70" s="122">
        <f>AN69+AH70-AM70</f>
        <v>2797.5000000000009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38173</v>
      </c>
      <c r="E71" s="68"/>
      <c r="F71" s="52">
        <f>SUM(F68:F70)</f>
        <v>34886</v>
      </c>
      <c r="G71" s="53"/>
      <c r="H71" s="69"/>
      <c r="I71" s="52">
        <f>SUM(I68:I70)</f>
        <v>34614</v>
      </c>
      <c r="J71" s="52">
        <f>SUM(J68:J70)</f>
        <v>39865</v>
      </c>
      <c r="K71" s="21">
        <f>IF(J71&gt;0,(J68*K68+J69*K69+J70*K70)/J71,0)</f>
        <v>8.1727555499811852E-2</v>
      </c>
      <c r="L71" s="53">
        <f>L68+L69+L70</f>
        <v>36606.930999999997</v>
      </c>
      <c r="M71" s="54">
        <f>IF(L71&gt;0,N71/L71,0)</f>
        <v>0.59039776781615483</v>
      </c>
      <c r="N71" s="55">
        <f>N68+N69+N70</f>
        <v>21612.650349</v>
      </c>
      <c r="O71" s="21">
        <f>IF(L71&gt;0,P71/L71,0)</f>
        <v>0.19970191161340461</v>
      </c>
      <c r="P71" s="55">
        <f>P68+P69+P70</f>
        <v>7310.4740990000009</v>
      </c>
      <c r="Q71" s="21">
        <f>IF(L71&gt;0,R71/L71,0)</f>
        <v>0.20990032057044064</v>
      </c>
      <c r="R71" s="55">
        <f>R68+R69+R70</f>
        <v>7683.806552</v>
      </c>
      <c r="S71" s="21">
        <f>IF(L71&gt;0,T71/L71,0)</f>
        <v>0.21354508901606642</v>
      </c>
      <c r="T71" s="55">
        <f>T68+T69+T70</f>
        <v>7817.2303390000006</v>
      </c>
      <c r="U71" s="21">
        <f>IF(L71&gt;0,V71/L71,0)</f>
        <v>0.50695956080011195</v>
      </c>
      <c r="V71" s="55">
        <f>V68+V69+V70</f>
        <v>18558.233662000002</v>
      </c>
      <c r="W71" s="21">
        <f>IF(L71&gt;0,X71/L71,0)</f>
        <v>0.40662353558128111</v>
      </c>
      <c r="X71" s="55">
        <f>X68+X69+X70</f>
        <v>14885.239710000002</v>
      </c>
      <c r="Y71" s="56">
        <f>IF(L71&gt;0,Z71/L71,0)</f>
        <v>3.3968405420274103E-3</v>
      </c>
      <c r="Z71" s="57">
        <f>SUM(Z68:Z70)</f>
        <v>124.34790734000001</v>
      </c>
      <c r="AA71" s="63">
        <f>IF(L71&gt;0,(AA68*L68+AA69*L69+AA70*L70)/L71,0)</f>
        <v>2.9835707136337112E-3</v>
      </c>
      <c r="AB71" s="56">
        <f>IF(J71&gt;0,(J68*AB68+J69*AB69+J70*AB70)/J71,0)</f>
        <v>2.700085287846482E-4</v>
      </c>
      <c r="AC71" s="53">
        <f>SUM(AC68:AC70)</f>
        <v>9.8831066500000002</v>
      </c>
      <c r="AD71" s="54">
        <f>IF(J71&gt;0,(J68*AD68+J69*AD69+J70*AD70)/J71,0)</f>
        <v>0.21816403110497928</v>
      </c>
      <c r="AE71" s="59">
        <f>SUM(AE68:AE70)</f>
        <v>112.0917705</v>
      </c>
      <c r="AF71" s="54">
        <f>IF(AND(Z71&gt;0),((Z68*AF68+Z69*AF69+Z70*AF70)/Z71),0)</f>
        <v>0.9216622553671896</v>
      </c>
      <c r="AG71" s="58">
        <f>IF(AND(AA71&gt;0,AJ71&gt;0,AB71&gt;0),((AJ71*(AA71-AB71))/(AA71*(AJ71-AB71))),0)</f>
        <v>0.91065945777565827</v>
      </c>
      <c r="AH71" s="52">
        <f>SUM(AH68:AH70)</f>
        <v>561</v>
      </c>
      <c r="AI71" s="21">
        <f>IF(AH71&gt;0,(AI68*AH68+AI69*AH69+AI70*AH70)/AH71,0)</f>
        <v>8.3263814616755791E-2</v>
      </c>
      <c r="AJ71" s="54">
        <f>IF(J71&gt;0,(AJ68*J68+AJ69*J69+AJ70*J70)/J71,0)</f>
        <v>0.21235331493791543</v>
      </c>
      <c r="AK71" s="59">
        <f>SUM(AK68:AK70)</f>
        <v>109.0565173</v>
      </c>
      <c r="AL71" s="70"/>
      <c r="AM71" s="57">
        <f>SUM(AM68:AM70)</f>
        <v>1201.8800000000001</v>
      </c>
      <c r="AN71" s="124"/>
      <c r="AO71" s="125">
        <f>AN70</f>
        <v>2797.5000000000009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55</v>
      </c>
      <c r="D72" s="12">
        <v>4969</v>
      </c>
      <c r="E72" s="12">
        <v>0</v>
      </c>
      <c r="F72" s="12">
        <v>10086</v>
      </c>
      <c r="G72" s="13">
        <v>5.5</v>
      </c>
      <c r="H72" s="13">
        <v>4.4000000000000004</v>
      </c>
      <c r="I72" s="12">
        <v>9682</v>
      </c>
      <c r="J72" s="12">
        <v>13667</v>
      </c>
      <c r="K72" s="14">
        <v>8.1000000000000003E-2</v>
      </c>
      <c r="L72" s="25">
        <f>J72*(1-K72)</f>
        <v>12559.973</v>
      </c>
      <c r="M72" s="15">
        <v>0.60599999999999998</v>
      </c>
      <c r="N72" s="26">
        <f>L72*M72</f>
        <v>7611.3436379999994</v>
      </c>
      <c r="O72" s="14">
        <v>0.14699999999999999</v>
      </c>
      <c r="P72" s="26">
        <f>L72*O72</f>
        <v>1846.3160309999998</v>
      </c>
      <c r="Q72" s="16">
        <v>0.247</v>
      </c>
      <c r="R72" s="26">
        <f>L72*Q72</f>
        <v>3102.3133309999998</v>
      </c>
      <c r="S72" s="16">
        <v>0.21199999999999999</v>
      </c>
      <c r="T72" s="26">
        <f>L72*S72</f>
        <v>2662.7142759999997</v>
      </c>
      <c r="U72" s="16">
        <v>0.5</v>
      </c>
      <c r="V72" s="26">
        <f>L72*U72</f>
        <v>6279.9865</v>
      </c>
      <c r="W72" s="16">
        <v>0.4</v>
      </c>
      <c r="X72" s="26">
        <f>W72*L72</f>
        <v>5023.9892</v>
      </c>
      <c r="Y72" s="17">
        <v>3.3800000000000002E-3</v>
      </c>
      <c r="Z72" s="61">
        <f>L72*Y72</f>
        <v>42.452708740000006</v>
      </c>
      <c r="AA72" s="28">
        <f>IF(J72&gt;0,(AC72+AK72)/J72,0)</f>
        <v>3.0371755308407117E-3</v>
      </c>
      <c r="AB72" s="17">
        <v>2.5999999999999998E-4</v>
      </c>
      <c r="AC72" s="25">
        <f>AB72*L72</f>
        <v>3.2655929799999996</v>
      </c>
      <c r="AD72" s="141">
        <v>0.21859999999999999</v>
      </c>
      <c r="AE72" s="31">
        <f>AH72*(1-AI72)*AD72</f>
        <v>38.086677999999999</v>
      </c>
      <c r="AF72" s="29">
        <f t="shared" ref="AF72:AF74" si="122">IF(AND(AD72&gt;0,AB72&gt;0,Y72&gt;0),((Y72-AB72)*AD72)/((AD72-AB72)*Y72),0)</f>
        <v>0.9241761261546918</v>
      </c>
      <c r="AG72" s="62">
        <f>IF(AND(AA72&gt;0,AJ72&gt;0,AB72&gt;0),((AJ72*(AA72-AB72))/(AA72*(AJ72-AB72))),0)</f>
        <v>0.91547854138428597</v>
      </c>
      <c r="AH72" s="12">
        <v>190</v>
      </c>
      <c r="AI72" s="14">
        <v>8.3000000000000004E-2</v>
      </c>
      <c r="AJ72" s="15">
        <v>0.2195</v>
      </c>
      <c r="AK72" s="31">
        <f t="shared" ref="AK72:AK78" si="123">AH72*(1-AI72)*AJ72</f>
        <v>38.243485000000007</v>
      </c>
      <c r="AL72" s="19">
        <v>1.6</v>
      </c>
      <c r="AM72" s="19"/>
      <c r="AN72" s="119">
        <f>AN70+AH72-AM72</f>
        <v>2987.5000000000009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47" t="s">
        <v>50</v>
      </c>
      <c r="D73" s="35">
        <v>18432</v>
      </c>
      <c r="E73" s="44">
        <v>1</v>
      </c>
      <c r="F73" s="35">
        <v>10801</v>
      </c>
      <c r="G73" s="36">
        <v>4.2</v>
      </c>
      <c r="H73" s="38">
        <v>4.2</v>
      </c>
      <c r="I73" s="35">
        <v>12327</v>
      </c>
      <c r="J73" s="35">
        <v>15071</v>
      </c>
      <c r="K73" s="66">
        <v>8.3000000000000004E-2</v>
      </c>
      <c r="L73" s="38">
        <f t="shared" ref="L73:L74" si="124">J73*(1-K73)</f>
        <v>13820.107</v>
      </c>
      <c r="M73" s="39">
        <v>0.76900000000000002</v>
      </c>
      <c r="N73" s="26">
        <f t="shared" ref="N73:N74" si="125">L73*M73</f>
        <v>10627.662283</v>
      </c>
      <c r="O73" s="37">
        <v>0.11799999999999999</v>
      </c>
      <c r="P73" s="26">
        <f t="shared" ref="P73:P74" si="126">L73*O73</f>
        <v>1630.7726259999999</v>
      </c>
      <c r="Q73" s="40">
        <v>0.113</v>
      </c>
      <c r="R73" s="26">
        <f t="shared" ref="R73:R74" si="127">L73*Q73</f>
        <v>1561.6720910000001</v>
      </c>
      <c r="S73" s="40">
        <v>0.20499999999999999</v>
      </c>
      <c r="T73" s="26">
        <f>L73*S73</f>
        <v>2833.1219349999997</v>
      </c>
      <c r="U73" s="40">
        <v>0.50800000000000001</v>
      </c>
      <c r="V73" s="26">
        <f>L73*U73</f>
        <v>7020.614356</v>
      </c>
      <c r="W73" s="40">
        <v>0.41</v>
      </c>
      <c r="X73" s="26">
        <f>W73*L73</f>
        <v>5666.2438699999993</v>
      </c>
      <c r="Y73" s="41">
        <v>3.3800000000000002E-3</v>
      </c>
      <c r="Z73" s="18">
        <f>L73*Y73</f>
        <v>46.71196166</v>
      </c>
      <c r="AA73" s="28">
        <f>IF(J73&gt;0,(AC73+AK73)/J73,0)</f>
        <v>3.0530597763917455E-3</v>
      </c>
      <c r="AB73" s="41">
        <v>2.7E-4</v>
      </c>
      <c r="AC73" s="38">
        <f>AB73*L73</f>
        <v>3.7314288900000001</v>
      </c>
      <c r="AD73" s="29">
        <v>0.21690000000000001</v>
      </c>
      <c r="AE73" s="42">
        <f>AH73*(1-AI73)*AD73</f>
        <v>43.463506500000008</v>
      </c>
      <c r="AF73" s="29">
        <f t="shared" si="122"/>
        <v>0.92126514628192435</v>
      </c>
      <c r="AG73" s="30">
        <f t="shared" ref="AG73:AG74" si="128">IF(AND(AA73&gt;0,AJ73&gt;0,AB73&gt;0),((AJ73*(AA73-AB73))/(AA73*(AJ73-AB73))),0)</f>
        <v>0.91273208018003382</v>
      </c>
      <c r="AH73" s="35">
        <v>219</v>
      </c>
      <c r="AI73" s="66">
        <v>8.5000000000000006E-2</v>
      </c>
      <c r="AJ73" s="67">
        <v>0.21099999999999999</v>
      </c>
      <c r="AK73" s="42">
        <f t="shared" si="123"/>
        <v>42.281235000000002</v>
      </c>
      <c r="AL73" s="18">
        <v>1.6</v>
      </c>
      <c r="AM73" s="18"/>
      <c r="AN73" s="122">
        <f>AN72+AH73-AM73</f>
        <v>3206.5000000000009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49</v>
      </c>
      <c r="D74" s="44">
        <v>11132</v>
      </c>
      <c r="E74" s="44">
        <v>0</v>
      </c>
      <c r="F74" s="44">
        <v>15463</v>
      </c>
      <c r="G74" s="38">
        <v>4.0999999999999996</v>
      </c>
      <c r="H74" s="38">
        <v>5</v>
      </c>
      <c r="I74" s="44">
        <v>16503</v>
      </c>
      <c r="J74" s="44">
        <v>14963</v>
      </c>
      <c r="K74" s="66">
        <v>0.08</v>
      </c>
      <c r="L74" s="38">
        <f t="shared" si="124"/>
        <v>13765.960000000001</v>
      </c>
      <c r="M74" s="29">
        <v>0.68899999999999995</v>
      </c>
      <c r="N74" s="26">
        <f t="shared" si="125"/>
        <v>9484.7464400000008</v>
      </c>
      <c r="O74" s="40">
        <v>0.127</v>
      </c>
      <c r="P74" s="26">
        <f t="shared" si="126"/>
        <v>1748.2769200000002</v>
      </c>
      <c r="Q74" s="40">
        <v>0.184</v>
      </c>
      <c r="R74" s="26">
        <f t="shared" si="127"/>
        <v>2532.9366400000004</v>
      </c>
      <c r="S74" s="40">
        <v>0.20200000000000001</v>
      </c>
      <c r="T74" s="26">
        <f>L74*S74</f>
        <v>2780.7239200000004</v>
      </c>
      <c r="U74" s="40">
        <v>0.52200000000000002</v>
      </c>
      <c r="V74" s="26">
        <f>L74*U74</f>
        <v>7185.8311200000007</v>
      </c>
      <c r="W74" s="40">
        <v>0.41</v>
      </c>
      <c r="X74" s="26">
        <f>W74*L74</f>
        <v>5644.0436</v>
      </c>
      <c r="Y74" s="48">
        <v>3.31E-3</v>
      </c>
      <c r="Z74" s="18">
        <f>L74*Y74</f>
        <v>45.565327600000003</v>
      </c>
      <c r="AA74" s="28">
        <f>IF(J74&gt;0,(AC74+AK74)/J74,0)</f>
        <v>2.8899588585176769E-3</v>
      </c>
      <c r="AB74" s="48">
        <v>2.5999999999999998E-4</v>
      </c>
      <c r="AC74" s="38">
        <f>AB74*L74</f>
        <v>3.5791496</v>
      </c>
      <c r="AD74" s="29">
        <v>0.216</v>
      </c>
      <c r="AE74" s="42">
        <f>AH74*(1-AI74)*AD74</f>
        <v>38.906784000000002</v>
      </c>
      <c r="AF74" s="29">
        <f t="shared" si="122"/>
        <v>0.92256064071752486</v>
      </c>
      <c r="AG74" s="30">
        <f t="shared" si="128"/>
        <v>0.9111091086495956</v>
      </c>
      <c r="AH74" s="44">
        <v>196</v>
      </c>
      <c r="AI74" s="66">
        <v>8.1000000000000003E-2</v>
      </c>
      <c r="AJ74" s="67">
        <v>0.22020000000000001</v>
      </c>
      <c r="AK74" s="42">
        <f t="shared" si="123"/>
        <v>39.663304799999999</v>
      </c>
      <c r="AL74" s="18">
        <v>1.58</v>
      </c>
      <c r="AM74" s="18"/>
      <c r="AN74" s="122">
        <f>AN73+AH74-AM74</f>
        <v>3402.5000000000009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34533</v>
      </c>
      <c r="E75" s="68"/>
      <c r="F75" s="52">
        <f>SUM(F72:F74)</f>
        <v>36350</v>
      </c>
      <c r="G75" s="53"/>
      <c r="H75" s="69"/>
      <c r="I75" s="52">
        <f>SUM(I72:I74)</f>
        <v>38512</v>
      </c>
      <c r="J75" s="52">
        <f>SUM(J72:J74)</f>
        <v>43701</v>
      </c>
      <c r="K75" s="21">
        <f>IF(J75&gt;0,(J72*K72+J73*K73+J74*K74)/J75,0)</f>
        <v>8.1347337589528848E-2</v>
      </c>
      <c r="L75" s="53">
        <f>L72+L73+L74</f>
        <v>40146.04</v>
      </c>
      <c r="M75" s="54">
        <f>IF(L75&gt;0,N75/L75,0)</f>
        <v>0.69057252872263364</v>
      </c>
      <c r="N75" s="55">
        <f>N72+N73+N74</f>
        <v>27723.752360999999</v>
      </c>
      <c r="O75" s="21">
        <f>IF(L75&gt;0,P75/L75,0)</f>
        <v>0.1301589291745836</v>
      </c>
      <c r="P75" s="55">
        <f>P72+P73+P74</f>
        <v>5225.3655770000005</v>
      </c>
      <c r="Q75" s="21">
        <f>IF(L75&gt;0,R75/L75,0)</f>
        <v>0.17926854210278273</v>
      </c>
      <c r="R75" s="55">
        <f>R72+R73+R74</f>
        <v>7196.9220619999996</v>
      </c>
      <c r="S75" s="21">
        <f>IF(L75&gt;0,T75/L75,0)</f>
        <v>0.20616130833825702</v>
      </c>
      <c r="T75" s="55">
        <f>T72+T73+T74</f>
        <v>8276.5601310000002</v>
      </c>
      <c r="U75" s="21">
        <f>IF(L75&gt;0,V75/L75,0)</f>
        <v>0.51029770248821549</v>
      </c>
      <c r="V75" s="55">
        <f>V72+V73+V74</f>
        <v>20486.431976</v>
      </c>
      <c r="W75" s="21">
        <f>IF(L75&gt;0,X75/L75,0)</f>
        <v>0.40687142916212904</v>
      </c>
      <c r="X75" s="55">
        <f>X72+X73+X74</f>
        <v>16334.276669999999</v>
      </c>
      <c r="Y75" s="56">
        <f>IF(L75&gt;0,Z75/L75,0)</f>
        <v>3.355997204207439E-3</v>
      </c>
      <c r="Z75" s="57">
        <f>SUM(Z72:Z74)</f>
        <v>134.72999800000002</v>
      </c>
      <c r="AA75" s="63">
        <f>IF(L75&gt;0,(AA72*L72+AA73*L73+AA74*L74)/L75,0)</f>
        <v>2.9921634487174824E-3</v>
      </c>
      <c r="AB75" s="56">
        <f>IF(J75&gt;0,(J72*AB72+J73*AB73+J74*AB74)/J75,0)</f>
        <v>2.6344866250200221E-4</v>
      </c>
      <c r="AC75" s="53">
        <f>SUM(AC72:AC74)</f>
        <v>10.576171469999998</v>
      </c>
      <c r="AD75" s="54">
        <f>IF(J75&gt;0,(J72*AD72+J73*AD73+J74*AD74)/J75,0)</f>
        <v>0.21712350060639346</v>
      </c>
      <c r="AE75" s="59">
        <f>SUM(AE72:AE74)</f>
        <v>120.4569685</v>
      </c>
      <c r="AF75" s="54">
        <f>IF(AND(Z75&gt;0),((Z72*AF72+Z73*AF73+Z74*AF74)/Z75),0)</f>
        <v>0.92262051339956286</v>
      </c>
      <c r="AG75" s="58">
        <f>IF(AND(AA75&gt;0,AJ75&gt;0,AB75&gt;0),((AJ75*(AA75-AB75))/(AA75*(AJ75-AB75))),0)</f>
        <v>0.91306327001145882</v>
      </c>
      <c r="AH75" s="52">
        <f>SUM(AH72:AH74)</f>
        <v>605</v>
      </c>
      <c r="AI75" s="21">
        <f>IF(AH75&gt;0,(AI72*AH72+AI73*AH73+AI74*AH74)/AH75,0)</f>
        <v>8.3076033057851259E-2</v>
      </c>
      <c r="AJ75" s="54">
        <f>IF(J75&gt;0,(AJ72*J72+AJ73*J73+AJ74*J74)/J75,0)</f>
        <v>0.21680831331090819</v>
      </c>
      <c r="AK75" s="59">
        <f>SUM(AK72:AK74)</f>
        <v>120.18802479999999</v>
      </c>
      <c r="AL75" s="70"/>
      <c r="AM75" s="57">
        <f>SUM(AM72:AM74)</f>
        <v>0</v>
      </c>
      <c r="AN75" s="124"/>
      <c r="AO75" s="125">
        <f>AN74</f>
        <v>3402.5000000000009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55</v>
      </c>
      <c r="D76" s="12">
        <v>10600</v>
      </c>
      <c r="E76" s="12">
        <v>0</v>
      </c>
      <c r="F76" s="12">
        <v>13158</v>
      </c>
      <c r="G76" s="13">
        <v>1.9</v>
      </c>
      <c r="H76" s="13">
        <v>4.2</v>
      </c>
      <c r="I76" s="12">
        <v>14094</v>
      </c>
      <c r="J76" s="12">
        <v>14883</v>
      </c>
      <c r="K76" s="14">
        <v>7.9000000000000001E-2</v>
      </c>
      <c r="L76" s="25">
        <f>J76*(1-K76)</f>
        <v>13707.243</v>
      </c>
      <c r="M76" s="15">
        <v>0.67500000000000004</v>
      </c>
      <c r="N76" s="26">
        <f>L76*M76</f>
        <v>9252.3890250000004</v>
      </c>
      <c r="O76" s="14">
        <v>0.151</v>
      </c>
      <c r="P76" s="26">
        <f>L76*O76</f>
        <v>2069.7936930000001</v>
      </c>
      <c r="Q76" s="16">
        <v>0.17399999999999999</v>
      </c>
      <c r="R76" s="26">
        <f>L76*Q76</f>
        <v>2385.0602819999999</v>
      </c>
      <c r="S76" s="16">
        <v>0.19</v>
      </c>
      <c r="T76" s="26">
        <f>L76*S76</f>
        <v>2604.37617</v>
      </c>
      <c r="U76" s="16">
        <v>0.52700000000000002</v>
      </c>
      <c r="V76" s="26">
        <f>L76*U76</f>
        <v>7223.7170610000003</v>
      </c>
      <c r="W76" s="16">
        <v>0.41</v>
      </c>
      <c r="X76" s="26">
        <f>W76*L76</f>
        <v>5619.9696299999996</v>
      </c>
      <c r="Y76" s="17">
        <v>3.2299999999999998E-3</v>
      </c>
      <c r="Z76" s="61">
        <f>L76*Y76</f>
        <v>44.274394889999996</v>
      </c>
      <c r="AA76" s="28">
        <f>IF(J76&gt;0,(AC76+AK76)/J76,0)</f>
        <v>3.1428440979641204E-3</v>
      </c>
      <c r="AB76" s="17">
        <v>2.7E-4</v>
      </c>
      <c r="AC76" s="25">
        <f>AB76*L76</f>
        <v>3.7009556100000003</v>
      </c>
      <c r="AD76" s="141">
        <v>0.21510000000000001</v>
      </c>
      <c r="AE76" s="31">
        <f>AH76*(1-AI76)*AD76</f>
        <v>42.914385900000006</v>
      </c>
      <c r="AF76" s="29">
        <f t="shared" ref="AF76:AF78" si="129">IF(AND(AD76&gt;0,AB76&gt;0,Y76&gt;0),((Y76-AB76)*AD76)/((AD76-AB76)*Y76),0)</f>
        <v>0.91756041820957446</v>
      </c>
      <c r="AG76" s="62">
        <f>IF(AND(AA76&gt;0,AJ76&gt;0,AB76&gt;0),((AJ76*(AA76-AB76))/(AA76*(AJ76-AB76))),0)</f>
        <v>0.91523512631422366</v>
      </c>
      <c r="AH76" s="12">
        <v>219</v>
      </c>
      <c r="AI76" s="14">
        <v>8.8999999999999996E-2</v>
      </c>
      <c r="AJ76" s="15">
        <v>0.21590000000000001</v>
      </c>
      <c r="AK76" s="31">
        <f t="shared" si="123"/>
        <v>43.073993100000003</v>
      </c>
      <c r="AL76" s="19">
        <v>1.62</v>
      </c>
      <c r="AM76" s="19"/>
      <c r="AN76" s="119">
        <f>AN74+AH76-AM76</f>
        <v>3621.5000000000009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11" t="s">
        <v>52</v>
      </c>
      <c r="D77" s="35">
        <v>20101</v>
      </c>
      <c r="E77" s="44">
        <v>3</v>
      </c>
      <c r="F77" s="35">
        <v>13697</v>
      </c>
      <c r="G77" s="36">
        <v>1.2</v>
      </c>
      <c r="H77" s="38">
        <v>3.5</v>
      </c>
      <c r="I77" s="35">
        <v>14607</v>
      </c>
      <c r="J77" s="35">
        <v>14926</v>
      </c>
      <c r="K77" s="66">
        <v>8.2000000000000003E-2</v>
      </c>
      <c r="L77" s="38">
        <f t="shared" ref="L77:L78" si="130">J77*(1-K77)</f>
        <v>13702.068000000001</v>
      </c>
      <c r="M77" s="39">
        <v>0.67400000000000004</v>
      </c>
      <c r="N77" s="26">
        <f t="shared" ref="N77:N78" si="131">L77*M77</f>
        <v>9235.1938320000008</v>
      </c>
      <c r="O77" s="37">
        <v>0.13</v>
      </c>
      <c r="P77" s="26">
        <f t="shared" ref="P77:P78" si="132">L77*O77</f>
        <v>1781.2688400000002</v>
      </c>
      <c r="Q77" s="40">
        <v>0.19600000000000001</v>
      </c>
      <c r="R77" s="26">
        <f t="shared" ref="R77:R78" si="133">L77*Q77</f>
        <v>2685.6053280000001</v>
      </c>
      <c r="S77" s="40">
        <v>0.192</v>
      </c>
      <c r="T77" s="26">
        <f>L77*S77</f>
        <v>2630.7970560000003</v>
      </c>
      <c r="U77" s="40">
        <v>0.52</v>
      </c>
      <c r="V77" s="26">
        <f>L77*U77</f>
        <v>7125.0753600000007</v>
      </c>
      <c r="W77" s="40">
        <v>0.4</v>
      </c>
      <c r="X77" s="26">
        <f>W77*L77</f>
        <v>5480.8272000000006</v>
      </c>
      <c r="Y77" s="41">
        <v>3.1900000000000001E-3</v>
      </c>
      <c r="Z77" s="18">
        <f>L77*Y77</f>
        <v>43.709596920000003</v>
      </c>
      <c r="AA77" s="28">
        <f>IF(J77&gt;0,(AC77+AK77)/J77,0)</f>
        <v>2.8825073616508103E-3</v>
      </c>
      <c r="AB77" s="41">
        <v>2.5999999999999998E-4</v>
      </c>
      <c r="AC77" s="38">
        <f>AB77*L77</f>
        <v>3.5625376800000002</v>
      </c>
      <c r="AD77" s="29">
        <v>0.21929999999999999</v>
      </c>
      <c r="AE77" s="42">
        <f>AH77*(1-AI77)*AD77</f>
        <v>40.288480200000002</v>
      </c>
      <c r="AF77" s="29">
        <f t="shared" si="129"/>
        <v>0.91958554971136541</v>
      </c>
      <c r="AG77" s="30">
        <f t="shared" ref="AG77:AG78" si="134">IF(AND(AA77&gt;0,AJ77&gt;0,AB77&gt;0),((AJ77*(AA77-AB77))/(AA77*(AJ77-AB77))),0)</f>
        <v>0.91090333392140388</v>
      </c>
      <c r="AH77" s="35">
        <v>201</v>
      </c>
      <c r="AI77" s="66">
        <v>8.5999999999999993E-2</v>
      </c>
      <c r="AJ77" s="67">
        <v>0.21479999999999999</v>
      </c>
      <c r="AK77" s="42">
        <f t="shared" si="123"/>
        <v>39.461767199999997</v>
      </c>
      <c r="AL77" s="18">
        <v>1.6</v>
      </c>
      <c r="AM77" s="18"/>
      <c r="AN77" s="122">
        <f>AN76+AH77-AM77</f>
        <v>3822.5000000000009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49</v>
      </c>
      <c r="D78" s="44">
        <v>15700</v>
      </c>
      <c r="E78" s="44">
        <v>3</v>
      </c>
      <c r="F78" s="44">
        <v>15171</v>
      </c>
      <c r="G78" s="38">
        <v>1.3</v>
      </c>
      <c r="H78" s="38">
        <v>3.4</v>
      </c>
      <c r="I78" s="44">
        <v>15581</v>
      </c>
      <c r="J78" s="44">
        <v>14809</v>
      </c>
      <c r="K78" s="66">
        <v>7.8E-2</v>
      </c>
      <c r="L78" s="38">
        <f t="shared" si="130"/>
        <v>13653.898000000001</v>
      </c>
      <c r="M78" s="29">
        <v>0.68799999999999994</v>
      </c>
      <c r="N78" s="26">
        <f t="shared" si="131"/>
        <v>9393.8818240000001</v>
      </c>
      <c r="O78" s="40">
        <v>0.13100000000000001</v>
      </c>
      <c r="P78" s="26">
        <f t="shared" si="132"/>
        <v>1788.6606380000003</v>
      </c>
      <c r="Q78" s="40">
        <v>0.18099999999999999</v>
      </c>
      <c r="R78" s="26">
        <f t="shared" si="133"/>
        <v>2471.3555380000003</v>
      </c>
      <c r="S78" s="40">
        <v>0.191</v>
      </c>
      <c r="T78" s="26">
        <f>L78*S78</f>
        <v>2607.8945180000001</v>
      </c>
      <c r="U78" s="40">
        <v>0.52800000000000002</v>
      </c>
      <c r="V78" s="26">
        <f>L78*U78</f>
        <v>7209.2581440000013</v>
      </c>
      <c r="W78" s="40">
        <v>0.41</v>
      </c>
      <c r="X78" s="26">
        <f>W78*L78</f>
        <v>5598.09818</v>
      </c>
      <c r="Y78" s="48">
        <v>3.2299999999999998E-3</v>
      </c>
      <c r="Z78" s="18">
        <f>L78*Y78</f>
        <v>44.102090539999999</v>
      </c>
      <c r="AA78" s="28">
        <f>IF(J78&gt;0,(AC78+AK78)/J78,0)</f>
        <v>3.0202720966979535E-3</v>
      </c>
      <c r="AB78" s="48">
        <v>2.5999999999999998E-4</v>
      </c>
      <c r="AC78" s="38">
        <f>AB78*L78</f>
        <v>3.5500134800000001</v>
      </c>
      <c r="AD78" s="29">
        <v>0.2157</v>
      </c>
      <c r="AE78" s="42">
        <f>AH78*(1-AI78)*AD78</f>
        <v>40.262562000000003</v>
      </c>
      <c r="AF78" s="29">
        <f t="shared" si="129"/>
        <v>0.92061433207754551</v>
      </c>
      <c r="AG78" s="30">
        <f t="shared" si="134"/>
        <v>0.91499345564282475</v>
      </c>
      <c r="AH78" s="44">
        <v>204</v>
      </c>
      <c r="AI78" s="66">
        <v>8.5000000000000006E-2</v>
      </c>
      <c r="AJ78" s="67">
        <v>0.22059999999999999</v>
      </c>
      <c r="AK78" s="42">
        <f t="shared" si="123"/>
        <v>41.177195999999995</v>
      </c>
      <c r="AL78" s="18">
        <v>1.62</v>
      </c>
      <c r="AM78" s="18"/>
      <c r="AN78" s="122">
        <f>AN77+AH78-AM78</f>
        <v>4026.5000000000009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46401</v>
      </c>
      <c r="E79" s="68"/>
      <c r="F79" s="52">
        <f>SUM(F76:F78)</f>
        <v>42026</v>
      </c>
      <c r="G79" s="53"/>
      <c r="H79" s="69"/>
      <c r="I79" s="52">
        <f>SUM(I76:I78)</f>
        <v>44282</v>
      </c>
      <c r="J79" s="52">
        <f>SUM(J76:J78)</f>
        <v>44618</v>
      </c>
      <c r="K79" s="21">
        <f>IF(J79&gt;0,(J76*K76+J77*K77+J78*K78)/J79,0)</f>
        <v>7.9671679591196379E-2</v>
      </c>
      <c r="L79" s="53">
        <f>L76+L77+L78</f>
        <v>41063.209000000003</v>
      </c>
      <c r="M79" s="54">
        <f>IF(L79&gt;0,N79/L79,0)</f>
        <v>0.67898893827318751</v>
      </c>
      <c r="N79" s="55">
        <f>N76+N77+N78</f>
        <v>27881.464681000001</v>
      </c>
      <c r="O79" s="21">
        <f>IF(L79&gt;0,P79/L79,0)</f>
        <v>0.13734248511849134</v>
      </c>
      <c r="P79" s="55">
        <f>P76+P77+P78</f>
        <v>5639.7231710000005</v>
      </c>
      <c r="Q79" s="21">
        <f>IF(L79&gt;0,R79/L79,0)</f>
        <v>0.18366857660832106</v>
      </c>
      <c r="R79" s="55">
        <f>R76+R77+R78</f>
        <v>7542.0211479999998</v>
      </c>
      <c r="S79" s="21">
        <f>IF(L79&gt;0,T79/L79,0)</f>
        <v>0.19099987397477874</v>
      </c>
      <c r="T79" s="55">
        <f>T76+T77+T78</f>
        <v>7843.0677440000009</v>
      </c>
      <c r="U79" s="21">
        <f>IF(L79&gt;0,V79/L79,0)</f>
        <v>0.52499673284180015</v>
      </c>
      <c r="V79" s="55">
        <f>V76+V77+V78</f>
        <v>21558.050565000005</v>
      </c>
      <c r="W79" s="21">
        <f>IF(L79&gt;0,X79/L79,0)</f>
        <v>0.40666317651891254</v>
      </c>
      <c r="X79" s="55">
        <f>X76+X77+X78</f>
        <v>16698.89501</v>
      </c>
      <c r="Y79" s="56">
        <f>IF(L79&gt;0,Z79/L79,0)</f>
        <v>3.2166527060756502E-3</v>
      </c>
      <c r="Z79" s="57">
        <f>SUM(Z76:Z78)</f>
        <v>132.08608235</v>
      </c>
      <c r="AA79" s="63">
        <f>IF(L79&gt;0,(AA76*L76+AA77*L77+AA78*L78)/L79,0)</f>
        <v>3.0152179967793068E-3</v>
      </c>
      <c r="AB79" s="56">
        <f>IF(J79&gt;0,(J76*AB76+J77*AB77+J78*AB78)/J79,0)</f>
        <v>2.6333564928952439E-4</v>
      </c>
      <c r="AC79" s="53">
        <f>SUM(AC76:AC78)</f>
        <v>10.81350677</v>
      </c>
      <c r="AD79" s="54">
        <f>IF(J79&gt;0,(J76*AD76+J77*AD77+J78*AD78)/J79,0)</f>
        <v>0.21670416423864808</v>
      </c>
      <c r="AE79" s="59">
        <f>SUM(AE76:AE78)</f>
        <v>123.46542810000001</v>
      </c>
      <c r="AF79" s="54">
        <f>IF(AND(Z79&gt;0),((Z76*AF76+Z77*AF77+Z78*AF78)/Z79),0)</f>
        <v>0.9192502379361408</v>
      </c>
      <c r="AG79" s="58">
        <f>IF(AND(AA79&gt;0,AJ79&gt;0,AB79&gt;0),((AJ79*(AA79-AB79))/(AA79*(AJ79-AB79))),0)</f>
        <v>0.91377289363497249</v>
      </c>
      <c r="AH79" s="52">
        <f>SUM(AH76:AH78)</f>
        <v>624</v>
      </c>
      <c r="AI79" s="21">
        <f>IF(AH79&gt;0,(AI76*AH76+AI77*AH77+AI78*AH78)/AH79,0)</f>
        <v>8.6725961538461543E-2</v>
      </c>
      <c r="AJ79" s="54">
        <f>IF(J79&gt;0,(AJ76*J76+AJ77*J77+AJ78*J78)/J79,0)</f>
        <v>0.21709197857366982</v>
      </c>
      <c r="AK79" s="59">
        <f>SUM(AK76:AK78)</f>
        <v>123.71295629999999</v>
      </c>
      <c r="AL79" s="70"/>
      <c r="AM79" s="57">
        <f>SUM(AM76:AM78)</f>
        <v>0</v>
      </c>
      <c r="AN79" s="124"/>
      <c r="AO79" s="125">
        <f>AN78</f>
        <v>4026.5000000000009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55</v>
      </c>
      <c r="D80" s="12">
        <v>10000</v>
      </c>
      <c r="E80" s="12">
        <v>0</v>
      </c>
      <c r="F80" s="12">
        <v>10287</v>
      </c>
      <c r="G80" s="13">
        <v>1.3</v>
      </c>
      <c r="H80" s="13">
        <v>3.3</v>
      </c>
      <c r="I80" s="12">
        <v>11665</v>
      </c>
      <c r="J80" s="12">
        <v>14749</v>
      </c>
      <c r="K80" s="14">
        <v>0.08</v>
      </c>
      <c r="L80" s="25">
        <f>J80*(1-K80)</f>
        <v>13569.08</v>
      </c>
      <c r="M80" s="15">
        <v>0.67800000000000005</v>
      </c>
      <c r="N80" s="26">
        <f>L80*M80</f>
        <v>9199.8362400000005</v>
      </c>
      <c r="O80" s="14">
        <v>0.13700000000000001</v>
      </c>
      <c r="P80" s="26">
        <f>L80*O80</f>
        <v>1858.96396</v>
      </c>
      <c r="Q80" s="16">
        <v>0.185</v>
      </c>
      <c r="R80" s="26">
        <f>L80*Q80</f>
        <v>2510.2797999999998</v>
      </c>
      <c r="S80" s="16">
        <v>0.186</v>
      </c>
      <c r="T80" s="26">
        <f>L80*S80</f>
        <v>2523.84888</v>
      </c>
      <c r="U80" s="16">
        <v>0.505</v>
      </c>
      <c r="V80" s="26">
        <f>L80*U80</f>
        <v>6852.3854000000001</v>
      </c>
      <c r="W80" s="16">
        <v>0.4</v>
      </c>
      <c r="X80" s="26">
        <f>W80*L80</f>
        <v>5427.6320000000005</v>
      </c>
      <c r="Y80" s="17">
        <v>3.1900000000000001E-3</v>
      </c>
      <c r="Z80" s="61">
        <f>L80*Y80</f>
        <v>43.285365200000001</v>
      </c>
      <c r="AA80" s="28">
        <f>IF(J80&gt;0,(AC80+AK80)/J80,0)</f>
        <v>3.0274867719845412E-3</v>
      </c>
      <c r="AB80" s="17">
        <v>2.5999999999999998E-4</v>
      </c>
      <c r="AC80" s="25">
        <f>AB80*L80</f>
        <v>3.5279607999999998</v>
      </c>
      <c r="AD80" s="141">
        <v>0.217</v>
      </c>
      <c r="AE80" s="31">
        <f>AH80*(1-AI80)*AD80</f>
        <v>41.011047000000005</v>
      </c>
      <c r="AF80" s="29">
        <f t="shared" ref="AF80:AF82" si="135">IF(AND(AD80&gt;0,AB80&gt;0,Y80&gt;0),((Y80-AB80)*AD80)/((AD80-AB80)*Y80),0)</f>
        <v>0.91959711923883214</v>
      </c>
      <c r="AG80" s="62">
        <f>IF(AND(AA80&gt;0,AJ80&gt;0,AB80&gt;0),((AJ80*(AA80-AB80))/(AA80*(AJ80-AB80))),0)</f>
        <v>0.91521373210548973</v>
      </c>
      <c r="AH80" s="12">
        <v>207</v>
      </c>
      <c r="AI80" s="14">
        <v>8.6999999999999994E-2</v>
      </c>
      <c r="AJ80" s="15">
        <v>0.21759999999999999</v>
      </c>
      <c r="AK80" s="31">
        <f t="shared" ref="AK80:AK90" si="136">AH80*(1-AI80)*AJ80</f>
        <v>41.124441599999997</v>
      </c>
      <c r="AL80" s="19">
        <v>1.6</v>
      </c>
      <c r="AM80" s="19"/>
      <c r="AN80" s="119">
        <f>AN78+AH80-AM80</f>
        <v>4233.5000000000009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11" t="s">
        <v>52</v>
      </c>
      <c r="D81" s="35">
        <v>18097</v>
      </c>
      <c r="E81" s="44">
        <v>0</v>
      </c>
      <c r="F81" s="35">
        <v>14338</v>
      </c>
      <c r="G81" s="36">
        <v>2.1</v>
      </c>
      <c r="H81" s="38">
        <v>4.2</v>
      </c>
      <c r="I81" s="35">
        <v>15165</v>
      </c>
      <c r="J81" s="35">
        <v>14764</v>
      </c>
      <c r="K81" s="66">
        <v>7.8E-2</v>
      </c>
      <c r="L81" s="38">
        <f t="shared" ref="L81:L82" si="137">J81*(1-K81)</f>
        <v>13612.408000000001</v>
      </c>
      <c r="M81" s="39">
        <v>0.65400000000000003</v>
      </c>
      <c r="N81" s="26">
        <f t="shared" ref="N81:N82" si="138">L81*M81</f>
        <v>8902.5148320000008</v>
      </c>
      <c r="O81" s="37">
        <v>0.20200000000000001</v>
      </c>
      <c r="P81" s="26">
        <f t="shared" ref="P81:P82" si="139">L81*O81</f>
        <v>2749.7064160000004</v>
      </c>
      <c r="Q81" s="40">
        <v>0.14399999999999999</v>
      </c>
      <c r="R81" s="26">
        <f t="shared" ref="R81:R82" si="140">L81*Q81</f>
        <v>1960.1867520000001</v>
      </c>
      <c r="S81" s="40">
        <v>0.19800000000000001</v>
      </c>
      <c r="T81" s="26">
        <f>L81*S81</f>
        <v>2695.2567840000002</v>
      </c>
      <c r="U81" s="40">
        <v>0.51300000000000001</v>
      </c>
      <c r="V81" s="26">
        <f>L81*U81</f>
        <v>6983.165304000001</v>
      </c>
      <c r="W81" s="40">
        <v>0.4</v>
      </c>
      <c r="X81" s="26">
        <f>W81*L81</f>
        <v>5444.9632000000011</v>
      </c>
      <c r="Y81" s="41">
        <v>3.2100000000000002E-3</v>
      </c>
      <c r="Z81" s="18">
        <f>L81*Y81</f>
        <v>43.69582968000001</v>
      </c>
      <c r="AA81" s="28">
        <f>IF(J81&gt;0,(AC81+AK81)/J81,0)</f>
        <v>2.9339132782443787E-3</v>
      </c>
      <c r="AB81" s="41">
        <v>2.7999999999999998E-4</v>
      </c>
      <c r="AC81" s="38">
        <f>AB81*L81</f>
        <v>3.8114742399999999</v>
      </c>
      <c r="AD81" s="29">
        <v>0.2205</v>
      </c>
      <c r="AE81" s="42">
        <f>AH81*(1-AI81)*AD81</f>
        <v>40.819180500000002</v>
      </c>
      <c r="AF81" s="29">
        <f t="shared" si="135"/>
        <v>0.91393313568334811</v>
      </c>
      <c r="AG81" s="30">
        <f t="shared" ref="AG81:AG82" si="141">IF(AND(AA81&gt;0,AJ81&gt;0,AB81&gt;0),((AJ81*(AA81-AB81))/(AA81*(AJ81-AB81))),0)</f>
        <v>0.90575275209230433</v>
      </c>
      <c r="AH81" s="35">
        <v>201</v>
      </c>
      <c r="AI81" s="66">
        <v>7.9000000000000001E-2</v>
      </c>
      <c r="AJ81" s="67">
        <v>0.21340000000000001</v>
      </c>
      <c r="AK81" s="42">
        <f t="shared" si="136"/>
        <v>39.504821400000004</v>
      </c>
      <c r="AL81" s="18">
        <v>1.6</v>
      </c>
      <c r="AM81" s="18"/>
      <c r="AN81" s="122">
        <f>AN80+AH81-AM81</f>
        <v>4434.5000000000009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53</v>
      </c>
      <c r="D82" s="44">
        <v>13213</v>
      </c>
      <c r="E82" s="44">
        <v>0</v>
      </c>
      <c r="F82" s="44">
        <v>16983</v>
      </c>
      <c r="G82" s="38">
        <v>2.2000000000000002</v>
      </c>
      <c r="H82" s="38">
        <v>3.9</v>
      </c>
      <c r="I82" s="44">
        <v>17172</v>
      </c>
      <c r="J82" s="44">
        <v>14718</v>
      </c>
      <c r="K82" s="66">
        <v>7.8E-2</v>
      </c>
      <c r="L82" s="38">
        <f t="shared" si="137"/>
        <v>13569.996000000001</v>
      </c>
      <c r="M82" s="29">
        <v>0.63500000000000001</v>
      </c>
      <c r="N82" s="26">
        <f t="shared" si="138"/>
        <v>8616.9474600000012</v>
      </c>
      <c r="O82" s="40">
        <v>0.215</v>
      </c>
      <c r="P82" s="26">
        <f t="shared" si="139"/>
        <v>2917.5491400000001</v>
      </c>
      <c r="Q82" s="40">
        <v>0.15</v>
      </c>
      <c r="R82" s="26">
        <f t="shared" si="140"/>
        <v>2035.4994000000002</v>
      </c>
      <c r="S82" s="40">
        <v>0.2</v>
      </c>
      <c r="T82" s="26">
        <f>L82*S82</f>
        <v>2713.9992000000002</v>
      </c>
      <c r="U82" s="40">
        <v>0.52</v>
      </c>
      <c r="V82" s="26">
        <f>L82*U82</f>
        <v>7056.3979200000003</v>
      </c>
      <c r="W82" s="40">
        <v>0.41</v>
      </c>
      <c r="X82" s="26">
        <f>W82*L82</f>
        <v>5563.6983600000003</v>
      </c>
      <c r="Y82" s="48">
        <v>3.2599999999999999E-3</v>
      </c>
      <c r="Z82" s="18">
        <f>L82*Y82</f>
        <v>44.23818696</v>
      </c>
      <c r="AA82" s="28">
        <f>IF(J82&gt;0,(AC82+AK82)/J82,0)</f>
        <v>2.9941356461475749E-3</v>
      </c>
      <c r="AB82" s="48">
        <v>2.9E-4</v>
      </c>
      <c r="AC82" s="38">
        <f>AB82*L82</f>
        <v>3.9352988400000002</v>
      </c>
      <c r="AD82" s="29">
        <v>0.22040000000000001</v>
      </c>
      <c r="AE82" s="42">
        <f>AH82*(1-AI82)*AD82</f>
        <v>41.274748800000005</v>
      </c>
      <c r="AF82" s="29">
        <f t="shared" si="135"/>
        <v>0.91224326487063223</v>
      </c>
      <c r="AG82" s="30">
        <f t="shared" si="141"/>
        <v>0.90436783025746825</v>
      </c>
      <c r="AH82" s="44">
        <v>204</v>
      </c>
      <c r="AI82" s="66">
        <v>8.2000000000000003E-2</v>
      </c>
      <c r="AJ82" s="67">
        <v>0.21429999999999999</v>
      </c>
      <c r="AK82" s="42">
        <f t="shared" si="136"/>
        <v>40.132389600000003</v>
      </c>
      <c r="AL82" s="18">
        <v>1.65</v>
      </c>
      <c r="AM82" s="18"/>
      <c r="AN82" s="122">
        <f>AN81+AH82-AM82</f>
        <v>4638.5000000000009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41310</v>
      </c>
      <c r="E83" s="68"/>
      <c r="F83" s="52">
        <f t="shared" ref="F83:J83" si="142">SUM(F80:F82)</f>
        <v>41608</v>
      </c>
      <c r="G83" s="53"/>
      <c r="H83" s="69"/>
      <c r="I83" s="52">
        <f t="shared" si="142"/>
        <v>44002</v>
      </c>
      <c r="J83" s="52">
        <f t="shared" si="142"/>
        <v>44231</v>
      </c>
      <c r="K83" s="21">
        <f>IF(J83&gt;0,(J80*K80+J81*K81+J82*K82)/J83,0)</f>
        <v>7.8666907824828741E-2</v>
      </c>
      <c r="L83" s="53">
        <f>L80+L81+L82</f>
        <v>40751.484000000004</v>
      </c>
      <c r="M83" s="54">
        <f>IF(L83&gt;0,N83/L83,0)</f>
        <v>0.65566443008553987</v>
      </c>
      <c r="N83" s="55">
        <f>N80+N81+N82</f>
        <v>26719.298532000001</v>
      </c>
      <c r="O83" s="21">
        <f>IF(L83&gt;0,P83/L83,0)</f>
        <v>0.18468577772529707</v>
      </c>
      <c r="P83" s="55">
        <f>P80+P81+P82</f>
        <v>7526.2195160000001</v>
      </c>
      <c r="Q83" s="21">
        <f>IF(L83&gt;0,R83/L83,0)</f>
        <v>0.15964979218916298</v>
      </c>
      <c r="R83" s="55">
        <f>R80+R81+R82</f>
        <v>6505.9659520000005</v>
      </c>
      <c r="S83" s="21">
        <f>IF(L83&gt;0,T83/L83,0)</f>
        <v>0.19467033063139491</v>
      </c>
      <c r="T83" s="55">
        <f>T80+T81+T82</f>
        <v>7933.1048640000008</v>
      </c>
      <c r="U83" s="21">
        <f>IF(L83&gt;0,V83/L83,0)</f>
        <v>0.51266718591156091</v>
      </c>
      <c r="V83" s="55">
        <f>V80+V81+V82</f>
        <v>20891.948624000001</v>
      </c>
      <c r="W83" s="21">
        <f>IF(L83&gt;0,X83/L83,0)</f>
        <v>0.40332993910111348</v>
      </c>
      <c r="X83" s="55">
        <f>X80+X81+X82</f>
        <v>16436.293560000002</v>
      </c>
      <c r="Y83" s="56">
        <f>IF(L83&gt;0,Z83/L83,0)</f>
        <v>3.2199902668575212E-3</v>
      </c>
      <c r="Z83" s="57">
        <f>SUM(Z80:Z82)</f>
        <v>131.21938184000001</v>
      </c>
      <c r="AA83" s="63">
        <f>IF(L83&gt;0,(AA80*L80+AA81*L81+AA82*L82)/L83,0)</f>
        <v>2.9851242602541785E-3</v>
      </c>
      <c r="AB83" s="56">
        <f>IF(J83&gt;0,(J80*AB80+J81*AB81+J82*AB82)/J83,0)</f>
        <v>2.7665845221677102E-4</v>
      </c>
      <c r="AC83" s="53">
        <f>SUM(AC80:AC82)</f>
        <v>11.274733879999999</v>
      </c>
      <c r="AD83" s="54">
        <f>IF(J83&gt;0,(J80*AD80+J81*AD81+J82*AD82)/J83,0)</f>
        <v>0.21929963600189911</v>
      </c>
      <c r="AE83" s="59">
        <f>SUM(AE80:AE82)</f>
        <v>123.1049763</v>
      </c>
      <c r="AF83" s="54">
        <f>IF(AND(Z83&gt;0),((Z80*AF80+Z81*AF81+Z82*AF82)/Z83),0)</f>
        <v>0.91523180645397051</v>
      </c>
      <c r="AG83" s="58">
        <f>IF(AND(AA83&gt;0,AJ83&gt;0,AB83&gt;0),((AJ83*(AA83-AB83))/(AA83*(AJ83-AB83))),0)</f>
        <v>0.9084894453301553</v>
      </c>
      <c r="AH83" s="52">
        <f t="shared" ref="AH83" si="143">SUM(AH80:AH82)</f>
        <v>612</v>
      </c>
      <c r="AI83" s="21">
        <f>IF(AH83&gt;0,(AI80*AH80+AI81*AH81+AI82*AH82)/AH83,0)</f>
        <v>8.2705882352941171E-2</v>
      </c>
      <c r="AJ83" s="54">
        <f>IF(J83&gt;0,(AJ80*J80+AJ81*J81+AJ82*J82)/J83,0)</f>
        <v>0.21509998417399562</v>
      </c>
      <c r="AK83" s="59">
        <f>SUM(AK80:AK82)</f>
        <v>120.76165260000002</v>
      </c>
      <c r="AL83" s="70"/>
      <c r="AM83" s="57">
        <f>SUM(AM80:AM82)</f>
        <v>0</v>
      </c>
      <c r="AN83" s="124"/>
      <c r="AO83" s="125">
        <f>AN82</f>
        <v>4638.5000000000009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47" t="s">
        <v>50</v>
      </c>
      <c r="D84" s="12">
        <v>4900</v>
      </c>
      <c r="E84" s="12">
        <v>3</v>
      </c>
      <c r="F84" s="12">
        <v>10484</v>
      </c>
      <c r="G84" s="13">
        <v>2</v>
      </c>
      <c r="H84" s="13">
        <v>4.5999999999999996</v>
      </c>
      <c r="I84" s="12">
        <v>11208</v>
      </c>
      <c r="J84" s="12">
        <v>14528</v>
      </c>
      <c r="K84" s="14">
        <v>7.2999999999999995E-2</v>
      </c>
      <c r="L84" s="25">
        <f>J84*(1-K84)</f>
        <v>13467.456</v>
      </c>
      <c r="M84" s="15">
        <v>0.73199999999999998</v>
      </c>
      <c r="N84" s="26">
        <f>L84*M84</f>
        <v>9858.1777920000004</v>
      </c>
      <c r="O84" s="14">
        <v>0.154</v>
      </c>
      <c r="P84" s="26">
        <f>L84*O84</f>
        <v>2073.9882240000002</v>
      </c>
      <c r="Q84" s="16">
        <v>0.114</v>
      </c>
      <c r="R84" s="26">
        <f>L84*Q84</f>
        <v>1535.289984</v>
      </c>
      <c r="S84" s="16">
        <v>0.193</v>
      </c>
      <c r="T84" s="26">
        <f>L84*S84</f>
        <v>2599.219008</v>
      </c>
      <c r="U84" s="16">
        <v>0.52400000000000002</v>
      </c>
      <c r="V84" s="26">
        <f>L84*U84</f>
        <v>7056.9469440000003</v>
      </c>
      <c r="W84" s="16">
        <v>0.41</v>
      </c>
      <c r="X84" s="26">
        <f>W84*L84</f>
        <v>5521.6569599999993</v>
      </c>
      <c r="Y84" s="17">
        <v>3.3E-3</v>
      </c>
      <c r="Z84" s="61">
        <f>L84*Y84</f>
        <v>44.442604799999998</v>
      </c>
      <c r="AA84" s="28">
        <f>IF(J84&gt;0,(AC84+AK84)/J84,0)</f>
        <v>2.0304030837004407E-3</v>
      </c>
      <c r="AB84" s="17">
        <v>2.5000000000000001E-4</v>
      </c>
      <c r="AC84" s="25">
        <f>AB84*L84</f>
        <v>3.3668640000000001</v>
      </c>
      <c r="AD84" s="141">
        <v>0.22939999999999999</v>
      </c>
      <c r="AE84" s="31">
        <f>AH84*(1-AI84)*AD84</f>
        <v>27.346774</v>
      </c>
      <c r="AF84" s="29">
        <f t="shared" ref="AF84:AF86" si="144">IF(AND(AD84&gt;0,AB84&gt;0,Y84&gt;0),((Y84-AB84)*AD84)/((AD84-AB84)*Y84),0)</f>
        <v>0.92525076203889201</v>
      </c>
      <c r="AG84" s="62">
        <f>IF(AND(AA84&gt;0,AJ84&gt;0,AB84&gt;0),((AJ84*(AA84-AB84))/(AA84*(AJ84-AB84))),0)</f>
        <v>0.87787296313255947</v>
      </c>
      <c r="AH84" s="12">
        <v>130</v>
      </c>
      <c r="AI84" s="14">
        <v>8.3000000000000004E-2</v>
      </c>
      <c r="AJ84" s="15">
        <v>0.21920000000000001</v>
      </c>
      <c r="AK84" s="31">
        <f t="shared" si="136"/>
        <v>26.130832000000002</v>
      </c>
      <c r="AL84" s="19">
        <v>1.7</v>
      </c>
      <c r="AM84" s="19">
        <v>1200.1600000000001</v>
      </c>
      <c r="AN84" s="119">
        <f>AN82+AH84-AM84</f>
        <v>3568.3400000000011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52</v>
      </c>
      <c r="D85" s="35">
        <v>16747</v>
      </c>
      <c r="E85" s="44">
        <v>4</v>
      </c>
      <c r="F85" s="35">
        <v>14528</v>
      </c>
      <c r="G85" s="36">
        <v>1.4</v>
      </c>
      <c r="H85" s="38">
        <v>5.4</v>
      </c>
      <c r="I85" s="35">
        <v>14991</v>
      </c>
      <c r="J85" s="35">
        <v>15199</v>
      </c>
      <c r="K85" s="66">
        <v>8.2000000000000003E-2</v>
      </c>
      <c r="L85" s="38">
        <f t="shared" ref="L85:L86" si="145">J85*(1-K85)</f>
        <v>13952.682000000001</v>
      </c>
      <c r="M85" s="39">
        <v>0.746</v>
      </c>
      <c r="N85" s="26">
        <f t="shared" ref="N85:N86" si="146">L85*M85</f>
        <v>10408.700772</v>
      </c>
      <c r="O85" s="37">
        <v>0.14199999999999999</v>
      </c>
      <c r="P85" s="26">
        <f t="shared" ref="P85:P86" si="147">L85*O85</f>
        <v>1981.2808439999999</v>
      </c>
      <c r="Q85" s="40">
        <v>0.112</v>
      </c>
      <c r="R85" s="26">
        <f t="shared" ref="R85:R86" si="148">L85*Q85</f>
        <v>1562.7003840000002</v>
      </c>
      <c r="S85" s="40">
        <v>0.20699999999999999</v>
      </c>
      <c r="T85" s="26">
        <f>L85*S85</f>
        <v>2888.2051740000002</v>
      </c>
      <c r="U85" s="40">
        <v>0.52</v>
      </c>
      <c r="V85" s="26">
        <f>L85*U85</f>
        <v>7255.3946400000004</v>
      </c>
      <c r="W85" s="40">
        <v>0.4</v>
      </c>
      <c r="X85" s="26">
        <f>W85*L85</f>
        <v>5581.0728000000008</v>
      </c>
      <c r="Y85" s="41">
        <v>3.2599999999999999E-3</v>
      </c>
      <c r="Z85" s="18">
        <f>L85*Y85</f>
        <v>45.485743319999997</v>
      </c>
      <c r="AA85" s="28">
        <f>IF(J85&gt;0,(AC85+AK85)/J85,0)</f>
        <v>3.6763568747943945E-3</v>
      </c>
      <c r="AB85" s="41">
        <v>2.7E-4</v>
      </c>
      <c r="AC85" s="38">
        <f>AB85*L85</f>
        <v>3.7672241400000002</v>
      </c>
      <c r="AD85" s="29">
        <v>0.22770000000000001</v>
      </c>
      <c r="AE85" s="42">
        <f>AH85*(1-AI85)*AD85</f>
        <v>51.254359200000003</v>
      </c>
      <c r="AF85" s="29">
        <f t="shared" si="144"/>
        <v>0.91826676798551099</v>
      </c>
      <c r="AG85" s="30">
        <f t="shared" ref="AG85:AG86" si="149">IF(AND(AA85&gt;0,AJ85&gt;0,AB85&gt;0),((AJ85*(AA85-AB85))/(AA85*(AJ85-AB85))),0)</f>
        <v>0.92763964075041838</v>
      </c>
      <c r="AH85" s="35">
        <v>249</v>
      </c>
      <c r="AI85" s="66">
        <v>9.6000000000000002E-2</v>
      </c>
      <c r="AJ85" s="67">
        <v>0.23150000000000001</v>
      </c>
      <c r="AK85" s="42">
        <f t="shared" si="136"/>
        <v>52.109724</v>
      </c>
      <c r="AL85" s="18">
        <v>1.55</v>
      </c>
      <c r="AM85" s="18"/>
      <c r="AN85" s="122">
        <f>AN84+AH85-AM85</f>
        <v>3817.3400000000011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53</v>
      </c>
      <c r="D86" s="44">
        <v>23570</v>
      </c>
      <c r="E86" s="44">
        <v>1</v>
      </c>
      <c r="F86" s="44">
        <v>16560</v>
      </c>
      <c r="G86" s="38">
        <v>1.8</v>
      </c>
      <c r="H86" s="38">
        <v>5</v>
      </c>
      <c r="I86" s="44">
        <v>17146</v>
      </c>
      <c r="J86" s="44">
        <v>15256</v>
      </c>
      <c r="K86" s="66">
        <v>7.8E-2</v>
      </c>
      <c r="L86" s="38">
        <f t="shared" si="145"/>
        <v>14066.032000000001</v>
      </c>
      <c r="M86" s="29">
        <v>0.71599999999999997</v>
      </c>
      <c r="N86" s="26">
        <f t="shared" si="146"/>
        <v>10071.278912</v>
      </c>
      <c r="O86" s="40">
        <v>0.16800000000000001</v>
      </c>
      <c r="P86" s="26">
        <f t="shared" si="147"/>
        <v>2363.0933760000003</v>
      </c>
      <c r="Q86" s="40">
        <v>0.11600000000000001</v>
      </c>
      <c r="R86" s="26">
        <f t="shared" si="148"/>
        <v>1631.6597120000001</v>
      </c>
      <c r="S86" s="40">
        <v>0.2</v>
      </c>
      <c r="T86" s="26">
        <f>L86*S86</f>
        <v>2813.2064000000005</v>
      </c>
      <c r="U86" s="40">
        <v>0.51700000000000002</v>
      </c>
      <c r="V86" s="26">
        <f>L86*U86</f>
        <v>7272.1385440000004</v>
      </c>
      <c r="W86" s="40">
        <v>0.41</v>
      </c>
      <c r="X86" s="26">
        <f>W86*L86</f>
        <v>5767.07312</v>
      </c>
      <c r="Y86" s="48">
        <v>3.2599999999999999E-3</v>
      </c>
      <c r="Z86" s="18">
        <f>L86*Y86</f>
        <v>45.855264320000003</v>
      </c>
      <c r="AA86" s="28">
        <f>IF(J86&gt;0,(AC86+AK86)/J86,0)</f>
        <v>3.3435992553749348E-3</v>
      </c>
      <c r="AB86" s="48">
        <v>2.7E-4</v>
      </c>
      <c r="AC86" s="38">
        <f>AB86*L86</f>
        <v>3.7978286400000005</v>
      </c>
      <c r="AD86" s="29">
        <v>0.22600000000000001</v>
      </c>
      <c r="AE86" s="42">
        <f>AH86*(1-AI86)*AD86</f>
        <v>46.270336000000007</v>
      </c>
      <c r="AF86" s="29">
        <f t="shared" si="144"/>
        <v>0.91827496827606903</v>
      </c>
      <c r="AG86" s="30">
        <f t="shared" si="149"/>
        <v>0.92032626793046646</v>
      </c>
      <c r="AH86" s="44">
        <v>224</v>
      </c>
      <c r="AI86" s="66">
        <v>8.5999999999999993E-2</v>
      </c>
      <c r="AJ86" s="67">
        <v>0.2306</v>
      </c>
      <c r="AK86" s="42">
        <f t="shared" si="136"/>
        <v>47.212121600000003</v>
      </c>
      <c r="AL86" s="18">
        <v>1.65</v>
      </c>
      <c r="AM86" s="18"/>
      <c r="AN86" s="122">
        <f>AN85+AH86-AM86</f>
        <v>4041.3400000000011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45217</v>
      </c>
      <c r="E87" s="68"/>
      <c r="F87" s="52">
        <f t="shared" ref="F87:J87" si="150">SUM(F84:F86)</f>
        <v>41572</v>
      </c>
      <c r="G87" s="53"/>
      <c r="H87" s="69"/>
      <c r="I87" s="52">
        <f t="shared" si="150"/>
        <v>43345</v>
      </c>
      <c r="J87" s="52">
        <f t="shared" si="150"/>
        <v>44983</v>
      </c>
      <c r="K87" s="21">
        <f>IF(J87&gt;0,(J84*K84+J85*K85+J86*K86)/J87,0)</f>
        <v>7.7736700531311834E-2</v>
      </c>
      <c r="L87" s="53">
        <f>L84+L85+L86</f>
        <v>41486.17</v>
      </c>
      <c r="M87" s="54">
        <f>IF(L87&gt;0,N87/L87,0)</f>
        <v>0.73128364165696669</v>
      </c>
      <c r="N87" s="55">
        <f>N84+N85+N86</f>
        <v>30338.157476</v>
      </c>
      <c r="O87" s="21">
        <f>IF(L87&gt;0,P87/L87,0)</f>
        <v>0.15471089387137932</v>
      </c>
      <c r="P87" s="55">
        <f>P84+P85+P86</f>
        <v>6418.3624440000003</v>
      </c>
      <c r="Q87" s="21">
        <f>IF(L87&gt;0,R87/L87,0)</f>
        <v>0.11400546447165406</v>
      </c>
      <c r="R87" s="55">
        <f>R84+R85+R86</f>
        <v>4729.6500800000003</v>
      </c>
      <c r="S87" s="21">
        <f>IF(L87&gt;0,T87/L87,0)</f>
        <v>0.20008187263369942</v>
      </c>
      <c r="T87" s="55">
        <f>T84+T85+T86</f>
        <v>8300.6305820000016</v>
      </c>
      <c r="U87" s="21">
        <f>IF(L87&gt;0,V87/L87,0)</f>
        <v>0.52028134021530559</v>
      </c>
      <c r="V87" s="55">
        <f>V84+V85+V86</f>
        <v>21584.480128000003</v>
      </c>
      <c r="W87" s="21">
        <f>IF(L87&gt;0,X87/L87,0)</f>
        <v>0.40663678715099516</v>
      </c>
      <c r="X87" s="55">
        <f>X84+X85+X86</f>
        <v>16869.802879999999</v>
      </c>
      <c r="Y87" s="56">
        <f>IF(L87&gt;0,Z87/L87,0)</f>
        <v>3.2729850077748805E-3</v>
      </c>
      <c r="Z87" s="57">
        <f>SUM(Z84:Z86)</f>
        <v>135.78361244000001</v>
      </c>
      <c r="AA87" s="63">
        <f>IF(L87&gt;0,(AA84*L84+AA85*L85+AA86*L86)/L87,0)</f>
        <v>3.0292161630201108E-3</v>
      </c>
      <c r="AB87" s="56">
        <f>IF(J87&gt;0,(J84*AB84+J85*AB85+J86*AB86)/J87,0)</f>
        <v>2.6354067092012538E-4</v>
      </c>
      <c r="AC87" s="53">
        <f>SUM(AC84:AC86)</f>
        <v>10.931916780000002</v>
      </c>
      <c r="AD87" s="54">
        <f>IF(J87&gt;0,(J84*AD84+J85*AD85+J86*AD86)/J87,0)</f>
        <v>0.22767248738412288</v>
      </c>
      <c r="AE87" s="59">
        <f>SUM(AE84:AE86)</f>
        <v>124.87146920000001</v>
      </c>
      <c r="AF87" s="54">
        <f>IF(AND(Z87&gt;0),((Z84*AF84+Z85*AF85+Z86*AF86)/Z87),0)</f>
        <v>0.92055543087013048</v>
      </c>
      <c r="AG87" s="58">
        <f>IF(AND(AA87&gt;0,AJ87&gt;0,AB87&gt;0),((AJ87*(AA87-AB87))/(AA87*(AJ87-AB87))),0)</f>
        <v>0.91406053546322608</v>
      </c>
      <c r="AH87" s="52">
        <f t="shared" ref="AH87" si="151">SUM(AH84:AH86)</f>
        <v>603</v>
      </c>
      <c r="AI87" s="21">
        <f>IF(AH87&gt;0,(AI84*AH84+AI85*AH85+AI86*AH86)/AH87,0)</f>
        <v>8.9482587064676614E-2</v>
      </c>
      <c r="AJ87" s="54">
        <f>IF(J87&gt;0,(AJ84*J84+AJ85*J85+AJ86*J86)/J87,0)</f>
        <v>0.22722227730475961</v>
      </c>
      <c r="AK87" s="59">
        <f>SUM(AK84:AK86)</f>
        <v>125.4526776</v>
      </c>
      <c r="AL87" s="70"/>
      <c r="AM87" s="57">
        <f>SUM(AM84:AM86)</f>
        <v>1200.1600000000001</v>
      </c>
      <c r="AN87" s="124"/>
      <c r="AO87" s="125">
        <f>AN86</f>
        <v>4041.3400000000011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47" t="s">
        <v>50</v>
      </c>
      <c r="D88" s="12">
        <v>3300</v>
      </c>
      <c r="E88" s="12">
        <v>2</v>
      </c>
      <c r="F88" s="12">
        <v>11371</v>
      </c>
      <c r="G88" s="13">
        <v>1.8</v>
      </c>
      <c r="H88" s="13">
        <v>4.7</v>
      </c>
      <c r="I88" s="12">
        <v>12231</v>
      </c>
      <c r="J88" s="12">
        <v>14753</v>
      </c>
      <c r="K88" s="14">
        <v>8.2000000000000003E-2</v>
      </c>
      <c r="L88" s="25">
        <f>J88*(1-K88)</f>
        <v>13543.254000000001</v>
      </c>
      <c r="M88" s="15">
        <v>0.70199999999999996</v>
      </c>
      <c r="N88" s="26">
        <f>L88*M88</f>
        <v>9507.3643080000002</v>
      </c>
      <c r="O88" s="14">
        <v>0.13900000000000001</v>
      </c>
      <c r="P88" s="26">
        <f>L88*O88</f>
        <v>1882.5123060000003</v>
      </c>
      <c r="Q88" s="16">
        <v>0.159</v>
      </c>
      <c r="R88" s="26">
        <f>L88*Q88</f>
        <v>2153.3773860000001</v>
      </c>
      <c r="S88" s="16">
        <v>0.22600000000000001</v>
      </c>
      <c r="T88" s="26">
        <f>L88*S88</f>
        <v>3060.7754040000004</v>
      </c>
      <c r="U88" s="16">
        <v>0.47899999999999998</v>
      </c>
      <c r="V88" s="26">
        <f>L88*U88</f>
        <v>6487.2186659999998</v>
      </c>
      <c r="W88" s="16">
        <v>0.41</v>
      </c>
      <c r="X88" s="26">
        <f>W88*L88</f>
        <v>5552.7341399999996</v>
      </c>
      <c r="Y88" s="17">
        <v>3.2699999999999999E-3</v>
      </c>
      <c r="Z88" s="61">
        <f>L88*Y88</f>
        <v>44.286440580000004</v>
      </c>
      <c r="AA88" s="28">
        <f>IF(J88&gt;0,(AC88+AK88)/J88,0)</f>
        <v>3.1023139957974647E-3</v>
      </c>
      <c r="AB88" s="17">
        <v>2.7E-4</v>
      </c>
      <c r="AC88" s="25">
        <f>AB88*L88</f>
        <v>3.6566785800000003</v>
      </c>
      <c r="AD88" s="141">
        <v>0.221</v>
      </c>
      <c r="AE88" s="31">
        <f>AH88*(1-AI88)*AD88</f>
        <v>42.574103000000001</v>
      </c>
      <c r="AF88" s="29">
        <f t="shared" ref="AF88:AF90" si="152">IF(AND(AD88&gt;0,AB88&gt;0,Y88&gt;0),((Y88-AB88)*AD88)/((AD88-AB88)*Y88),0)</f>
        <v>0.91855340723047008</v>
      </c>
      <c r="AG88" s="62">
        <f>IF(AND(AA88&gt;0,AJ88&gt;0,AB88&gt;0),((AJ88*(AA88-AB88))/(AA88*(AJ88-AB88))),0)</f>
        <v>0.9140972220584459</v>
      </c>
      <c r="AH88" s="12">
        <v>211</v>
      </c>
      <c r="AI88" s="14">
        <v>8.6999999999999994E-2</v>
      </c>
      <c r="AJ88" s="15">
        <v>0.21859999999999999</v>
      </c>
      <c r="AK88" s="31">
        <f t="shared" si="136"/>
        <v>42.111759800000002</v>
      </c>
      <c r="AL88" s="19">
        <v>1.6</v>
      </c>
      <c r="AM88" s="19">
        <v>1234.22</v>
      </c>
      <c r="AN88" s="119">
        <f>AN86+AH88-AM88</f>
        <v>3018.1200000000008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49</v>
      </c>
      <c r="D89" s="35">
        <v>19777</v>
      </c>
      <c r="E89" s="44">
        <v>4</v>
      </c>
      <c r="F89" s="35">
        <v>15763</v>
      </c>
      <c r="G89" s="36">
        <v>1.3</v>
      </c>
      <c r="H89" s="38">
        <v>4.2</v>
      </c>
      <c r="I89" s="35">
        <v>15876</v>
      </c>
      <c r="J89" s="35">
        <v>15237</v>
      </c>
      <c r="K89" s="66">
        <v>0.08</v>
      </c>
      <c r="L89" s="38">
        <f t="shared" ref="L89:L90" si="153">J89*(1-K89)</f>
        <v>14018.04</v>
      </c>
      <c r="M89" s="39">
        <v>0.68700000000000006</v>
      </c>
      <c r="N89" s="26">
        <f t="shared" ref="N89:N90" si="154">L89*M89</f>
        <v>9630.3934800000006</v>
      </c>
      <c r="O89" s="37">
        <v>0.13800000000000001</v>
      </c>
      <c r="P89" s="26">
        <f t="shared" ref="P89:P90" si="155">L89*O89</f>
        <v>1934.4895200000003</v>
      </c>
      <c r="Q89" s="40">
        <v>0.17499999999999999</v>
      </c>
      <c r="R89" s="26">
        <f t="shared" ref="R89:R90" si="156">L89*Q89</f>
        <v>2453.1570000000002</v>
      </c>
      <c r="S89" s="40">
        <v>0.21199999999999999</v>
      </c>
      <c r="T89" s="26">
        <f>L89*S89</f>
        <v>2971.8244800000002</v>
      </c>
      <c r="U89" s="40">
        <v>0.503</v>
      </c>
      <c r="V89" s="26">
        <f>L89*U89</f>
        <v>7051.0741200000002</v>
      </c>
      <c r="W89" s="40">
        <v>0.41</v>
      </c>
      <c r="X89" s="26">
        <f>W89*L89</f>
        <v>5747.3963999999996</v>
      </c>
      <c r="Y89" s="41">
        <v>3.2499999999999999E-3</v>
      </c>
      <c r="Z89" s="18">
        <f>L89*Y89</f>
        <v>45.558630000000001</v>
      </c>
      <c r="AA89" s="28">
        <f>IF(J89&gt;0,(AC89+AK89)/J89,0)</f>
        <v>3.0033793266391025E-3</v>
      </c>
      <c r="AB89" s="41">
        <v>2.7E-4</v>
      </c>
      <c r="AC89" s="38">
        <f>AB89*L89</f>
        <v>3.7848708000000002</v>
      </c>
      <c r="AD89" s="29">
        <v>0.22359999999999999</v>
      </c>
      <c r="AE89" s="42">
        <f>AH89*(1-AI89)*AD89</f>
        <v>40.650480000000002</v>
      </c>
      <c r="AF89" s="29">
        <f t="shared" si="152"/>
        <v>0.91803161241212561</v>
      </c>
      <c r="AG89" s="30">
        <f t="shared" ref="AG89:AG90" si="157">IF(AND(AA89&gt;0,AJ89&gt;0,AB89&gt;0),((AJ89*(AA89-AB89))/(AA89*(AJ89-AB89))),0)</f>
        <v>0.91116672703840729</v>
      </c>
      <c r="AH89" s="35">
        <v>200</v>
      </c>
      <c r="AI89" s="66">
        <v>9.0999999999999998E-2</v>
      </c>
      <c r="AJ89" s="67">
        <v>0.23089999999999999</v>
      </c>
      <c r="AK89" s="42">
        <f t="shared" si="136"/>
        <v>41.977620000000002</v>
      </c>
      <c r="AL89" s="18">
        <v>1.6</v>
      </c>
      <c r="AM89" s="18"/>
      <c r="AN89" s="122">
        <f>AN88+AH89-AM89</f>
        <v>3218.1200000000008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53</v>
      </c>
      <c r="D90" s="44">
        <v>22628</v>
      </c>
      <c r="E90" s="44">
        <v>2</v>
      </c>
      <c r="F90" s="44">
        <v>17743</v>
      </c>
      <c r="G90" s="38">
        <v>1.6</v>
      </c>
      <c r="H90" s="38">
        <v>4.0999999999999996</v>
      </c>
      <c r="I90" s="44">
        <v>18158</v>
      </c>
      <c r="J90" s="44">
        <v>15239</v>
      </c>
      <c r="K90" s="66">
        <v>8.1000000000000003E-2</v>
      </c>
      <c r="L90" s="38">
        <f t="shared" si="153"/>
        <v>14004.641000000001</v>
      </c>
      <c r="M90" s="29">
        <v>0.67900000000000005</v>
      </c>
      <c r="N90" s="26">
        <f t="shared" si="154"/>
        <v>9509.1512390000025</v>
      </c>
      <c r="O90" s="40">
        <v>0.159</v>
      </c>
      <c r="P90" s="26">
        <f t="shared" si="155"/>
        <v>2226.7379190000001</v>
      </c>
      <c r="Q90" s="40">
        <v>0.16200000000000001</v>
      </c>
      <c r="R90" s="26">
        <f t="shared" si="156"/>
        <v>2268.7518420000001</v>
      </c>
      <c r="S90" s="40">
        <v>0.22800000000000001</v>
      </c>
      <c r="T90" s="26">
        <f>L90*S90</f>
        <v>3193.0581480000005</v>
      </c>
      <c r="U90" s="40">
        <v>0.498</v>
      </c>
      <c r="V90" s="26">
        <f>L90*U90</f>
        <v>6974.3112180000007</v>
      </c>
      <c r="W90" s="40">
        <v>0.41</v>
      </c>
      <c r="X90" s="26">
        <f>W90*L90</f>
        <v>5741.9028100000005</v>
      </c>
      <c r="Y90" s="48">
        <v>3.31E-3</v>
      </c>
      <c r="Z90" s="18">
        <f>L90*Y90</f>
        <v>46.355361710000004</v>
      </c>
      <c r="AA90" s="28">
        <f>IF(J90&gt;0,(AC90+AK90)/J90,0)</f>
        <v>3.0645379007808913E-3</v>
      </c>
      <c r="AB90" s="48">
        <v>2.7E-4</v>
      </c>
      <c r="AC90" s="38">
        <f>AB90*L90</f>
        <v>3.7812530700000004</v>
      </c>
      <c r="AD90" s="29">
        <v>0.223</v>
      </c>
      <c r="AE90" s="42">
        <f>AH90*(1-AI90)*AD90</f>
        <v>42.070288000000005</v>
      </c>
      <c r="AF90" s="29">
        <f t="shared" si="152"/>
        <v>0.91954235026137476</v>
      </c>
      <c r="AG90" s="30">
        <f t="shared" si="157"/>
        <v>0.91297889817408229</v>
      </c>
      <c r="AH90" s="44">
        <v>208</v>
      </c>
      <c r="AI90" s="66">
        <v>9.2999999999999999E-2</v>
      </c>
      <c r="AJ90" s="67">
        <v>0.22750000000000001</v>
      </c>
      <c r="AK90" s="42">
        <f t="shared" si="136"/>
        <v>42.919240000000002</v>
      </c>
      <c r="AL90" s="18">
        <v>1.6</v>
      </c>
      <c r="AM90" s="18"/>
      <c r="AN90" s="122">
        <f>AN89+AH90-AM90</f>
        <v>3426.1200000000008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45705</v>
      </c>
      <c r="E91" s="68"/>
      <c r="F91" s="52">
        <f t="shared" ref="F91:J91" si="158">SUM(F88:F90)</f>
        <v>44877</v>
      </c>
      <c r="G91" s="53"/>
      <c r="H91" s="69"/>
      <c r="I91" s="52">
        <f t="shared" si="158"/>
        <v>46265</v>
      </c>
      <c r="J91" s="52">
        <f t="shared" si="158"/>
        <v>45229</v>
      </c>
      <c r="K91" s="21">
        <f>IF(J91&gt;0,(J88*K88+J89*K89+J90*K90)/J91,0)</f>
        <v>8.0989298901147505E-2</v>
      </c>
      <c r="L91" s="53">
        <f>L88+L89+L90</f>
        <v>41565.935000000005</v>
      </c>
      <c r="M91" s="54">
        <f>IF(L91&gt;0,N91/L91,0)</f>
        <v>0.68919197961022649</v>
      </c>
      <c r="N91" s="55">
        <f>N88+N89+N90</f>
        <v>28646.909027000005</v>
      </c>
      <c r="O91" s="21">
        <f>IF(L91&gt;0,P91/L91,0)</f>
        <v>0.1454012701747236</v>
      </c>
      <c r="P91" s="55">
        <f>P88+P89+P90</f>
        <v>6043.7397450000008</v>
      </c>
      <c r="Q91" s="21">
        <f>IF(L91&gt;0,R91/L91,0)</f>
        <v>0.16540675021504989</v>
      </c>
      <c r="R91" s="55">
        <f>R88+R89+R90</f>
        <v>6875.2862280000008</v>
      </c>
      <c r="S91" s="21">
        <f>IF(L91&gt;0,T91/L91,0)</f>
        <v>0.22195237595401138</v>
      </c>
      <c r="T91" s="55">
        <f>T88+T89+T90</f>
        <v>9225.6580320000012</v>
      </c>
      <c r="U91" s="21">
        <f>IF(L91&gt;0,V91/L91,0)</f>
        <v>0.49349555120076088</v>
      </c>
      <c r="V91" s="55">
        <f>V88+V89+V90</f>
        <v>20512.604004000001</v>
      </c>
      <c r="W91" s="21">
        <f>IF(L91&gt;0,X91/L91,0)</f>
        <v>0.40999999999999992</v>
      </c>
      <c r="X91" s="55">
        <f>X88+X89+X90</f>
        <v>17042.033349999998</v>
      </c>
      <c r="Y91" s="56">
        <f>IF(L91&gt;0,Z91/L91,0)</f>
        <v>3.2767320713464041E-3</v>
      </c>
      <c r="Z91" s="57">
        <f>SUM(Z88:Z90)</f>
        <v>136.20043229000001</v>
      </c>
      <c r="AA91" s="63">
        <f>IF(L91&gt;0,(AA88*L88+AA89*L89+AA90*L90)/L91,0)</f>
        <v>3.0562207033276168E-3</v>
      </c>
      <c r="AB91" s="56">
        <f>IF(J91&gt;0,(J88*AB88+J89*AB89+J90*AB90)/J91,0)</f>
        <v>2.7E-4</v>
      </c>
      <c r="AC91" s="53">
        <f>SUM(AC88:AC90)</f>
        <v>11.222802450000001</v>
      </c>
      <c r="AD91" s="54">
        <f>IF(J91&gt;0,(J88*AD88+J89*AD89+J90*AD90)/J91,0)</f>
        <v>0.222549762320635</v>
      </c>
      <c r="AE91" s="59">
        <f>SUM(AE88:AE90)</f>
        <v>125.294871</v>
      </c>
      <c r="AF91" s="54">
        <f>IF(AND(Z91&gt;0),((Z88*AF88+Z89*AF89+Z90*AF90)/Z91),0)</f>
        <v>0.91871545190589599</v>
      </c>
      <c r="AG91" s="58">
        <f>IF(AND(AA91&gt;0,AJ91&gt;0,AB91&gt;0),((AJ91*(AA91-AB91))/(AA91*(AJ91-AB91))),0)</f>
        <v>0.91274728965512542</v>
      </c>
      <c r="AH91" s="52">
        <f t="shared" ref="AH91" si="159">SUM(AH88:AH90)</f>
        <v>619</v>
      </c>
      <c r="AI91" s="21">
        <f>IF(AH91&gt;0,(AI88*AH88+AI89*AH89+AI90*AH90)/AH91,0)</f>
        <v>9.0308562197092088E-2</v>
      </c>
      <c r="AJ91" s="54">
        <f>IF(J91&gt;0,(AJ88*J88+AJ89*J89+AJ90*J90)/J91,0)</f>
        <v>0.22574236883415508</v>
      </c>
      <c r="AK91" s="59">
        <f>SUM(AK88:AK90)</f>
        <v>127.00861980000001</v>
      </c>
      <c r="AL91" s="70"/>
      <c r="AM91" s="57">
        <f>SUM(AM88:AM90)</f>
        <v>1234.22</v>
      </c>
      <c r="AN91" s="124"/>
      <c r="AO91" s="125">
        <f>AN90</f>
        <v>3426.1200000000008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47" t="s">
        <v>50</v>
      </c>
      <c r="D92" s="12">
        <v>6007</v>
      </c>
      <c r="E92" s="12">
        <v>2</v>
      </c>
      <c r="F92" s="12">
        <v>12041</v>
      </c>
      <c r="G92" s="13">
        <v>1.2</v>
      </c>
      <c r="H92" s="13">
        <v>3.6</v>
      </c>
      <c r="I92" s="12">
        <v>12395</v>
      </c>
      <c r="J92" s="12">
        <v>14860</v>
      </c>
      <c r="K92" s="14">
        <v>7.9000000000000001E-2</v>
      </c>
      <c r="L92" s="25">
        <f>J92*(1-K92)</f>
        <v>13686.060000000001</v>
      </c>
      <c r="M92" s="15">
        <v>0.70799999999999996</v>
      </c>
      <c r="N92" s="26">
        <f>L92*M92</f>
        <v>9689.7304800000002</v>
      </c>
      <c r="O92" s="14">
        <v>0.152</v>
      </c>
      <c r="P92" s="26">
        <f>L92*O92</f>
        <v>2080.2811200000001</v>
      </c>
      <c r="Q92" s="16">
        <v>0.14000000000000001</v>
      </c>
      <c r="R92" s="26">
        <f>L92*Q92</f>
        <v>1916.0484000000004</v>
      </c>
      <c r="S92" s="16">
        <v>0.20799999999999999</v>
      </c>
      <c r="T92" s="26">
        <f>L92*S92</f>
        <v>2846.70048</v>
      </c>
      <c r="U92" s="16">
        <v>0.50900000000000001</v>
      </c>
      <c r="V92" s="26">
        <f>L92*U92</f>
        <v>6966.2045400000006</v>
      </c>
      <c r="W92" s="16">
        <v>0.41</v>
      </c>
      <c r="X92" s="26">
        <f>W92*L92</f>
        <v>5611.2846</v>
      </c>
      <c r="Y92" s="17">
        <v>3.2000000000000002E-3</v>
      </c>
      <c r="Z92" s="61">
        <f>L92*Y92</f>
        <v>43.795392000000007</v>
      </c>
      <c r="AA92" s="28">
        <f>IF(J92&gt;0,(AC92+AK92)/J92,0)</f>
        <v>2.3200529071332444E-3</v>
      </c>
      <c r="AB92" s="17">
        <v>2.7E-4</v>
      </c>
      <c r="AC92" s="25">
        <f>AB92*L92</f>
        <v>3.6952362000000005</v>
      </c>
      <c r="AD92" s="141">
        <v>0.22439999999999999</v>
      </c>
      <c r="AE92" s="31">
        <f>AH92*(1-AI92)*AD92</f>
        <v>30.361320000000003</v>
      </c>
      <c r="AF92" s="29">
        <f t="shared" ref="AF92:AF94" si="160">IF(AND(AD92&gt;0,AB92&gt;0,Y92&gt;0),((Y92-AB92)*AD92)/((AD92-AB92)*Y92),0)</f>
        <v>0.91672801499129974</v>
      </c>
      <c r="AG92" s="62">
        <f>IF(AND(AA92&gt;0,AJ92&gt;0,AB92&gt;0),((AJ92*(AA92-AB92))/(AA92*(AJ92-AB92))),0)</f>
        <v>0.88467328552268776</v>
      </c>
      <c r="AH92" s="156">
        <v>150</v>
      </c>
      <c r="AI92" s="14">
        <v>9.8000000000000004E-2</v>
      </c>
      <c r="AJ92" s="15">
        <v>0.22750000000000001</v>
      </c>
      <c r="AK92" s="31">
        <f t="shared" ref="AK92:AK102" si="161">AH92*(1-AI92)*AJ92</f>
        <v>30.780750000000005</v>
      </c>
      <c r="AL92" s="19">
        <v>1.76</v>
      </c>
      <c r="AM92" s="19">
        <v>1273.8</v>
      </c>
      <c r="AN92" s="119">
        <f>AN90+AH92-AM92</f>
        <v>2302.3200000000006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49</v>
      </c>
      <c r="D93" s="35">
        <v>22818</v>
      </c>
      <c r="E93" s="44">
        <v>5</v>
      </c>
      <c r="F93" s="35">
        <v>15874</v>
      </c>
      <c r="G93" s="36">
        <v>1.3</v>
      </c>
      <c r="H93" s="38">
        <v>3.5</v>
      </c>
      <c r="I93" s="35">
        <v>16288</v>
      </c>
      <c r="J93" s="35">
        <v>15034</v>
      </c>
      <c r="K93" s="66">
        <v>8.1000000000000003E-2</v>
      </c>
      <c r="L93" s="38">
        <f t="shared" ref="L93:L94" si="162">J93*(1-K93)</f>
        <v>13816.246000000001</v>
      </c>
      <c r="M93" s="39">
        <v>0.75800000000000001</v>
      </c>
      <c r="N93" s="26">
        <f t="shared" ref="N93:N94" si="163">L93*M93</f>
        <v>10472.714468</v>
      </c>
      <c r="O93" s="37">
        <v>0.108</v>
      </c>
      <c r="P93" s="26">
        <f t="shared" ref="P93:P94" si="164">L93*O93</f>
        <v>1492.1545680000002</v>
      </c>
      <c r="Q93" s="40">
        <v>0.13400000000000001</v>
      </c>
      <c r="R93" s="26">
        <f t="shared" ref="R93:R94" si="165">L93*Q93</f>
        <v>1851.3769640000003</v>
      </c>
      <c r="S93" s="40">
        <v>0.20499999999999999</v>
      </c>
      <c r="T93" s="26">
        <f>L93*S93</f>
        <v>2832.33043</v>
      </c>
      <c r="U93" s="40">
        <v>0.52400000000000002</v>
      </c>
      <c r="V93" s="26">
        <f>L93*U93</f>
        <v>7239.7129040000009</v>
      </c>
      <c r="W93" s="40">
        <v>0.41</v>
      </c>
      <c r="X93" s="26">
        <f>W93*L93</f>
        <v>5664.66086</v>
      </c>
      <c r="Y93" s="41">
        <v>3.2299999999999998E-3</v>
      </c>
      <c r="Z93" s="18">
        <f>L93*Y93</f>
        <v>44.62647458</v>
      </c>
      <c r="AA93" s="28">
        <f>IF(J93&gt;0,(AC93+AK93)/J93,0)</f>
        <v>3.8504525049886922E-3</v>
      </c>
      <c r="AB93" s="41">
        <v>2.5999999999999998E-4</v>
      </c>
      <c r="AC93" s="38">
        <f>AB93*L93</f>
        <v>3.5922239600000001</v>
      </c>
      <c r="AD93" s="29">
        <v>0.2248</v>
      </c>
      <c r="AE93" s="42">
        <f>AH93*(1-AI93)*AD93</f>
        <v>54.150948000000007</v>
      </c>
      <c r="AF93" s="29">
        <f t="shared" si="160"/>
        <v>0.92056935941412799</v>
      </c>
      <c r="AG93" s="30">
        <f t="shared" ref="AG93:AG94" si="166">IF(AND(AA93&gt;0,AJ93&gt;0,AB93&gt;0),((AJ93*(AA93-AB93))/(AA93*(AJ93-AB93))),0)</f>
        <v>0.93355232604381566</v>
      </c>
      <c r="AH93" s="44">
        <v>265</v>
      </c>
      <c r="AI93" s="66">
        <v>9.0999999999999998E-2</v>
      </c>
      <c r="AJ93" s="67">
        <v>0.22539999999999999</v>
      </c>
      <c r="AK93" s="42">
        <f t="shared" si="161"/>
        <v>54.295479</v>
      </c>
      <c r="AL93" s="18">
        <v>1.76</v>
      </c>
      <c r="AM93" s="18"/>
      <c r="AN93" s="122">
        <f>AN92+AH93-AM93</f>
        <v>2567.3200000000006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55</v>
      </c>
      <c r="D94" s="44">
        <v>20760</v>
      </c>
      <c r="E94" s="44">
        <v>0</v>
      </c>
      <c r="F94" s="44">
        <v>16968</v>
      </c>
      <c r="G94" s="38">
        <v>1.1000000000000001</v>
      </c>
      <c r="H94" s="38">
        <v>3.7</v>
      </c>
      <c r="I94" s="44">
        <v>17553</v>
      </c>
      <c r="J94" s="44">
        <v>15023</v>
      </c>
      <c r="K94" s="66">
        <v>7.9000000000000001E-2</v>
      </c>
      <c r="L94" s="38">
        <f t="shared" si="162"/>
        <v>13836.183000000001</v>
      </c>
      <c r="M94" s="29">
        <v>0.71399999999999997</v>
      </c>
      <c r="N94" s="26">
        <f t="shared" si="163"/>
        <v>9879.034662</v>
      </c>
      <c r="O94" s="40">
        <v>0.115</v>
      </c>
      <c r="P94" s="26">
        <f t="shared" si="164"/>
        <v>1591.1610450000003</v>
      </c>
      <c r="Q94" s="40">
        <v>0.17100000000000001</v>
      </c>
      <c r="R94" s="26">
        <f t="shared" si="165"/>
        <v>2365.9872930000001</v>
      </c>
      <c r="S94" s="40">
        <v>0.21199999999999999</v>
      </c>
      <c r="T94" s="26">
        <f>L94*S94</f>
        <v>2933.2707960000002</v>
      </c>
      <c r="U94" s="40">
        <v>0.47</v>
      </c>
      <c r="V94" s="26">
        <f>L94*U94</f>
        <v>6503.0060100000001</v>
      </c>
      <c r="W94" s="40">
        <v>0.41</v>
      </c>
      <c r="X94" s="26">
        <f>W94*L94</f>
        <v>5672.8350300000002</v>
      </c>
      <c r="Y94" s="48">
        <v>3.2299999999999998E-3</v>
      </c>
      <c r="Z94" s="18">
        <f>L94*Y94</f>
        <v>44.690871090000002</v>
      </c>
      <c r="AA94" s="28">
        <f>IF(J94&gt;0,(AC94+AK94)/J94,0)</f>
        <v>3.0621639759036146E-3</v>
      </c>
      <c r="AB94" s="48">
        <v>2.7E-4</v>
      </c>
      <c r="AC94" s="38">
        <f>AB94*L94</f>
        <v>3.7357694100000005</v>
      </c>
      <c r="AD94" s="29">
        <v>0.2248</v>
      </c>
      <c r="AE94" s="42">
        <f>AH94*(1-AI94)*AD94</f>
        <v>42.723240000000004</v>
      </c>
      <c r="AF94" s="29">
        <f t="shared" si="160"/>
        <v>0.91751066107268586</v>
      </c>
      <c r="AG94" s="30">
        <f t="shared" si="166"/>
        <v>0.91293539000398849</v>
      </c>
      <c r="AH94" s="44">
        <v>210</v>
      </c>
      <c r="AI94" s="66">
        <v>9.5000000000000001E-2</v>
      </c>
      <c r="AJ94" s="67">
        <v>0.22239999999999999</v>
      </c>
      <c r="AK94" s="42">
        <f t="shared" si="161"/>
        <v>42.267119999999998</v>
      </c>
      <c r="AL94" s="18">
        <v>1.57</v>
      </c>
      <c r="AM94" s="18"/>
      <c r="AN94" s="122">
        <f>AN93+AH94-AM94</f>
        <v>2777.3200000000006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49585</v>
      </c>
      <c r="E95" s="68"/>
      <c r="F95" s="52">
        <f>SUM(F92:F94)</f>
        <v>44883</v>
      </c>
      <c r="G95" s="53"/>
      <c r="H95" s="69"/>
      <c r="I95" s="52">
        <f>SUM(I92:I94)</f>
        <v>46236</v>
      </c>
      <c r="J95" s="52">
        <f>SUM(J92:J94)</f>
        <v>44917</v>
      </c>
      <c r="K95" s="21">
        <f>IF(J95&gt;0,(J92*K92+J93*K93+J94*K94)/J95,0)</f>
        <v>7.9669412471892617E-2</v>
      </c>
      <c r="L95" s="53">
        <f>L92+L93+L94</f>
        <v>41338.489000000001</v>
      </c>
      <c r="M95" s="54">
        <f>IF(L95&gt;0,N95/L95,0)</f>
        <v>0.72671934404762595</v>
      </c>
      <c r="N95" s="55">
        <f>N92+N93+N94</f>
        <v>30041.479610000002</v>
      </c>
      <c r="O95" s="21">
        <f>IF(L95&gt;0,P95/L95,0)</f>
        <v>0.12491014688514619</v>
      </c>
      <c r="P95" s="55">
        <f>P92+P93+P94</f>
        <v>5163.5967330000003</v>
      </c>
      <c r="Q95" s="21">
        <f>IF(L95&gt;0,R95/L95,0)</f>
        <v>0.1483705090672279</v>
      </c>
      <c r="R95" s="55">
        <f>R92+R93+R94</f>
        <v>6133.4126570000008</v>
      </c>
      <c r="S95" s="21">
        <f>IF(L95&gt;0,T95/L95,0)</f>
        <v>0.20833615147375126</v>
      </c>
      <c r="T95" s="55">
        <f>T92+T93+T94</f>
        <v>8612.3017060000002</v>
      </c>
      <c r="U95" s="21">
        <f>IF(L95&gt;0,V95/L95,0)</f>
        <v>0.50095985496712281</v>
      </c>
      <c r="V95" s="55">
        <f>V92+V93+V94</f>
        <v>20708.923454000003</v>
      </c>
      <c r="W95" s="21">
        <f>IF(L95&gt;0,X95/L95,0)</f>
        <v>0.40999999999999992</v>
      </c>
      <c r="X95" s="55">
        <f>X92+X93+X94</f>
        <v>16948.780489999997</v>
      </c>
      <c r="Y95" s="56">
        <f>IF(L95&gt;0,Z95/L95,0)</f>
        <v>3.2200678082355645E-3</v>
      </c>
      <c r="Z95" s="57">
        <f>SUM(Z92:Z94)</f>
        <v>133.11273767</v>
      </c>
      <c r="AA95" s="63">
        <f>IF(L95&gt;0,(AA92*L92+AA93*L93+AA94*L94)/L95,0)</f>
        <v>3.0799346211481025E-3</v>
      </c>
      <c r="AB95" s="56">
        <f>IF(J95&gt;0,(J92*AB92+J93*AB93+J94*AB94)/J95,0)</f>
        <v>2.6665293764053697E-4</v>
      </c>
      <c r="AC95" s="53">
        <f>SUM(AC92:AC94)</f>
        <v>11.023229570000002</v>
      </c>
      <c r="AD95" s="54">
        <f>IF(J95&gt;0,(J92*AD92+J93*AD93+J94*AD94)/J95,0)</f>
        <v>0.22466766703030033</v>
      </c>
      <c r="AE95" s="59">
        <f>SUM(AE92:AE94)</f>
        <v>127.23550800000001</v>
      </c>
      <c r="AF95" s="54">
        <f>IF(AND(Z95&gt;0),((Z92*AF92+Z93*AF93+Z94*AF94)/Z95),0)</f>
        <v>0.91827860134376738</v>
      </c>
      <c r="AG95" s="58">
        <f>IF(AND(AA95&gt;0,AJ95&gt;0,AB95&gt;0),((AJ95*(AA95-AB95))/(AA95*(AJ95-AB95))),0)</f>
        <v>0.91450589625029477</v>
      </c>
      <c r="AH95" s="52">
        <f>SUM(AH92:AH94)</f>
        <v>625</v>
      </c>
      <c r="AI95" s="21">
        <f>IF(AH95&gt;0,(AI92*AH92+AI93*AH93+AI94*AH94)/AH95,0)</f>
        <v>9.4023999999999996E-2</v>
      </c>
      <c r="AJ95" s="54">
        <f>IF(J95&gt;0,(AJ92*J92+AJ93*J93+AJ94*J94)/J95,0)</f>
        <v>0.22509136407150968</v>
      </c>
      <c r="AK95" s="59">
        <f>SUM(AK92:AK94)</f>
        <v>127.34334900000002</v>
      </c>
      <c r="AL95" s="70"/>
      <c r="AM95" s="57">
        <f>SUM(AM92:AM94)</f>
        <v>1273.8</v>
      </c>
      <c r="AN95" s="124"/>
      <c r="AO95" s="125">
        <f>AN94</f>
        <v>2777.3200000000006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64" t="s">
        <v>52</v>
      </c>
      <c r="D96" s="12">
        <v>6229</v>
      </c>
      <c r="E96" s="12">
        <v>1</v>
      </c>
      <c r="F96" s="12">
        <v>12231</v>
      </c>
      <c r="G96" s="13">
        <v>1.1000000000000001</v>
      </c>
      <c r="H96" s="13">
        <v>4.3</v>
      </c>
      <c r="I96" s="12">
        <v>12944</v>
      </c>
      <c r="J96" s="12">
        <v>15000</v>
      </c>
      <c r="K96" s="14">
        <v>7.5999999999999998E-2</v>
      </c>
      <c r="L96" s="25">
        <f>J96*(1-K96)</f>
        <v>13860</v>
      </c>
      <c r="M96" s="15">
        <v>0.71199999999999997</v>
      </c>
      <c r="N96" s="26">
        <f>L96*M96</f>
        <v>9868.32</v>
      </c>
      <c r="O96" s="14">
        <v>0.153</v>
      </c>
      <c r="P96" s="26">
        <f>L96*O96</f>
        <v>2120.58</v>
      </c>
      <c r="Q96" s="16">
        <v>0.13500000000000001</v>
      </c>
      <c r="R96" s="26">
        <f>L96*Q96</f>
        <v>1871.1000000000001</v>
      </c>
      <c r="S96" s="16">
        <v>0.21299999999999999</v>
      </c>
      <c r="T96" s="26">
        <f>L96*S96</f>
        <v>2952.18</v>
      </c>
      <c r="U96" s="16">
        <v>0.502</v>
      </c>
      <c r="V96" s="26">
        <f>L96*U96</f>
        <v>6957.72</v>
      </c>
      <c r="W96" s="16">
        <v>0.41</v>
      </c>
      <c r="X96" s="26">
        <f>W96*L96</f>
        <v>5682.5999999999995</v>
      </c>
      <c r="Y96" s="17">
        <v>3.29E-3</v>
      </c>
      <c r="Z96" s="61">
        <f>L96*Y96</f>
        <v>45.599400000000003</v>
      </c>
      <c r="AA96" s="28">
        <f>IF(J96&gt;0,(AC96+AK96)/J96,0)</f>
        <v>3.1005120000000001E-3</v>
      </c>
      <c r="AB96" s="17">
        <v>2.7E-4</v>
      </c>
      <c r="AC96" s="25">
        <f>AB96*L96</f>
        <v>3.7422</v>
      </c>
      <c r="AD96" s="141">
        <v>0.22739999999999999</v>
      </c>
      <c r="AE96" s="31">
        <f>AH96*(1-AI96)*AD96</f>
        <v>43.183259999999997</v>
      </c>
      <c r="AF96" s="29">
        <f t="shared" ref="AF96:AF98" si="167">IF(AND(AD96&gt;0,AB96&gt;0,Y96&gt;0),((Y96-AB96)*AD96)/((AD96-AB96)*Y96),0)</f>
        <v>0.9190243205255697</v>
      </c>
      <c r="AG96" s="62">
        <f>IF(AND(AA96&gt;0,AJ96&gt;0,AB96&gt;0),((AJ96*(AA96-AB96))/(AA96*(AJ96-AB96))),0)</f>
        <v>0.91401345050538141</v>
      </c>
      <c r="AH96" s="12">
        <v>211</v>
      </c>
      <c r="AI96" s="14">
        <v>0.1</v>
      </c>
      <c r="AJ96" s="15">
        <v>0.22520000000000001</v>
      </c>
      <c r="AK96" s="31">
        <f t="shared" si="161"/>
        <v>42.765480000000004</v>
      </c>
      <c r="AL96" s="19">
        <v>1.6</v>
      </c>
      <c r="AM96" s="19">
        <v>1250.4000000000001</v>
      </c>
      <c r="AN96" s="119">
        <f>AN94+AH96-AM96</f>
        <v>1737.9200000000005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49</v>
      </c>
      <c r="D97" s="35">
        <v>23991</v>
      </c>
      <c r="E97" s="44">
        <v>3</v>
      </c>
      <c r="F97" s="35">
        <v>15561</v>
      </c>
      <c r="G97" s="36">
        <v>1</v>
      </c>
      <c r="H97" s="38">
        <v>4.0999999999999996</v>
      </c>
      <c r="I97" s="35">
        <v>15985</v>
      </c>
      <c r="J97" s="35">
        <v>14928</v>
      </c>
      <c r="K97" s="66">
        <v>7.9000000000000001E-2</v>
      </c>
      <c r="L97" s="38">
        <f t="shared" ref="L97:L98" si="168">J97*(1-K97)</f>
        <v>13748.688</v>
      </c>
      <c r="M97" s="39">
        <v>0.70599999999999996</v>
      </c>
      <c r="N97" s="26">
        <f t="shared" ref="N97:N98" si="169">L97*M97</f>
        <v>9706.5737279999994</v>
      </c>
      <c r="O97" s="37">
        <v>0.16400000000000001</v>
      </c>
      <c r="P97" s="26">
        <f t="shared" ref="P97:P98" si="170">L97*O97</f>
        <v>2254.7848320000003</v>
      </c>
      <c r="Q97" s="40">
        <v>0.13</v>
      </c>
      <c r="R97" s="26">
        <f t="shared" ref="R97:R98" si="171">L97*Q97</f>
        <v>1787.32944</v>
      </c>
      <c r="S97" s="40">
        <v>0.19800000000000001</v>
      </c>
      <c r="T97" s="26">
        <f>L97*S97</f>
        <v>2722.2402240000001</v>
      </c>
      <c r="U97" s="40">
        <v>0.51800000000000002</v>
      </c>
      <c r="V97" s="26">
        <f>L97*U97</f>
        <v>7121.8203840000006</v>
      </c>
      <c r="W97" s="40">
        <v>0.4</v>
      </c>
      <c r="X97" s="26">
        <f>W97*L97</f>
        <v>5499.4752000000008</v>
      </c>
      <c r="Y97" s="41">
        <v>3.32E-3</v>
      </c>
      <c r="Z97" s="18">
        <f>L97*Y97</f>
        <v>45.645644160000003</v>
      </c>
      <c r="AA97" s="28">
        <f>IF(J97&gt;0,(AC97+AK97)/J97,0)</f>
        <v>3.1562149410503757E-3</v>
      </c>
      <c r="AB97" s="41">
        <v>2.7999999999999998E-4</v>
      </c>
      <c r="AC97" s="38">
        <f>AB97*L97</f>
        <v>3.8496326399999998</v>
      </c>
      <c r="AD97" s="29">
        <v>0.2261</v>
      </c>
      <c r="AE97" s="42">
        <f>AH97*(1-AI97)*AD97</f>
        <v>43.285488400000006</v>
      </c>
      <c r="AF97" s="29">
        <f t="shared" si="167"/>
        <v>0.91679800416794266</v>
      </c>
      <c r="AG97" s="30">
        <f t="shared" ref="AG97:AG98" si="172">IF(AND(AA97&gt;0,AJ97&gt;0,AB97&gt;0),((AJ97*(AA97-AB97))/(AA97*(AJ97-AB97))),0)</f>
        <v>0.91241657090830908</v>
      </c>
      <c r="AH97" s="35">
        <v>209</v>
      </c>
      <c r="AI97" s="66">
        <v>8.4000000000000005E-2</v>
      </c>
      <c r="AJ97" s="67">
        <v>0.22600000000000001</v>
      </c>
      <c r="AK97" s="42">
        <f t="shared" si="161"/>
        <v>43.266344000000004</v>
      </c>
      <c r="AL97" s="18">
        <v>1.6</v>
      </c>
      <c r="AM97" s="18"/>
      <c r="AN97" s="122">
        <f>AN96+AH97-AM97</f>
        <v>1946.9200000000005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55</v>
      </c>
      <c r="D98" s="44">
        <v>15348</v>
      </c>
      <c r="E98" s="44">
        <v>0</v>
      </c>
      <c r="F98" s="44">
        <v>16256</v>
      </c>
      <c r="G98" s="38">
        <v>1.3</v>
      </c>
      <c r="H98" s="38">
        <v>4</v>
      </c>
      <c r="I98" s="44">
        <v>17302</v>
      </c>
      <c r="J98" s="44">
        <v>14790</v>
      </c>
      <c r="K98" s="66">
        <v>7.8E-2</v>
      </c>
      <c r="L98" s="38">
        <f t="shared" si="168"/>
        <v>13636.380000000001</v>
      </c>
      <c r="M98" s="29">
        <v>0.749</v>
      </c>
      <c r="N98" s="26">
        <f t="shared" si="169"/>
        <v>10213.64862</v>
      </c>
      <c r="O98" s="40">
        <v>0.14799999999999999</v>
      </c>
      <c r="P98" s="26">
        <f t="shared" si="170"/>
        <v>2018.18424</v>
      </c>
      <c r="Q98" s="40">
        <v>0.10299999999999999</v>
      </c>
      <c r="R98" s="26">
        <f t="shared" si="171"/>
        <v>1404.5471400000001</v>
      </c>
      <c r="S98" s="40">
        <v>0.20200000000000001</v>
      </c>
      <c r="T98" s="26">
        <f>L98*S98</f>
        <v>2754.5487600000006</v>
      </c>
      <c r="U98" s="40">
        <v>0.50900000000000001</v>
      </c>
      <c r="V98" s="26">
        <f>L98*U98</f>
        <v>6940.9174200000007</v>
      </c>
      <c r="W98" s="40">
        <v>0.4</v>
      </c>
      <c r="X98" s="26">
        <f>W98*L98</f>
        <v>5454.5520000000006</v>
      </c>
      <c r="Y98" s="48">
        <v>3.2699999999999999E-3</v>
      </c>
      <c r="Z98" s="18">
        <f>L98*Y98</f>
        <v>44.590962600000005</v>
      </c>
      <c r="AA98" s="28">
        <f>IF(J98&gt;0,(AC98+AK98)/J98,0)</f>
        <v>3.10912985801217E-3</v>
      </c>
      <c r="AB98" s="48">
        <v>2.7E-4</v>
      </c>
      <c r="AC98" s="38">
        <f>AB98*L98</f>
        <v>3.6818226000000003</v>
      </c>
      <c r="AD98" s="29">
        <v>0.22389999999999999</v>
      </c>
      <c r="AE98" s="42">
        <f>AH98*(1-AI98)*AD98</f>
        <v>42.4729344</v>
      </c>
      <c r="AF98" s="29">
        <f t="shared" si="167"/>
        <v>0.91853885452174244</v>
      </c>
      <c r="AG98" s="30">
        <f t="shared" si="172"/>
        <v>0.91426594139480288</v>
      </c>
      <c r="AH98" s="44">
        <v>208</v>
      </c>
      <c r="AI98" s="66">
        <v>8.7999999999999995E-2</v>
      </c>
      <c r="AJ98" s="67">
        <v>0.223</v>
      </c>
      <c r="AK98" s="42">
        <f t="shared" si="161"/>
        <v>42.302208</v>
      </c>
      <c r="AL98" s="18">
        <v>1.61</v>
      </c>
      <c r="AM98" s="18"/>
      <c r="AN98" s="122">
        <f>AN97+AH98-AM98</f>
        <v>2154.9200000000005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45568</v>
      </c>
      <c r="E99" s="68"/>
      <c r="F99" s="52">
        <f>SUM(F96:F98)</f>
        <v>44048</v>
      </c>
      <c r="G99" s="53"/>
      <c r="H99" s="69"/>
      <c r="I99" s="52">
        <f>SUM(I96:I98)</f>
        <v>46231</v>
      </c>
      <c r="J99" s="52">
        <f>SUM(J96:J98)</f>
        <v>44718</v>
      </c>
      <c r="K99" s="21">
        <f>IF(J99&gt;0,(J96*K96+J97*K97+J98*K98)/J99,0)</f>
        <v>7.7662954514960414E-2</v>
      </c>
      <c r="L99" s="53">
        <f>L96+L97+L98</f>
        <v>41245.067999999999</v>
      </c>
      <c r="M99" s="54">
        <f>IF(L99&gt;0,N99/L99,0)</f>
        <v>0.72223283394756432</v>
      </c>
      <c r="N99" s="55">
        <f>N96+N97+N98</f>
        <v>29788.542347999999</v>
      </c>
      <c r="O99" s="21">
        <f>IF(L99&gt;0,P99/L99,0)</f>
        <v>0.155013663015418</v>
      </c>
      <c r="P99" s="55">
        <f>P96+P97+P98</f>
        <v>6393.5490719999998</v>
      </c>
      <c r="Q99" s="21">
        <f>IF(L99&gt;0,R99/L99,0)</f>
        <v>0.12275350303701768</v>
      </c>
      <c r="R99" s="55">
        <f>R96+R97+R98</f>
        <v>5062.9765800000005</v>
      </c>
      <c r="S99" s="21">
        <f>IF(L99&gt;0,T99/L99,0)</f>
        <v>0.20436307642891993</v>
      </c>
      <c r="T99" s="55">
        <f>T96+T97+T98</f>
        <v>8428.9689839999992</v>
      </c>
      <c r="U99" s="21">
        <f>IF(L99&gt;0,V99/L99,0)</f>
        <v>0.50964779119772574</v>
      </c>
      <c r="V99" s="55">
        <f>V96+V97+V98</f>
        <v>21020.457804000001</v>
      </c>
      <c r="W99" s="21">
        <f>IF(L99&gt;0,X99/L99,0)</f>
        <v>0.40336040178185667</v>
      </c>
      <c r="X99" s="55">
        <f>X96+X97+X98</f>
        <v>16636.627199999999</v>
      </c>
      <c r="Y99" s="56">
        <f>IF(L99&gt;0,Z99/L99,0)</f>
        <v>3.2933878727027435E-3</v>
      </c>
      <c r="Z99" s="57">
        <f>SUM(Z96:Z98)</f>
        <v>135.83600676</v>
      </c>
      <c r="AA99" s="63">
        <f>IF(L99&gt;0,(AA96*L96+AA97*L97+AA98*L98)/L99,0)</f>
        <v>3.1219293181584768E-3</v>
      </c>
      <c r="AB99" s="56">
        <f>IF(J99&gt;0,(J96*AB96+J97*AB97+J98*AB98)/J99,0)</f>
        <v>2.733382530524621E-4</v>
      </c>
      <c r="AC99" s="53">
        <f>SUM(AC96:AC98)</f>
        <v>11.27365524</v>
      </c>
      <c r="AD99" s="54">
        <f>IF(J99&gt;0,(J96*AD96+J97*AD97+J98*AD98)/J99,0)</f>
        <v>0.22580843955454177</v>
      </c>
      <c r="AE99" s="59">
        <f>SUM(AE96:AE98)</f>
        <v>128.94168280000002</v>
      </c>
      <c r="AF99" s="54">
        <f>IF(AND(Z99&gt;0),((Z96*AF96+Z97*AF97+Z98*AF98)/Z99),0)</f>
        <v>0.91811683624648721</v>
      </c>
      <c r="AG99" s="58">
        <f>IF(AND(AA99&gt;0,AJ99&gt;0,AB99&gt;0),((AJ99*(AA99-AB99))/(AA99*(AJ99-AB99))),0)</f>
        <v>0.91355683569951562</v>
      </c>
      <c r="AH99" s="52">
        <f>SUM(AH96:AH98)</f>
        <v>628</v>
      </c>
      <c r="AI99" s="21">
        <f>IF(AH99&gt;0,(AI96*AH96+AI97*AH97+AI98*AH98)/AH99,0)</f>
        <v>9.0700636942675175E-2</v>
      </c>
      <c r="AJ99" s="54">
        <f>IF(J99&gt;0,(AJ96*J96+AJ97*J97+AJ98*J98)/J99,0)</f>
        <v>0.22473943378505301</v>
      </c>
      <c r="AK99" s="59">
        <f>SUM(AK96:AK98)</f>
        <v>128.33403200000001</v>
      </c>
      <c r="AL99" s="70"/>
      <c r="AM99" s="57">
        <f>SUM(AM96:AM98)</f>
        <v>1250.4000000000001</v>
      </c>
      <c r="AN99" s="124"/>
      <c r="AO99" s="125">
        <f>AN98</f>
        <v>2154.9200000000005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64" t="s">
        <v>52</v>
      </c>
      <c r="D100" s="12">
        <v>4813</v>
      </c>
      <c r="E100" s="73">
        <v>2</v>
      </c>
      <c r="F100" s="12">
        <v>7279</v>
      </c>
      <c r="G100" s="74">
        <v>0.5</v>
      </c>
      <c r="H100" s="74">
        <v>2.8</v>
      </c>
      <c r="I100" s="12">
        <v>7673</v>
      </c>
      <c r="J100" s="12">
        <v>14688</v>
      </c>
      <c r="K100" s="66">
        <v>8.8999999999999996E-2</v>
      </c>
      <c r="L100" s="25">
        <f>J100*(1-K100)</f>
        <v>13380.768</v>
      </c>
      <c r="M100" s="15">
        <v>0.73399999999999999</v>
      </c>
      <c r="N100" s="26">
        <f>L100*M100</f>
        <v>9821.4837119999993</v>
      </c>
      <c r="O100" s="14">
        <v>0.14699999999999999</v>
      </c>
      <c r="P100" s="26">
        <f>L100*O100</f>
        <v>1966.972896</v>
      </c>
      <c r="Q100" s="16">
        <v>0.11899999999999999</v>
      </c>
      <c r="R100" s="26">
        <f>L100*Q100</f>
        <v>1592.3113919999998</v>
      </c>
      <c r="S100" s="16">
        <v>0.20599999999999999</v>
      </c>
      <c r="T100" s="26">
        <f>L100*S100</f>
        <v>2756.438208</v>
      </c>
      <c r="U100" s="16">
        <v>0.50700000000000001</v>
      </c>
      <c r="V100" s="26">
        <f>L100*U100</f>
        <v>6784.0493759999999</v>
      </c>
      <c r="W100" s="16">
        <v>0.41</v>
      </c>
      <c r="X100" s="26">
        <f>W100*L100</f>
        <v>5486.1148800000001</v>
      </c>
      <c r="Y100" s="17">
        <v>3.2799999999999999E-3</v>
      </c>
      <c r="Z100" s="61">
        <f>L100*Y100</f>
        <v>43.888919039999998</v>
      </c>
      <c r="AA100" s="28">
        <f>IF(J100&gt;0,(AC100+AK100)/J100,0)</f>
        <v>2.8921206862745105E-3</v>
      </c>
      <c r="AB100" s="17">
        <v>2.7999999999999998E-4</v>
      </c>
      <c r="AC100" s="25">
        <f>AB100*L100</f>
        <v>3.7466150399999996</v>
      </c>
      <c r="AD100" s="141">
        <v>0.22309999999999999</v>
      </c>
      <c r="AE100" s="31">
        <f>AH100*(1-AI100)*AD100</f>
        <v>39.748388400000003</v>
      </c>
      <c r="AF100" s="29">
        <f t="shared" ref="AF100:AF102" si="173">IF(AND(AD100&gt;0,AB100&gt;0,Y100&gt;0),((Y100-AB100)*AD100)/((AD100-AB100)*Y100),0)</f>
        <v>0.91578349362166989</v>
      </c>
      <c r="AG100" s="62">
        <f>IF(AND(AA100&gt;0,AJ100&gt;0,AB100&gt;0),((AJ100*(AA100-AB100))/(AA100*(AJ100-AB100))),0)</f>
        <v>0.9043499858644185</v>
      </c>
      <c r="AH100" s="12">
        <v>196</v>
      </c>
      <c r="AI100" s="66">
        <v>9.0999999999999998E-2</v>
      </c>
      <c r="AJ100" s="67">
        <v>0.21740000000000001</v>
      </c>
      <c r="AK100" s="31">
        <f t="shared" si="161"/>
        <v>38.732853600000006</v>
      </c>
      <c r="AL100" s="75">
        <v>1.6</v>
      </c>
      <c r="AM100" s="75">
        <v>1249.56</v>
      </c>
      <c r="AN100" s="119">
        <f>AN98+AH100-AM100</f>
        <v>1101.3600000000006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56</v>
      </c>
      <c r="D101" s="35">
        <v>19541</v>
      </c>
      <c r="E101" s="44">
        <v>2</v>
      </c>
      <c r="F101" s="35">
        <v>12989</v>
      </c>
      <c r="G101" s="36">
        <v>1</v>
      </c>
      <c r="H101" s="38">
        <v>3.2</v>
      </c>
      <c r="I101" s="35">
        <v>14050</v>
      </c>
      <c r="J101" s="35">
        <v>14654</v>
      </c>
      <c r="K101" s="66">
        <v>8.6999999999999994E-2</v>
      </c>
      <c r="L101" s="38">
        <f t="shared" ref="L101:L102" si="174">J101*(1-K101)</f>
        <v>13379.102000000001</v>
      </c>
      <c r="M101" s="39">
        <v>0.75900000000000001</v>
      </c>
      <c r="N101" s="26">
        <f t="shared" ref="N101:N102" si="175">L101*M101</f>
        <v>10154.738418000001</v>
      </c>
      <c r="O101" s="37">
        <v>0.13700000000000001</v>
      </c>
      <c r="P101" s="26">
        <f t="shared" ref="P101:P102" si="176">L101*O101</f>
        <v>1832.9369740000002</v>
      </c>
      <c r="Q101" s="40">
        <v>0.104</v>
      </c>
      <c r="R101" s="26">
        <f t="shared" ref="R101:R102" si="177">L101*Q101</f>
        <v>1391.426608</v>
      </c>
      <c r="S101" s="40">
        <v>0.20499999999999999</v>
      </c>
      <c r="T101" s="26">
        <f>L101*S101</f>
        <v>2742.7159099999999</v>
      </c>
      <c r="U101" s="40">
        <v>0.52300000000000002</v>
      </c>
      <c r="V101" s="26">
        <f>L101*U101</f>
        <v>6997.2703460000002</v>
      </c>
      <c r="W101" s="40">
        <v>0.41</v>
      </c>
      <c r="X101" s="26">
        <f>W101*L101</f>
        <v>5485.4318199999998</v>
      </c>
      <c r="Y101" s="41">
        <v>3.2499999999999999E-3</v>
      </c>
      <c r="Z101" s="18">
        <f>L101*Y101</f>
        <v>43.4820815</v>
      </c>
      <c r="AA101" s="28">
        <f>IF(J101&gt;0,(AC101+AK101)/J101,0)</f>
        <v>2.9625139156544285E-3</v>
      </c>
      <c r="AB101" s="41">
        <v>2.5999999999999998E-4</v>
      </c>
      <c r="AC101" s="38">
        <f>AB101*L101</f>
        <v>3.4785665199999998</v>
      </c>
      <c r="AD101" s="29">
        <v>0.22800000000000001</v>
      </c>
      <c r="AE101" s="42">
        <f>AH101*(1-AI101)*AD101</f>
        <v>39.127535999999999</v>
      </c>
      <c r="AF101" s="29">
        <f t="shared" si="173"/>
        <v>0.92105032054096792</v>
      </c>
      <c r="AG101" s="30">
        <f t="shared" ref="AG101:AG102" si="178">IF(AND(AA101&gt;0,AJ101&gt;0,AB101&gt;0),((AJ101*(AA101-AB101))/(AA101*(AJ101-AB101))),0)</f>
        <v>0.91325709815987344</v>
      </c>
      <c r="AH101" s="35">
        <v>189</v>
      </c>
      <c r="AI101" s="66">
        <v>9.1999999999999998E-2</v>
      </c>
      <c r="AJ101" s="67">
        <v>0.23269999999999999</v>
      </c>
      <c r="AK101" s="42">
        <f t="shared" si="161"/>
        <v>39.934112399999997</v>
      </c>
      <c r="AL101" s="18">
        <v>1.6</v>
      </c>
      <c r="AM101" s="18"/>
      <c r="AN101" s="122">
        <f>AN100+AH101-AM101</f>
        <v>1290.3600000000006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55</v>
      </c>
      <c r="D102" s="44">
        <v>14588</v>
      </c>
      <c r="E102" s="44">
        <v>4</v>
      </c>
      <c r="F102" s="44">
        <v>15849</v>
      </c>
      <c r="G102" s="38">
        <v>1.2</v>
      </c>
      <c r="H102" s="38">
        <v>3.5</v>
      </c>
      <c r="I102" s="44">
        <v>16580</v>
      </c>
      <c r="J102" s="44">
        <v>14626</v>
      </c>
      <c r="K102" s="66">
        <v>8.4000000000000005E-2</v>
      </c>
      <c r="L102" s="38">
        <f t="shared" si="174"/>
        <v>13397.416000000001</v>
      </c>
      <c r="M102" s="29">
        <v>0.75</v>
      </c>
      <c r="N102" s="26">
        <f t="shared" si="175"/>
        <v>10048.062000000002</v>
      </c>
      <c r="O102" s="40">
        <v>0.14699999999999999</v>
      </c>
      <c r="P102" s="26">
        <f t="shared" si="176"/>
        <v>1969.4201520000001</v>
      </c>
      <c r="Q102" s="40">
        <v>0.10299999999999999</v>
      </c>
      <c r="R102" s="26">
        <f t="shared" si="177"/>
        <v>1379.9338480000001</v>
      </c>
      <c r="S102" s="40">
        <v>0.217</v>
      </c>
      <c r="T102" s="26">
        <f>L102*S102</f>
        <v>2907.2392720000003</v>
      </c>
      <c r="U102" s="40">
        <v>0.48599999999999999</v>
      </c>
      <c r="V102" s="26">
        <f>L102*U102</f>
        <v>6511.1441760000007</v>
      </c>
      <c r="W102" s="40">
        <v>0.4</v>
      </c>
      <c r="X102" s="26">
        <f>W102*L102</f>
        <v>5358.9664000000012</v>
      </c>
      <c r="Y102" s="48">
        <v>3.0899999999999999E-3</v>
      </c>
      <c r="Z102" s="18">
        <f>L102*Y102</f>
        <v>41.398015440000002</v>
      </c>
      <c r="AA102" s="28">
        <f>IF(J102&gt;0,(AC102+AK102)/J102,0)</f>
        <v>3.0291539504991114E-3</v>
      </c>
      <c r="AB102" s="48">
        <v>2.3000000000000001E-4</v>
      </c>
      <c r="AC102" s="38">
        <f>AB102*L102</f>
        <v>3.0814056800000005</v>
      </c>
      <c r="AD102" s="29">
        <v>0.21340000000000001</v>
      </c>
      <c r="AE102" s="42">
        <f>AH102*(1-AI102)*AD102</f>
        <v>38.838799999999999</v>
      </c>
      <c r="AF102" s="29">
        <f t="shared" si="173"/>
        <v>0.92656498384002439</v>
      </c>
      <c r="AG102" s="30">
        <f t="shared" si="178"/>
        <v>0.92501051235339082</v>
      </c>
      <c r="AH102" s="44">
        <v>200</v>
      </c>
      <c r="AI102" s="66">
        <v>0.09</v>
      </c>
      <c r="AJ102" s="67">
        <v>0.22650000000000001</v>
      </c>
      <c r="AK102" s="42">
        <f t="shared" si="161"/>
        <v>41.222999999999999</v>
      </c>
      <c r="AL102" s="18">
        <v>1.6</v>
      </c>
      <c r="AM102" s="18"/>
      <c r="AN102" s="122">
        <f>AN101+AH102-AM102</f>
        <v>1490.3600000000006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38942</v>
      </c>
      <c r="E103" s="79"/>
      <c r="F103" s="52">
        <f>SUM(F100:F102)</f>
        <v>36117</v>
      </c>
      <c r="G103" s="146"/>
      <c r="H103" s="80"/>
      <c r="I103" s="52">
        <f>SUM(I100:I102)</f>
        <v>38303</v>
      </c>
      <c r="J103" s="52">
        <f>SUM(J100:J102)</f>
        <v>43968</v>
      </c>
      <c r="K103" s="21">
        <f>IF(J103&gt;0,(J100*K100+J101*K101+J102*K102)/J103,0)</f>
        <v>8.6670169213973802E-2</v>
      </c>
      <c r="L103" s="53">
        <f>L100+L101+L102</f>
        <v>40157.286000000007</v>
      </c>
      <c r="M103" s="54">
        <f>IF(L103&gt;0,N103/L103,0)</f>
        <v>0.7476671638118173</v>
      </c>
      <c r="N103" s="55">
        <f>N100+N101+N102</f>
        <v>30024.284130000004</v>
      </c>
      <c r="O103" s="21">
        <f>IF(L103&gt;0,P103/L103,0)</f>
        <v>0.14366832514527997</v>
      </c>
      <c r="P103" s="55">
        <f>P100+P101+P102</f>
        <v>5769.3300220000001</v>
      </c>
      <c r="Q103" s="21">
        <f>IF(L103&gt;0,R103/L103,0)</f>
        <v>0.10866451104290263</v>
      </c>
      <c r="R103" s="55">
        <f>R100+R101+R102</f>
        <v>4363.671848</v>
      </c>
      <c r="S103" s="21">
        <f>IF(L103&gt;0,T103/L103,0)</f>
        <v>0.2093366914786024</v>
      </c>
      <c r="T103" s="55">
        <f>T100+T101+T102</f>
        <v>8406.3933900000011</v>
      </c>
      <c r="U103" s="21">
        <f>IF(L103&gt;0,V103/L103,0)</f>
        <v>0.50532458538159175</v>
      </c>
      <c r="V103" s="55">
        <f>V100+V101+V102</f>
        <v>20292.463898000002</v>
      </c>
      <c r="W103" s="21">
        <f>IF(L103&gt;0,X103/L103,0)</f>
        <v>0.4066637645781141</v>
      </c>
      <c r="X103" s="55">
        <f>X100+X101+X102</f>
        <v>16330.5131</v>
      </c>
      <c r="Y103" s="56">
        <f>IF(L103&gt;0,Z103/L103,0)</f>
        <v>3.2066165024200086E-3</v>
      </c>
      <c r="Z103" s="57">
        <f>SUM(Z100:Z102)</f>
        <v>128.76901598000001</v>
      </c>
      <c r="AA103" s="63">
        <f>IF(L103&gt;0,(AA100*L100+AA101*L101+AA102*L102)/L103,0)</f>
        <v>2.9612909445095466E-3</v>
      </c>
      <c r="AB103" s="56">
        <f>IF(J103&gt;0,(J100*AB100+J101*AB101+J102*AB102)/J103,0)</f>
        <v>2.5670169213973796E-4</v>
      </c>
      <c r="AC103" s="53">
        <f>SUM(AC100:AC102)</f>
        <v>10.306587239999999</v>
      </c>
      <c r="AD103" s="54">
        <f>IF(J103&gt;0,(J100*AD100+J101*AD101+J102*AD102)/J103,0)</f>
        <v>0.2215063955604076</v>
      </c>
      <c r="AE103" s="59">
        <f>SUM(AE100:AE102)</f>
        <v>117.71472439999999</v>
      </c>
      <c r="AF103" s="54">
        <f>IF(AND(Z103&gt;0),((Z100*AF100+Z101*AF101+Z102*AF102)/Z103),0)</f>
        <v>0.92102811625652681</v>
      </c>
      <c r="AG103" s="58">
        <f>IF(AND(AA103&gt;0,AJ103&gt;0,AB103&gt;0),((AJ103*(AA103-AB103))/(AA103*(AJ103-AB103))),0)</f>
        <v>0.91435501092793703</v>
      </c>
      <c r="AH103" s="52">
        <f>SUM(AH100:AH102)</f>
        <v>585</v>
      </c>
      <c r="AI103" s="21">
        <f>IF(AH103&gt;0,(AI100*AH100+AI101*AH101+AI102*AH102)/AH103,0)</f>
        <v>9.0981196581196577E-2</v>
      </c>
      <c r="AJ103" s="54">
        <f>IF(J103&gt;0,(AJ100*J100+AJ101*J101+AJ102*J102)/J103,0)</f>
        <v>0.22552642831149927</v>
      </c>
      <c r="AK103" s="59">
        <f>SUM(AK100:AK102)</f>
        <v>119.889966</v>
      </c>
      <c r="AL103" s="81"/>
      <c r="AM103" s="57">
        <f>SUM(AM100:AM102)</f>
        <v>1249.56</v>
      </c>
      <c r="AN103" s="127"/>
      <c r="AO103" s="125">
        <f>AN102</f>
        <v>1490.3600000000006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64" t="s">
        <v>52</v>
      </c>
      <c r="D104" s="12">
        <v>13237</v>
      </c>
      <c r="E104" s="12">
        <v>0</v>
      </c>
      <c r="F104" s="12">
        <v>15459</v>
      </c>
      <c r="G104" s="13">
        <v>0.7</v>
      </c>
      <c r="H104" s="13">
        <v>3.3</v>
      </c>
      <c r="I104" s="12">
        <v>16743</v>
      </c>
      <c r="J104" s="12">
        <v>14792</v>
      </c>
      <c r="K104" s="14">
        <v>8.5999999999999993E-2</v>
      </c>
      <c r="L104" s="25">
        <f>J104*(1-K104)</f>
        <v>13519.888000000001</v>
      </c>
      <c r="M104" s="15">
        <v>0.69499999999999995</v>
      </c>
      <c r="N104" s="26">
        <f>L104*M104</f>
        <v>9396.3221599999997</v>
      </c>
      <c r="O104" s="14">
        <v>0.19800000000000001</v>
      </c>
      <c r="P104" s="26">
        <f>L104*O104</f>
        <v>2676.9378240000001</v>
      </c>
      <c r="Q104" s="16">
        <v>0.107</v>
      </c>
      <c r="R104" s="26">
        <f>L104*Q104</f>
        <v>1446.6280160000001</v>
      </c>
      <c r="S104" s="16">
        <v>0.21099999999999999</v>
      </c>
      <c r="T104" s="26">
        <f>L104*S104</f>
        <v>2852.6963679999999</v>
      </c>
      <c r="U104" s="16">
        <v>0.499</v>
      </c>
      <c r="V104" s="26">
        <f>L104*U104</f>
        <v>6746.4241120000006</v>
      </c>
      <c r="W104" s="16">
        <v>0.41</v>
      </c>
      <c r="X104" s="26">
        <f>W104*L104</f>
        <v>5543.1540800000002</v>
      </c>
      <c r="Y104" s="17">
        <v>3.3600000000000001E-3</v>
      </c>
      <c r="Z104" s="61">
        <f>L104*Y104</f>
        <v>45.426823680000005</v>
      </c>
      <c r="AA104" s="28">
        <f>IF(J104&gt;0,(AC104+AK104)/J104,0)</f>
        <v>2.9914257287723097E-3</v>
      </c>
      <c r="AB104" s="17">
        <v>2.5999999999999998E-4</v>
      </c>
      <c r="AC104" s="25">
        <f>AB104*L104</f>
        <v>3.5151708799999999</v>
      </c>
      <c r="AD104" s="141">
        <v>0.22539999999999999</v>
      </c>
      <c r="AE104" s="31">
        <f>AH104*(1-AI104)*AD104</f>
        <v>40.041183000000004</v>
      </c>
      <c r="AF104" s="29">
        <f t="shared" ref="AF104:AF106" si="179">IF(AND(AD104&gt;0,AB104&gt;0,Y104&gt;0),((Y104-AB104)*AD104)/((AD104-AB104)*Y104),0)</f>
        <v>0.92368452222320929</v>
      </c>
      <c r="AG104" s="62">
        <f>IF(AND(AA104&gt;0,AJ104&gt;0,AB104&gt;0),((AJ104*(AA104-AB104))/(AA104*(AJ104-AB104))),0)</f>
        <v>0.91412143143801761</v>
      </c>
      <c r="AH104" s="12">
        <v>195</v>
      </c>
      <c r="AI104" s="14">
        <v>8.8999999999999996E-2</v>
      </c>
      <c r="AJ104" s="15">
        <v>0.2293</v>
      </c>
      <c r="AK104" s="31">
        <f t="shared" ref="AK104:AK114" si="180">AH104*(1-AI104)*AJ104</f>
        <v>40.733998500000006</v>
      </c>
      <c r="AL104" s="19">
        <v>1.62</v>
      </c>
      <c r="AM104" s="19"/>
      <c r="AN104" s="119">
        <f>AN102+AH104-AM104</f>
        <v>1685.3600000000006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56</v>
      </c>
      <c r="D105" s="35">
        <v>19763</v>
      </c>
      <c r="E105" s="44">
        <v>6</v>
      </c>
      <c r="F105" s="35">
        <v>16247</v>
      </c>
      <c r="G105" s="36">
        <v>1.1000000000000001</v>
      </c>
      <c r="H105" s="38">
        <v>3.1</v>
      </c>
      <c r="I105" s="35">
        <v>17016</v>
      </c>
      <c r="J105" s="35">
        <v>14993</v>
      </c>
      <c r="K105" s="66">
        <v>8.6999999999999994E-2</v>
      </c>
      <c r="L105" s="38">
        <f t="shared" ref="L105:L106" si="181">J105*(1-K105)</f>
        <v>13688.609</v>
      </c>
      <c r="M105" s="39">
        <v>0.748</v>
      </c>
      <c r="N105" s="26">
        <f t="shared" ref="N105:N106" si="182">L105*M105</f>
        <v>10239.079532</v>
      </c>
      <c r="O105" s="37">
        <v>0.156</v>
      </c>
      <c r="P105" s="26">
        <f t="shared" ref="P105:P106" si="183">L105*O105</f>
        <v>2135.4230040000002</v>
      </c>
      <c r="Q105" s="40">
        <v>9.6000000000000002E-2</v>
      </c>
      <c r="R105" s="26">
        <f t="shared" ref="R105:R106" si="184">L105*Q105</f>
        <v>1314.106464</v>
      </c>
      <c r="S105" s="40">
        <v>0.21</v>
      </c>
      <c r="T105" s="26">
        <f>L105*S105</f>
        <v>2874.6078899999998</v>
      </c>
      <c r="U105" s="40">
        <v>0.51900000000000002</v>
      </c>
      <c r="V105" s="26">
        <f>L105*U105</f>
        <v>7104.3880710000003</v>
      </c>
      <c r="W105" s="40">
        <v>0.4</v>
      </c>
      <c r="X105" s="26">
        <f>W105*L105</f>
        <v>5475.4436000000005</v>
      </c>
      <c r="Y105" s="41">
        <v>3.3700000000000002E-3</v>
      </c>
      <c r="Z105" s="18">
        <f>L105*Y105</f>
        <v>46.130612330000005</v>
      </c>
      <c r="AA105" s="28">
        <f>IF(J105&gt;0,(AC105+AK105)/J105,0)</f>
        <v>3.0642550676982594E-3</v>
      </c>
      <c r="AB105" s="41">
        <v>2.7E-4</v>
      </c>
      <c r="AC105" s="38">
        <f>AB105*L105</f>
        <v>3.6959244300000003</v>
      </c>
      <c r="AD105" s="29">
        <v>0.22389999999999999</v>
      </c>
      <c r="AE105" s="42">
        <f>AH105*(1-AI105)*AD105</f>
        <v>41.7246606</v>
      </c>
      <c r="AF105" s="29">
        <f t="shared" si="179"/>
        <v>0.92099192564657795</v>
      </c>
      <c r="AG105" s="30">
        <f t="shared" ref="AG105:AG106" si="185">IF(AND(AA105&gt;0,AJ105&gt;0,AB105&gt;0),((AJ105*(AA105-AB105))/(AA105*(AJ105-AB105))),0)</f>
        <v>0.91297458459157388</v>
      </c>
      <c r="AH105" s="35">
        <v>203</v>
      </c>
      <c r="AI105" s="66">
        <v>8.2000000000000003E-2</v>
      </c>
      <c r="AJ105" s="67">
        <v>0.22670000000000001</v>
      </c>
      <c r="AK105" s="42">
        <f t="shared" si="180"/>
        <v>42.246451800000003</v>
      </c>
      <c r="AL105" s="18">
        <v>1.6</v>
      </c>
      <c r="AM105" s="18"/>
      <c r="AN105" s="122">
        <f>AN104+AH105-AM105</f>
        <v>1888.3600000000006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24" t="s">
        <v>50</v>
      </c>
      <c r="D106" s="44">
        <v>16200</v>
      </c>
      <c r="E106" s="44">
        <v>6</v>
      </c>
      <c r="F106" s="44">
        <v>17414</v>
      </c>
      <c r="G106" s="38">
        <v>1</v>
      </c>
      <c r="H106" s="38">
        <v>2.9</v>
      </c>
      <c r="I106" s="44">
        <v>18837</v>
      </c>
      <c r="J106" s="44">
        <v>16723</v>
      </c>
      <c r="K106" s="66">
        <v>8.4000000000000005E-2</v>
      </c>
      <c r="L106" s="38">
        <f t="shared" si="181"/>
        <v>15318.268</v>
      </c>
      <c r="M106" s="29">
        <v>0.71699999999999997</v>
      </c>
      <c r="N106" s="26">
        <f t="shared" si="182"/>
        <v>10983.198156</v>
      </c>
      <c r="O106" s="40">
        <v>0.17100000000000001</v>
      </c>
      <c r="P106" s="26">
        <f t="shared" si="183"/>
        <v>2619.4238280000004</v>
      </c>
      <c r="Q106" s="40">
        <v>0.112</v>
      </c>
      <c r="R106" s="26">
        <f t="shared" si="184"/>
        <v>1715.6460160000001</v>
      </c>
      <c r="S106" s="40">
        <v>0.214</v>
      </c>
      <c r="T106" s="26">
        <f>L106*S106</f>
        <v>3278.1093519999999</v>
      </c>
      <c r="U106" s="40">
        <v>0.48099999999999998</v>
      </c>
      <c r="V106" s="26">
        <f>L106*U106</f>
        <v>7368.0869079999993</v>
      </c>
      <c r="W106" s="40">
        <v>0.41</v>
      </c>
      <c r="X106" s="26">
        <f>W106*L106</f>
        <v>6280.4898800000001</v>
      </c>
      <c r="Y106" s="48">
        <v>3.3700000000000002E-3</v>
      </c>
      <c r="Z106" s="18">
        <f>L106*Y106</f>
        <v>51.622563160000006</v>
      </c>
      <c r="AA106" s="28">
        <f>IF(J106&gt;0,(AC106+AK106)/J106,0)</f>
        <v>3.2437949147880165E-3</v>
      </c>
      <c r="AB106" s="48">
        <v>2.7E-4</v>
      </c>
      <c r="AC106" s="38">
        <f>AB106*L106</f>
        <v>4.13593236</v>
      </c>
      <c r="AD106" s="29">
        <v>0.22090000000000001</v>
      </c>
      <c r="AE106" s="42">
        <f>AH106*(1-AI106)*AD106</f>
        <v>50.475650000000002</v>
      </c>
      <c r="AF106" s="29">
        <f t="shared" si="179"/>
        <v>0.9210070272194637</v>
      </c>
      <c r="AG106" s="30">
        <f t="shared" si="185"/>
        <v>0.91789426068358881</v>
      </c>
      <c r="AH106" s="44">
        <v>250</v>
      </c>
      <c r="AI106" s="66">
        <v>8.5999999999999993E-2</v>
      </c>
      <c r="AJ106" s="67">
        <v>0.21929999999999999</v>
      </c>
      <c r="AK106" s="42">
        <f t="shared" si="180"/>
        <v>50.110050000000001</v>
      </c>
      <c r="AL106" s="18">
        <v>1.6</v>
      </c>
      <c r="AM106" s="18"/>
      <c r="AN106" s="122">
        <f>AN105+AH106-AM106</f>
        <v>2138.3600000000006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49200</v>
      </c>
      <c r="E107" s="68"/>
      <c r="F107" s="52">
        <f t="shared" ref="F107:J107" si="186">SUM(F104:F106)</f>
        <v>49120</v>
      </c>
      <c r="G107" s="53"/>
      <c r="H107" s="69"/>
      <c r="I107" s="52">
        <f t="shared" si="186"/>
        <v>52596</v>
      </c>
      <c r="J107" s="52">
        <f t="shared" si="186"/>
        <v>46508</v>
      </c>
      <c r="K107" s="21">
        <f>IF(J107&gt;0,(J104*K104+J105*K105+J106*K106)/J107,0)</f>
        <v>8.5603229551905038E-2</v>
      </c>
      <c r="L107" s="53">
        <f>L104+L105+L106</f>
        <v>42526.764999999999</v>
      </c>
      <c r="M107" s="54">
        <f>IF(L107&gt;0,N107/L107,0)</f>
        <v>0.71998422283002239</v>
      </c>
      <c r="N107" s="55">
        <f>N104+N105+N106</f>
        <v>30618.599847999998</v>
      </c>
      <c r="O107" s="21">
        <f>IF(L107&gt;0,P107/L107,0)</f>
        <v>0.17475546649269</v>
      </c>
      <c r="P107" s="55">
        <f>P104+P105+P106</f>
        <v>7431.7846560000016</v>
      </c>
      <c r="Q107" s="21">
        <f>IF(L107&gt;0,R107/L107,0)</f>
        <v>0.10526031067728758</v>
      </c>
      <c r="R107" s="55">
        <f>R104+R105+R106</f>
        <v>4476.3804959999998</v>
      </c>
      <c r="S107" s="21">
        <f>IF(L107&gt;0,T107/L107,0)</f>
        <v>0.21175872676889482</v>
      </c>
      <c r="T107" s="55">
        <f>T104+T105+T106</f>
        <v>9005.4136099999996</v>
      </c>
      <c r="U107" s="21">
        <f>IF(L107&gt;0,V107/L107,0)</f>
        <v>0.49895399029293669</v>
      </c>
      <c r="V107" s="55">
        <f>V104+V105+V106</f>
        <v>21218.899090999999</v>
      </c>
      <c r="W107" s="21">
        <f>IF(L107&gt;0,X107/L107,0)</f>
        <v>0.40678117792406737</v>
      </c>
      <c r="X107" s="55">
        <f>X104+X105+X106</f>
        <v>17299.08756</v>
      </c>
      <c r="Y107" s="56">
        <f>IF(L107&gt;0,Z107/L107,0)</f>
        <v>3.3668208519975597E-3</v>
      </c>
      <c r="Z107" s="57">
        <f>SUM(Z104:Z106)</f>
        <v>143.17999917</v>
      </c>
      <c r="AA107" s="63">
        <f>IF(L107&gt;0,(AA104*L104+AA105*L105+AA106*L106)/L107,0)</f>
        <v>3.1057723330958752E-3</v>
      </c>
      <c r="AB107" s="56">
        <f>IF(J107&gt;0,(J104*AB104+J105*AB105+J106*AB106)/J107,0)</f>
        <v>2.668194719188097E-4</v>
      </c>
      <c r="AC107" s="53">
        <f>SUM(AC104:AC106)</f>
        <v>11.347027669999999</v>
      </c>
      <c r="AD107" s="54">
        <f>IF(J107&gt;0,(J104*AD104+J105*AD105+J106*AD106)/J107,0)</f>
        <v>0.22329836157220259</v>
      </c>
      <c r="AE107" s="59">
        <f>SUM(AE104:AE106)</f>
        <v>132.24149360000001</v>
      </c>
      <c r="AF107" s="54">
        <f>IF(AND(Z107&gt;0),((Z104*AF104+Z105*AF105+Z106*AF106)/Z107),0)</f>
        <v>0.92185165251165468</v>
      </c>
      <c r="AG107" s="58">
        <f>IF(AND(AA107&gt;0,AJ107&gt;0,AB107&gt;0),((AJ107*(AA107-AB107))/(AA107*(AJ107-AB107))),0)</f>
        <v>0.91517509198510627</v>
      </c>
      <c r="AH107" s="52">
        <f t="shared" ref="AH107" si="187">SUM(AH104:AH106)</f>
        <v>648</v>
      </c>
      <c r="AI107" s="21">
        <f>IF(AH107&gt;0,(AI104*AH104+AI105*AH105+AI106*AH106)/AH107,0)</f>
        <v>8.5649691358024693E-2</v>
      </c>
      <c r="AJ107" s="54">
        <f>IF(J107&gt;0,(AJ104*J104+AJ105*J105+AJ106*J106)/J107,0)</f>
        <v>0.22486610045583555</v>
      </c>
      <c r="AK107" s="59">
        <f>SUM(AK104:AK106)</f>
        <v>133.0905003</v>
      </c>
      <c r="AL107" s="70"/>
      <c r="AM107" s="57">
        <f>SUM(AM104:AM106)</f>
        <v>0</v>
      </c>
      <c r="AN107" s="124"/>
      <c r="AO107" s="125">
        <f>AN106</f>
        <v>2138.3600000000006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11" t="s">
        <v>49</v>
      </c>
      <c r="D108" s="12">
        <v>14802</v>
      </c>
      <c r="E108" s="12">
        <v>1</v>
      </c>
      <c r="F108" s="12">
        <v>13043</v>
      </c>
      <c r="G108" s="13">
        <v>0.9</v>
      </c>
      <c r="H108" s="13">
        <v>3.2</v>
      </c>
      <c r="I108" s="12">
        <v>13996</v>
      </c>
      <c r="J108" s="12">
        <v>14754</v>
      </c>
      <c r="K108" s="14">
        <v>8.4000000000000005E-2</v>
      </c>
      <c r="L108" s="25">
        <f>J108*(1-K108)</f>
        <v>13514.664000000001</v>
      </c>
      <c r="M108" s="15">
        <v>0.69899999999999995</v>
      </c>
      <c r="N108" s="26">
        <f>L108*M108</f>
        <v>9446.7501360000006</v>
      </c>
      <c r="O108" s="14">
        <v>0.186</v>
      </c>
      <c r="P108" s="26">
        <f>L108*O108</f>
        <v>2513.727504</v>
      </c>
      <c r="Q108" s="16">
        <v>0.115</v>
      </c>
      <c r="R108" s="26">
        <f>L108*Q108</f>
        <v>1554.1863600000001</v>
      </c>
      <c r="S108" s="16">
        <v>0.20399999999999999</v>
      </c>
      <c r="T108" s="26">
        <f>L108*S108</f>
        <v>2756.9914559999997</v>
      </c>
      <c r="U108" s="16">
        <v>0.50700000000000001</v>
      </c>
      <c r="V108" s="26">
        <f>L108*U108</f>
        <v>6851.9346480000004</v>
      </c>
      <c r="W108" s="16">
        <v>0.41</v>
      </c>
      <c r="X108" s="26">
        <f>W108*L108</f>
        <v>5541.01224</v>
      </c>
      <c r="Y108" s="17">
        <v>3.3500000000000001E-3</v>
      </c>
      <c r="Z108" s="61">
        <f>L108*Y108</f>
        <v>45.274124400000005</v>
      </c>
      <c r="AA108" s="28">
        <f>IF(J108&gt;0,(AC108+AK108)/J108,0)</f>
        <v>3.0862535502236685E-3</v>
      </c>
      <c r="AB108" s="17">
        <v>2.7E-4</v>
      </c>
      <c r="AC108" s="25">
        <f>AB108*L108</f>
        <v>3.6489592800000001</v>
      </c>
      <c r="AD108" s="141">
        <v>0.2266</v>
      </c>
      <c r="AE108" s="31">
        <f>AH108*(1-AI108)*AD108</f>
        <v>43.220777600000005</v>
      </c>
      <c r="AF108" s="29">
        <f t="shared" ref="AF108:AF110" si="188">IF(AND(AD108&gt;0,AB108&gt;0,Y108&gt;0),((Y108-AB108)*AD108)/((AD108-AB108)*Y108),0)</f>
        <v>0.92049978534843124</v>
      </c>
      <c r="AG108" s="62">
        <f>IF(AND(AA108&gt;0,AJ108&gt;0,AB108&gt;0),((AJ108*(AA108-AB108))/(AA108*(AJ108-AB108))),0)</f>
        <v>0.91363861513830158</v>
      </c>
      <c r="AH108" s="12">
        <v>208</v>
      </c>
      <c r="AI108" s="14">
        <v>8.3000000000000004E-2</v>
      </c>
      <c r="AJ108" s="15">
        <v>0.21959999999999999</v>
      </c>
      <c r="AK108" s="31">
        <f t="shared" si="180"/>
        <v>41.885625600000004</v>
      </c>
      <c r="AL108" s="19">
        <v>1.7</v>
      </c>
      <c r="AM108" s="19"/>
      <c r="AN108" s="119">
        <f>AN106+AH108-AM108</f>
        <v>2346.3600000000006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56</v>
      </c>
      <c r="D109" s="35">
        <v>22438</v>
      </c>
      <c r="E109" s="44">
        <v>5</v>
      </c>
      <c r="F109" s="35">
        <v>16778</v>
      </c>
      <c r="G109" s="36">
        <v>0.9</v>
      </c>
      <c r="H109" s="38">
        <v>3.3</v>
      </c>
      <c r="I109" s="35">
        <v>18435</v>
      </c>
      <c r="J109" s="35">
        <v>14718</v>
      </c>
      <c r="K109" s="66">
        <v>8.2000000000000003E-2</v>
      </c>
      <c r="L109" s="38">
        <f t="shared" ref="L109:L110" si="189">J109*(1-K109)</f>
        <v>13511.124</v>
      </c>
      <c r="M109" s="39">
        <v>0.67400000000000004</v>
      </c>
      <c r="N109" s="26">
        <f t="shared" ref="N109:N110" si="190">L109*M109</f>
        <v>9106.4975759999998</v>
      </c>
      <c r="O109" s="37">
        <v>0.20499999999999999</v>
      </c>
      <c r="P109" s="26">
        <f t="shared" ref="P109:P110" si="191">L109*O109</f>
        <v>2769.7804199999996</v>
      </c>
      <c r="Q109" s="40">
        <v>0.121</v>
      </c>
      <c r="R109" s="26">
        <f t="shared" ref="R109:R110" si="192">L109*Q109</f>
        <v>1634.846004</v>
      </c>
      <c r="S109" s="40">
        <v>0.19600000000000001</v>
      </c>
      <c r="T109" s="26">
        <f>L109*S109</f>
        <v>2648.180304</v>
      </c>
      <c r="U109" s="40">
        <v>0.51400000000000001</v>
      </c>
      <c r="V109" s="26">
        <f>L109*U109</f>
        <v>6944.7177360000005</v>
      </c>
      <c r="W109" s="40">
        <v>0.4</v>
      </c>
      <c r="X109" s="26">
        <f>W109*L109</f>
        <v>5404.4495999999999</v>
      </c>
      <c r="Y109" s="41">
        <v>3.3300000000000001E-3</v>
      </c>
      <c r="Z109" s="18">
        <f>L109*Y109</f>
        <v>44.992042920000003</v>
      </c>
      <c r="AA109" s="28">
        <f>IF(J109&gt;0,(AC109+AK109)/J109,0)</f>
        <v>3.0733053240929475E-3</v>
      </c>
      <c r="AB109" s="41">
        <v>2.9E-4</v>
      </c>
      <c r="AC109" s="38">
        <f>AB109*L109</f>
        <v>3.91822596</v>
      </c>
      <c r="AD109" s="29">
        <v>0.2276</v>
      </c>
      <c r="AE109" s="42">
        <f>AH109*(1-AI109)*AD109</f>
        <v>42.414170400000003</v>
      </c>
      <c r="AF109" s="29">
        <f t="shared" si="188"/>
        <v>0.91407759878130745</v>
      </c>
      <c r="AG109" s="30">
        <f t="shared" ref="AG109:AG110" si="193">IF(AND(AA109&gt;0,AJ109&gt;0,AB109&gt;0),((AJ109*(AA109-AB109))/(AA109*(AJ109-AB109))),0)</f>
        <v>0.90682524776623386</v>
      </c>
      <c r="AH109" s="35">
        <v>203</v>
      </c>
      <c r="AI109" s="66">
        <v>8.2000000000000003E-2</v>
      </c>
      <c r="AJ109" s="67">
        <v>0.22170000000000001</v>
      </c>
      <c r="AK109" s="42">
        <f t="shared" si="180"/>
        <v>41.314681800000002</v>
      </c>
      <c r="AL109" s="18">
        <v>1.68</v>
      </c>
      <c r="AM109" s="18"/>
      <c r="AN109" s="122">
        <f>AN108+AH109-AM109</f>
        <v>2549.3600000000006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24" t="s">
        <v>50</v>
      </c>
      <c r="D110" s="44">
        <v>15760</v>
      </c>
      <c r="E110" s="44">
        <v>3</v>
      </c>
      <c r="F110" s="44">
        <v>15870</v>
      </c>
      <c r="G110" s="38">
        <v>1.5</v>
      </c>
      <c r="H110" s="38">
        <v>4.4000000000000004</v>
      </c>
      <c r="I110" s="44">
        <v>17450</v>
      </c>
      <c r="J110" s="44">
        <v>14664</v>
      </c>
      <c r="K110" s="66">
        <v>7.6999999999999999E-2</v>
      </c>
      <c r="L110" s="38">
        <f t="shared" si="189"/>
        <v>13534.872000000001</v>
      </c>
      <c r="M110" s="29">
        <v>0.65400000000000003</v>
      </c>
      <c r="N110" s="26">
        <f t="shared" si="190"/>
        <v>8851.8062880000016</v>
      </c>
      <c r="O110" s="40">
        <v>0.19700000000000001</v>
      </c>
      <c r="P110" s="26">
        <f t="shared" si="191"/>
        <v>2666.3697840000004</v>
      </c>
      <c r="Q110" s="40">
        <v>0.14899999999999999</v>
      </c>
      <c r="R110" s="26">
        <f t="shared" si="192"/>
        <v>2016.6959280000001</v>
      </c>
      <c r="S110" s="40">
        <v>0.19500000000000001</v>
      </c>
      <c r="T110" s="26">
        <f>L110*S110</f>
        <v>2639.3000400000005</v>
      </c>
      <c r="U110" s="40">
        <v>0.52</v>
      </c>
      <c r="V110" s="26">
        <f>L110*U110</f>
        <v>7038.1334400000005</v>
      </c>
      <c r="W110" s="40">
        <v>0.41</v>
      </c>
      <c r="X110" s="26">
        <f>W110*L110</f>
        <v>5549.2975200000001</v>
      </c>
      <c r="Y110" s="48">
        <v>3.3400000000000001E-3</v>
      </c>
      <c r="Z110" s="18">
        <f>L110*Y110</f>
        <v>45.206472480000002</v>
      </c>
      <c r="AA110" s="28">
        <f>IF(J110&gt;0,(AC110+AK110)/J110,0)</f>
        <v>3.1126007201309333E-3</v>
      </c>
      <c r="AB110" s="48">
        <v>2.7999999999999998E-4</v>
      </c>
      <c r="AC110" s="38">
        <f>AB110*L110</f>
        <v>3.7897641599999998</v>
      </c>
      <c r="AD110" s="29">
        <v>0.22800000000000001</v>
      </c>
      <c r="AE110" s="42">
        <f>AH110*(1-AI110)*AD110</f>
        <v>43.042752000000007</v>
      </c>
      <c r="AF110" s="29">
        <f t="shared" si="188"/>
        <v>0.91729416627836902</v>
      </c>
      <c r="AG110" s="30">
        <f t="shared" si="193"/>
        <v>0.91119388032773896</v>
      </c>
      <c r="AH110" s="44">
        <v>207</v>
      </c>
      <c r="AI110" s="66">
        <v>8.7999999999999995E-2</v>
      </c>
      <c r="AJ110" s="67">
        <v>0.22170000000000001</v>
      </c>
      <c r="AK110" s="42">
        <f t="shared" si="180"/>
        <v>41.853412800000008</v>
      </c>
      <c r="AL110" s="18">
        <v>1.6</v>
      </c>
      <c r="AM110" s="18"/>
      <c r="AN110" s="122">
        <f>AN109+AH110-AM110</f>
        <v>2756.3600000000006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53000</v>
      </c>
      <c r="E111" s="68"/>
      <c r="F111" s="52">
        <f t="shared" ref="F111:J111" si="194">SUM(F108:F110)</f>
        <v>45691</v>
      </c>
      <c r="G111" s="53"/>
      <c r="H111" s="69"/>
      <c r="I111" s="52">
        <f t="shared" si="194"/>
        <v>49881</v>
      </c>
      <c r="J111" s="52">
        <f t="shared" si="194"/>
        <v>44136</v>
      </c>
      <c r="K111" s="21">
        <f>IF(J111&gt;0,(J108*K108+J109*K109+J110*K110)/J111,0)</f>
        <v>8.1007340946166392E-2</v>
      </c>
      <c r="L111" s="53">
        <f>L108+L109+L110</f>
        <v>40560.660000000003</v>
      </c>
      <c r="M111" s="54">
        <f>IF(L111&gt;0,N111/L111,0)</f>
        <v>0.67565601743166903</v>
      </c>
      <c r="N111" s="55">
        <f>N108+N109+N110</f>
        <v>27405.054000000004</v>
      </c>
      <c r="O111" s="21">
        <f>IF(L111&gt;0,P111/L111,0)</f>
        <v>0.19599971272656805</v>
      </c>
      <c r="P111" s="55">
        <f>P108+P109+P110</f>
        <v>7949.877708</v>
      </c>
      <c r="Q111" s="21">
        <f>IF(L111&gt;0,R111/L111,0)</f>
        <v>0.12834426984176292</v>
      </c>
      <c r="R111" s="55">
        <f>R108+R109+R110</f>
        <v>5205.7282919999998</v>
      </c>
      <c r="S111" s="21">
        <f>IF(L111&gt;0,T111/L111,0)</f>
        <v>0.19833187625645141</v>
      </c>
      <c r="T111" s="55">
        <f>T108+T109+T110</f>
        <v>8044.4717999999993</v>
      </c>
      <c r="U111" s="21">
        <f>IF(L111&gt;0,V111/L111,0)</f>
        <v>0.5136697929471562</v>
      </c>
      <c r="V111" s="55">
        <f>V108+V109+V110</f>
        <v>20834.785824000002</v>
      </c>
      <c r="W111" s="21">
        <f>IF(L111&gt;0,X111/L111,0)</f>
        <v>0.40666890923372545</v>
      </c>
      <c r="X111" s="55">
        <f>X108+X109+X110</f>
        <v>16494.75936</v>
      </c>
      <c r="Y111" s="56">
        <f>IF(L111&gt;0,Z111/L111,0)</f>
        <v>3.3400008727668636E-3</v>
      </c>
      <c r="Z111" s="57">
        <f>SUM(Z108:Z110)</f>
        <v>135.47263980000002</v>
      </c>
      <c r="AA111" s="63">
        <f>IF(L111&gt;0,(AA108*L108+AA109*L109+AA110*L110)/L111,0)</f>
        <v>3.0907322861077708E-3</v>
      </c>
      <c r="AB111" s="56">
        <f>IF(J111&gt;0,(J108*AB108+J109*AB109+J110*AB110)/J111,0)</f>
        <v>2.7999184339314845E-4</v>
      </c>
      <c r="AC111" s="53">
        <f>SUM(AC108:AC110)</f>
        <v>11.356949400000001</v>
      </c>
      <c r="AD111" s="54">
        <f>IF(J111&gt;0,(J108*AD108+J109*AD109+J110*AD110)/J111,0)</f>
        <v>0.22739861337683526</v>
      </c>
      <c r="AE111" s="59">
        <f>SUM(AE108:AE110)</f>
        <v>128.67770000000002</v>
      </c>
      <c r="AF111" s="54">
        <f>IF(AND(Z111&gt;0),((Z108*AF108+Z109*AF109+Z110*AF110)/Z111),0)</f>
        <v>0.91729720492642919</v>
      </c>
      <c r="AG111" s="58">
        <f>IF(AND(AA111&gt;0,AJ111&gt;0,AB111&gt;0),((AJ111*(AA111-AB111))/(AA111*(AJ111-AB111))),0)</f>
        <v>0.91056285279277227</v>
      </c>
      <c r="AH111" s="52">
        <f t="shared" ref="AH111" si="195">SUM(AH108:AH110)</f>
        <v>618</v>
      </c>
      <c r="AI111" s="21">
        <f>IF(AH111&gt;0,(AI108*AH108+AI109*AH109+AI110*AH110)/AH111,0)</f>
        <v>8.4346278317152093E-2</v>
      </c>
      <c r="AJ111" s="54">
        <f>IF(J111&gt;0,(AJ108*J108+AJ109*J109+AJ110*J110)/J111,0)</f>
        <v>0.22099800163132138</v>
      </c>
      <c r="AK111" s="59">
        <f>SUM(AK108:AK110)</f>
        <v>125.05372020000001</v>
      </c>
      <c r="AL111" s="70"/>
      <c r="AM111" s="57">
        <f>SUM(AM108:AM110)</f>
        <v>0</v>
      </c>
      <c r="AN111" s="124"/>
      <c r="AO111" s="125">
        <f>AN110</f>
        <v>2756.3600000000006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49</v>
      </c>
      <c r="D112" s="12">
        <v>3590</v>
      </c>
      <c r="E112" s="12">
        <v>0</v>
      </c>
      <c r="F112" s="12">
        <v>8095</v>
      </c>
      <c r="G112" s="13">
        <v>0.4</v>
      </c>
      <c r="H112" s="13">
        <v>2.6</v>
      </c>
      <c r="I112" s="12">
        <v>9154</v>
      </c>
      <c r="J112" s="12">
        <v>14583</v>
      </c>
      <c r="K112" s="14">
        <v>8.7999999999999995E-2</v>
      </c>
      <c r="L112" s="25">
        <f>J112*(1-K112)</f>
        <v>13299.696</v>
      </c>
      <c r="M112" s="15">
        <v>0.75600000000000001</v>
      </c>
      <c r="N112" s="26">
        <f>L112*M112</f>
        <v>10054.570175999999</v>
      </c>
      <c r="O112" s="14">
        <v>0.1</v>
      </c>
      <c r="P112" s="26">
        <f>L112*O112</f>
        <v>1329.9696000000001</v>
      </c>
      <c r="Q112" s="16">
        <v>0.14399999999999999</v>
      </c>
      <c r="R112" s="26">
        <f>L112*Q112</f>
        <v>1915.1562239999998</v>
      </c>
      <c r="S112" s="16">
        <v>0.19400000000000001</v>
      </c>
      <c r="T112" s="26">
        <f>L112*S112</f>
        <v>2580.141024</v>
      </c>
      <c r="U112" s="16">
        <v>0.53600000000000003</v>
      </c>
      <c r="V112" s="26">
        <f>L112*U112</f>
        <v>7128.6370560000005</v>
      </c>
      <c r="W112" s="16">
        <v>0.4</v>
      </c>
      <c r="X112" s="26">
        <f>W112*L112</f>
        <v>5319.8784000000005</v>
      </c>
      <c r="Y112" s="17">
        <v>3.3500000000000001E-3</v>
      </c>
      <c r="Z112" s="61">
        <f>L112*Y112</f>
        <v>44.5539816</v>
      </c>
      <c r="AA112" s="28">
        <f>IF(J112&gt;0,(AC112+AK112)/J112,0)</f>
        <v>3.1084044380442987E-3</v>
      </c>
      <c r="AB112" s="17">
        <v>2.7E-4</v>
      </c>
      <c r="AC112" s="25">
        <f>AB112*L112</f>
        <v>3.5909179199999999</v>
      </c>
      <c r="AD112" s="141">
        <v>0.22140000000000001</v>
      </c>
      <c r="AE112" s="31">
        <f>AH112*(1-AI112)*AD112</f>
        <v>41.814489600000002</v>
      </c>
      <c r="AF112" s="29">
        <f t="shared" ref="AF112:AF114" si="196">IF(AND(AD112&gt;0,AB112&gt;0,Y112&gt;0),((Y112-AB112)*AD112)/((AD112-AB112)*Y112),0)</f>
        <v>0.92052557724199524</v>
      </c>
      <c r="AG112" s="62">
        <f>IF(AND(AA112&gt;0,AJ112&gt;0,AB112&gt;0),((AJ112*(AA112-AB112))/(AA112*(AJ112-AB112))),0)</f>
        <v>0.91425568017185699</v>
      </c>
      <c r="AH112" s="12">
        <v>208</v>
      </c>
      <c r="AI112" s="14">
        <v>9.1999999999999998E-2</v>
      </c>
      <c r="AJ112" s="15">
        <v>0.221</v>
      </c>
      <c r="AK112" s="31">
        <f t="shared" si="180"/>
        <v>41.738944000000004</v>
      </c>
      <c r="AL112" s="19">
        <v>1.6</v>
      </c>
      <c r="AM112" s="19">
        <v>1203.98</v>
      </c>
      <c r="AN112" s="119">
        <f>AN110+AH112-AM112</f>
        <v>1760.3800000000006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55</v>
      </c>
      <c r="D113" s="35">
        <v>20450</v>
      </c>
      <c r="E113" s="35">
        <v>2</v>
      </c>
      <c r="F113" s="35">
        <v>12295</v>
      </c>
      <c r="G113" s="36">
        <v>0.8</v>
      </c>
      <c r="H113" s="36">
        <v>3.1</v>
      </c>
      <c r="I113" s="35">
        <v>14080</v>
      </c>
      <c r="J113" s="35">
        <v>14770</v>
      </c>
      <c r="K113" s="37">
        <v>8.5000000000000006E-2</v>
      </c>
      <c r="L113" s="38">
        <f t="shared" ref="L113:L114" si="197">J113*(1-K113)</f>
        <v>13514.550000000001</v>
      </c>
      <c r="M113" s="39">
        <v>0.70099999999999996</v>
      </c>
      <c r="N113" s="26">
        <f t="shared" ref="N113:N114" si="198">L113*M113</f>
        <v>9473.6995499999994</v>
      </c>
      <c r="O113" s="37">
        <v>9.9000000000000005E-2</v>
      </c>
      <c r="P113" s="26">
        <f t="shared" ref="P113:P114" si="199">L113*O113</f>
        <v>1337.9404500000003</v>
      </c>
      <c r="Q113" s="40">
        <v>0.2</v>
      </c>
      <c r="R113" s="26">
        <f t="shared" ref="R113:R114" si="200">L113*Q113</f>
        <v>2702.9100000000003</v>
      </c>
      <c r="S113" s="40">
        <v>0.20100000000000001</v>
      </c>
      <c r="T113" s="26">
        <f>L113*S113</f>
        <v>2716.4245500000002</v>
      </c>
      <c r="U113" s="40">
        <v>0.501</v>
      </c>
      <c r="V113" s="26">
        <f>L113*U113</f>
        <v>6770.7895500000004</v>
      </c>
      <c r="W113" s="40">
        <v>0.41</v>
      </c>
      <c r="X113" s="26">
        <f>W113*L113</f>
        <v>5540.9655000000002</v>
      </c>
      <c r="Y113" s="41">
        <v>3.32E-3</v>
      </c>
      <c r="Z113" s="18">
        <f>L113*Y113</f>
        <v>44.868306000000004</v>
      </c>
      <c r="AA113" s="28">
        <f>IF(J113&gt;0,(AC113+AK113)/J113,0)</f>
        <v>2.9669047393364933E-3</v>
      </c>
      <c r="AB113" s="41">
        <v>2.5999999999999998E-4</v>
      </c>
      <c r="AC113" s="38">
        <f>AB113*L113</f>
        <v>3.5137830000000001</v>
      </c>
      <c r="AD113" s="29">
        <v>0.2281</v>
      </c>
      <c r="AE113" s="42">
        <f>AH113*(1-AI113)*AD113</f>
        <v>40.862746399999999</v>
      </c>
      <c r="AF113" s="29">
        <f t="shared" si="196"/>
        <v>0.9227385313726818</v>
      </c>
      <c r="AG113" s="30">
        <f t="shared" ref="AG113:AG114" si="201">IF(AND(AA113&gt;0,AJ113&gt;0,AB113&gt;0),((AJ113*(AA113-AB113))/(AA113*(AJ113-AB113))),0)</f>
        <v>0.91342209304886401</v>
      </c>
      <c r="AH113" s="35">
        <v>196</v>
      </c>
      <c r="AI113" s="66">
        <v>8.5999999999999993E-2</v>
      </c>
      <c r="AJ113" s="67">
        <v>0.22500000000000001</v>
      </c>
      <c r="AK113" s="42">
        <f t="shared" si="180"/>
        <v>40.307400000000001</v>
      </c>
      <c r="AL113" s="18">
        <v>1.6</v>
      </c>
      <c r="AM113" s="18"/>
      <c r="AN113" s="122">
        <f>AN112+AH113-AM113</f>
        <v>1956.3800000000006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24" t="s">
        <v>50</v>
      </c>
      <c r="D114" s="44">
        <v>15460</v>
      </c>
      <c r="E114" s="44">
        <v>2</v>
      </c>
      <c r="F114" s="44">
        <v>14596</v>
      </c>
      <c r="G114" s="38">
        <v>0.8</v>
      </c>
      <c r="H114" s="38">
        <v>4.0999999999999996</v>
      </c>
      <c r="I114" s="44">
        <v>16076</v>
      </c>
      <c r="J114" s="44">
        <v>14767</v>
      </c>
      <c r="K114" s="40">
        <v>8.3000000000000004E-2</v>
      </c>
      <c r="L114" s="38">
        <f t="shared" si="197"/>
        <v>13541.339</v>
      </c>
      <c r="M114" s="29">
        <v>0.70299999999999996</v>
      </c>
      <c r="N114" s="26">
        <f t="shared" si="198"/>
        <v>9519.5613169999997</v>
      </c>
      <c r="O114" s="40">
        <v>0.13200000000000001</v>
      </c>
      <c r="P114" s="26">
        <f t="shared" si="199"/>
        <v>1787.4567480000001</v>
      </c>
      <c r="Q114" s="40">
        <v>0.16500000000000001</v>
      </c>
      <c r="R114" s="26">
        <f t="shared" si="200"/>
        <v>2234.3209350000002</v>
      </c>
      <c r="S114" s="40">
        <v>0.193</v>
      </c>
      <c r="T114" s="26">
        <f>L114*S114</f>
        <v>2613.478427</v>
      </c>
      <c r="U114" s="40">
        <v>0.50900000000000001</v>
      </c>
      <c r="V114" s="26">
        <f>L114*U114</f>
        <v>6892.5415510000003</v>
      </c>
      <c r="W114" s="40">
        <v>0.41</v>
      </c>
      <c r="X114" s="26">
        <f>W114*L114</f>
        <v>5551.9489899999999</v>
      </c>
      <c r="Y114" s="48">
        <v>3.29E-3</v>
      </c>
      <c r="Z114" s="18">
        <f>L114*Y114</f>
        <v>44.551005310000001</v>
      </c>
      <c r="AA114" s="28">
        <f>IF(J114&gt;0,(AC114+AK114)/J114,0)</f>
        <v>2.7924840888467529E-3</v>
      </c>
      <c r="AB114" s="48">
        <v>2.5999999999999998E-4</v>
      </c>
      <c r="AC114" s="38">
        <f>AB114*L114</f>
        <v>3.5207481399999998</v>
      </c>
      <c r="AD114" s="29">
        <v>0.22559999999999999</v>
      </c>
      <c r="AE114" s="42">
        <f>AH114*(1-AI114)*AD114</f>
        <v>38.553235199999996</v>
      </c>
      <c r="AF114" s="29">
        <f t="shared" si="196"/>
        <v>0.92203527368167482</v>
      </c>
      <c r="AG114" s="30">
        <f t="shared" si="201"/>
        <v>0.90796257740239705</v>
      </c>
      <c r="AH114" s="44">
        <v>188</v>
      </c>
      <c r="AI114" s="66">
        <v>9.0999999999999998E-2</v>
      </c>
      <c r="AJ114" s="67">
        <v>0.22070000000000001</v>
      </c>
      <c r="AK114" s="42">
        <f t="shared" si="180"/>
        <v>37.715864400000001</v>
      </c>
      <c r="AL114" s="18">
        <v>1.62</v>
      </c>
      <c r="AM114" s="18"/>
      <c r="AN114" s="122">
        <f>AN113+AH114-AM114</f>
        <v>2144.3800000000006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39500</v>
      </c>
      <c r="E115" s="68"/>
      <c r="F115" s="52">
        <f t="shared" ref="F115:J115" si="202">SUM(F112:F114)</f>
        <v>34986</v>
      </c>
      <c r="G115" s="53"/>
      <c r="H115" s="69"/>
      <c r="I115" s="52">
        <f t="shared" si="202"/>
        <v>39310</v>
      </c>
      <c r="J115" s="52">
        <f t="shared" si="202"/>
        <v>44120</v>
      </c>
      <c r="K115" s="21">
        <f>IF(J115&gt;0,(J112*K112+J113*K113+J114*K114)/J115,0)</f>
        <v>8.5322189483227562E-2</v>
      </c>
      <c r="L115" s="53">
        <f>L112+L113+L114</f>
        <v>40355.584999999999</v>
      </c>
      <c r="M115" s="54">
        <f>IF(L115&gt;0,N115/L115,0)</f>
        <v>0.71979705022241658</v>
      </c>
      <c r="N115" s="55">
        <f>N112+N113+N114</f>
        <v>29047.831042999998</v>
      </c>
      <c r="O115" s="21">
        <f>IF(L115&gt;0,P115/L115,0)</f>
        <v>0.11040273107179591</v>
      </c>
      <c r="P115" s="55">
        <f>P112+P113+P114</f>
        <v>4455.3667980000009</v>
      </c>
      <c r="Q115" s="21">
        <f>IF(L115&gt;0,R115/L115,0)</f>
        <v>0.16980021870578757</v>
      </c>
      <c r="R115" s="55">
        <f>R112+R113+R114</f>
        <v>6852.3871589999999</v>
      </c>
      <c r="S115" s="21">
        <f>IF(L115&gt;0,T115/L115,0)</f>
        <v>0.19600865657132713</v>
      </c>
      <c r="T115" s="55">
        <f>T112+T113+T114</f>
        <v>7910.0440010000002</v>
      </c>
      <c r="U115" s="21">
        <f>IF(L115&gt;0,V115/L115,0)</f>
        <v>0.51521909933903831</v>
      </c>
      <c r="V115" s="55">
        <f>V112+V113+V114</f>
        <v>20791.968157000003</v>
      </c>
      <c r="W115" s="21">
        <f>IF(L115&gt;0,X115/L115,0)</f>
        <v>0.40670437288915529</v>
      </c>
      <c r="X115" s="55">
        <f>X112+X113+X114</f>
        <v>16412.792890000001</v>
      </c>
      <c r="Y115" s="56">
        <f>IF(L115&gt;0,Z115/L115,0)</f>
        <v>3.3198203646409787E-3</v>
      </c>
      <c r="Z115" s="57">
        <f>SUM(Z112:Z114)</f>
        <v>133.97329291</v>
      </c>
      <c r="AA115" s="63">
        <f>IF(L115&gt;0,(AA112*L112+AA113*L113+AA114*L114)/L115,0)</f>
        <v>2.9550108173433745E-3</v>
      </c>
      <c r="AB115" s="56">
        <f>IF(J115&gt;0,(J112*AB112+J113*AB113+J114*AB114)/J115,0)</f>
        <v>2.6330530371713507E-4</v>
      </c>
      <c r="AC115" s="53">
        <f>SUM(AC112:AC114)</f>
        <v>10.625449059999999</v>
      </c>
      <c r="AD115" s="54">
        <f>IF(J115&gt;0,(J112*AD112+J113*AD113+J114*AD114)/J115,0)</f>
        <v>0.22504869446962827</v>
      </c>
      <c r="AE115" s="59">
        <f>SUM(AE112:AE114)</f>
        <v>121.23047119999998</v>
      </c>
      <c r="AF115" s="54">
        <f>IF(AND(Z115&gt;0),((Z112*AF112+Z113*AF113+Z114*AF114)/Z115),0)</f>
        <v>0.9217687354385482</v>
      </c>
      <c r="AG115" s="58">
        <f>IF(AND(AA115&gt;0,AJ115&gt;0,AB115&gt;0),((AJ115*(AA115-AB115))/(AA115*(AJ115-AB115))),0)</f>
        <v>0.91197581282566231</v>
      </c>
      <c r="AH115" s="52">
        <f t="shared" ref="AH115" si="203">SUM(AH112:AH114)</f>
        <v>592</v>
      </c>
      <c r="AI115" s="21">
        <f>IF(AH115&gt;0,(AI112*AH112+AI113*AH113+AI114*AH114)/AH115,0)</f>
        <v>8.9695945945945932E-2</v>
      </c>
      <c r="AJ115" s="54">
        <f>IF(J115&gt;0,(AJ112*J112+AJ113*J113+AJ114*J114)/J115,0)</f>
        <v>0.2222386650045331</v>
      </c>
      <c r="AK115" s="59">
        <f>SUM(AK112:AK114)</f>
        <v>119.76220840000001</v>
      </c>
      <c r="AL115" s="70"/>
      <c r="AM115" s="57">
        <f>SUM(AM112:AM114)</f>
        <v>1203.98</v>
      </c>
      <c r="AN115" s="124"/>
      <c r="AO115" s="125">
        <f>AN114</f>
        <v>2144.3800000000006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49</v>
      </c>
      <c r="D116" s="12">
        <v>4591</v>
      </c>
      <c r="E116" s="73">
        <v>0</v>
      </c>
      <c r="F116" s="12">
        <v>9823</v>
      </c>
      <c r="G116" s="74">
        <v>0.5</v>
      </c>
      <c r="H116" s="74">
        <v>2.6</v>
      </c>
      <c r="I116" s="12">
        <v>10998</v>
      </c>
      <c r="J116" s="12">
        <v>14741</v>
      </c>
      <c r="K116" s="14">
        <v>8.5000000000000006E-2</v>
      </c>
      <c r="L116" s="25">
        <f t="shared" ref="L116:L126" si="204">J116*(1-K116)</f>
        <v>13488.015000000001</v>
      </c>
      <c r="M116" s="15">
        <v>0.78</v>
      </c>
      <c r="N116" s="26">
        <f>L116*M116</f>
        <v>10520.651700000002</v>
      </c>
      <c r="O116" s="14">
        <v>0.13500000000000001</v>
      </c>
      <c r="P116" s="26">
        <f>L116*O116</f>
        <v>1820.8820250000003</v>
      </c>
      <c r="Q116" s="16">
        <v>8.5000000000000006E-2</v>
      </c>
      <c r="R116" s="26">
        <f>L116*Q116</f>
        <v>1146.4812750000001</v>
      </c>
      <c r="S116" s="16">
        <v>0.20799999999999999</v>
      </c>
      <c r="T116" s="26">
        <f>L116*S116</f>
        <v>2805.5071200000002</v>
      </c>
      <c r="U116" s="16">
        <v>0.503</v>
      </c>
      <c r="V116" s="26">
        <f>L116*U116</f>
        <v>6784.4715450000003</v>
      </c>
      <c r="W116" s="16">
        <v>0.4</v>
      </c>
      <c r="X116" s="26">
        <f>W116*L116</f>
        <v>5395.206000000001</v>
      </c>
      <c r="Y116" s="17">
        <v>3.2100000000000002E-3</v>
      </c>
      <c r="Z116" s="61">
        <f>L116*Y116</f>
        <v>43.296528150000007</v>
      </c>
      <c r="AA116" s="28">
        <f>IF(J116&gt;0,(AC116+AK116)/J116,0)</f>
        <v>3.2214349026524658E-3</v>
      </c>
      <c r="AB116" s="17">
        <v>2.5999999999999998E-4</v>
      </c>
      <c r="AC116" s="25">
        <f>AB116*L116</f>
        <v>3.5068839000000001</v>
      </c>
      <c r="AD116" s="141">
        <v>0.21879999999999999</v>
      </c>
      <c r="AE116" s="31">
        <f>AH116*(1-AI116)*AD116</f>
        <v>43.900032000000003</v>
      </c>
      <c r="AF116" s="29">
        <f t="shared" ref="AF116:AF118" si="205">IF(AND(AD116&gt;0,AB116&gt;0,Y116&gt;0),((Y116-AB116)*AD116)/((AD116-AB116)*Y116),0)</f>
        <v>0.92009646572681303</v>
      </c>
      <c r="AG116" s="62">
        <f>IF(AND(AA116&gt;0,AJ116&gt;0,AB116&gt;0),((AJ116*(AA116-AB116))/(AA116*(AJ116-AB116))),0)</f>
        <v>0.92038231860984676</v>
      </c>
      <c r="AH116" s="12">
        <v>220</v>
      </c>
      <c r="AI116" s="14">
        <v>8.7999999999999995E-2</v>
      </c>
      <c r="AJ116" s="15">
        <v>0.21920000000000001</v>
      </c>
      <c r="AK116" s="31">
        <f t="shared" ref="AK116:AK126" si="206">AH116*(1-AI116)*AJ116</f>
        <v>43.980288000000002</v>
      </c>
      <c r="AL116" s="75">
        <v>1.62</v>
      </c>
      <c r="AM116" s="75">
        <v>1000.64</v>
      </c>
      <c r="AN116" s="119">
        <f>AN114+AH116-AM116</f>
        <v>1363.7400000000007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56</v>
      </c>
      <c r="D117" s="73">
        <v>17749</v>
      </c>
      <c r="E117" s="44">
        <v>2</v>
      </c>
      <c r="F117" s="35">
        <v>13016</v>
      </c>
      <c r="G117" s="36">
        <v>1.2</v>
      </c>
      <c r="H117" s="38">
        <v>3.4</v>
      </c>
      <c r="I117" s="35">
        <v>14590</v>
      </c>
      <c r="J117" s="35">
        <v>14712</v>
      </c>
      <c r="K117" s="66">
        <v>0.08</v>
      </c>
      <c r="L117" s="38">
        <f t="shared" si="204"/>
        <v>13535.04</v>
      </c>
      <c r="M117" s="39">
        <v>0.77</v>
      </c>
      <c r="N117" s="26">
        <f t="shared" ref="N117:N118" si="207">L117*M117</f>
        <v>10421.980800000001</v>
      </c>
      <c r="O117" s="37">
        <v>0.127</v>
      </c>
      <c r="P117" s="26">
        <f t="shared" ref="P117:P118" si="208">L117*O117</f>
        <v>1718.9500800000001</v>
      </c>
      <c r="Q117" s="40">
        <v>0.10299999999999999</v>
      </c>
      <c r="R117" s="26">
        <f t="shared" ref="R117:R118" si="209">L117*Q117</f>
        <v>1394.1091200000001</v>
      </c>
      <c r="S117" s="40">
        <v>0.19600000000000001</v>
      </c>
      <c r="T117" s="26">
        <f>L117*S117</f>
        <v>2652.8678400000003</v>
      </c>
      <c r="U117" s="40">
        <v>0.51900000000000002</v>
      </c>
      <c r="V117" s="26">
        <f>L117*U117</f>
        <v>7024.6857600000003</v>
      </c>
      <c r="W117" s="40">
        <v>0.41</v>
      </c>
      <c r="X117" s="26">
        <f>W117*L117</f>
        <v>5549.3663999999999</v>
      </c>
      <c r="Y117" s="41">
        <v>3.2399999999999998E-3</v>
      </c>
      <c r="Z117" s="18">
        <f>L117*Y117</f>
        <v>43.853529600000002</v>
      </c>
      <c r="AA117" s="28">
        <f>IF(J117&gt;0,(AC117+AK117)/J117,0)</f>
        <v>3.2433324632952696E-3</v>
      </c>
      <c r="AB117" s="41">
        <v>2.5999999999999998E-4</v>
      </c>
      <c r="AC117" s="38">
        <f>AB117*L117</f>
        <v>3.5191103999999997</v>
      </c>
      <c r="AD117" s="29">
        <v>0.22409999999999999</v>
      </c>
      <c r="AE117" s="42">
        <f>AH117*(1-AI117)*AD117</f>
        <v>44.5546656</v>
      </c>
      <c r="AF117" s="29">
        <f t="shared" si="205"/>
        <v>0.92082142006194911</v>
      </c>
      <c r="AG117" s="30">
        <f t="shared" ref="AG117:AG118" si="210">IF(AND(AA117&gt;0,AJ117&gt;0,AB117&gt;0),((AJ117*(AA117-AB117))/(AA117*(AJ117-AB117))),0)</f>
        <v>0.92091262941350549</v>
      </c>
      <c r="AH117" s="35">
        <v>218</v>
      </c>
      <c r="AI117" s="66">
        <v>8.7999999999999995E-2</v>
      </c>
      <c r="AJ117" s="67">
        <v>0.2223</v>
      </c>
      <c r="AK117" s="42">
        <f t="shared" si="206"/>
        <v>44.196796800000001</v>
      </c>
      <c r="AL117" s="18">
        <v>1.62</v>
      </c>
      <c r="AM117" s="18"/>
      <c r="AN117" s="122">
        <f>AN116+AH117-AM117</f>
        <v>1581.7400000000007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11" t="s">
        <v>58</v>
      </c>
      <c r="D118" s="73">
        <v>17564</v>
      </c>
      <c r="E118" s="44">
        <v>2</v>
      </c>
      <c r="F118" s="44">
        <v>14773</v>
      </c>
      <c r="G118" s="38">
        <v>0.5</v>
      </c>
      <c r="H118" s="38">
        <v>4.4000000000000004</v>
      </c>
      <c r="I118" s="44">
        <v>16270</v>
      </c>
      <c r="J118" s="44">
        <v>14861</v>
      </c>
      <c r="K118" s="66">
        <v>7.9000000000000001E-2</v>
      </c>
      <c r="L118" s="38">
        <f t="shared" si="204"/>
        <v>13686.981</v>
      </c>
      <c r="M118" s="29">
        <v>0.73299999999999998</v>
      </c>
      <c r="N118" s="26">
        <f t="shared" si="207"/>
        <v>10032.557073</v>
      </c>
      <c r="O118" s="40">
        <v>0.16300000000000001</v>
      </c>
      <c r="P118" s="26">
        <f t="shared" si="208"/>
        <v>2230.977903</v>
      </c>
      <c r="Q118" s="40">
        <v>0.104</v>
      </c>
      <c r="R118" s="26">
        <f t="shared" si="209"/>
        <v>1423.4460239999999</v>
      </c>
      <c r="S118" s="40">
        <v>0.19</v>
      </c>
      <c r="T118" s="26">
        <f>L118*S118</f>
        <v>2600.52639</v>
      </c>
      <c r="U118" s="40">
        <v>0.53300000000000003</v>
      </c>
      <c r="V118" s="26">
        <f>L118*U118</f>
        <v>7295.1608730000007</v>
      </c>
      <c r="W118" s="40">
        <v>0.4</v>
      </c>
      <c r="X118" s="26">
        <f>W118*L118</f>
        <v>5474.7924000000003</v>
      </c>
      <c r="Y118" s="48">
        <v>3.2799999999999999E-3</v>
      </c>
      <c r="Z118" s="18">
        <f>L118*Y118</f>
        <v>44.893297679999996</v>
      </c>
      <c r="AA118" s="28">
        <f>IF(J118&gt;0,(AC118+AK118)/J118,0)</f>
        <v>2.944594573716439E-3</v>
      </c>
      <c r="AB118" s="48">
        <v>2.5999999999999998E-4</v>
      </c>
      <c r="AC118" s="38">
        <f>AB118*L118</f>
        <v>3.5586150599999997</v>
      </c>
      <c r="AD118" s="29">
        <v>0.22170000000000001</v>
      </c>
      <c r="AE118" s="42">
        <f>AH118*(1-AI118)*AD118</f>
        <v>40.456481100000005</v>
      </c>
      <c r="AF118" s="29">
        <f t="shared" si="205"/>
        <v>0.92181276875088136</v>
      </c>
      <c r="AG118" s="30">
        <f t="shared" si="210"/>
        <v>0.91277988611247363</v>
      </c>
      <c r="AH118" s="44">
        <v>199</v>
      </c>
      <c r="AI118" s="66">
        <v>8.3000000000000004E-2</v>
      </c>
      <c r="AJ118" s="67">
        <v>0.2203</v>
      </c>
      <c r="AK118" s="42">
        <f t="shared" si="206"/>
        <v>40.201004900000001</v>
      </c>
      <c r="AL118" s="18">
        <v>1.62</v>
      </c>
      <c r="AM118" s="18"/>
      <c r="AN118" s="122">
        <f>AN117+AH118-AM118</f>
        <v>1780.7400000000007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39904</v>
      </c>
      <c r="E119" s="68"/>
      <c r="F119" s="52">
        <f>SUM(F116:F118)</f>
        <v>37612</v>
      </c>
      <c r="G119" s="53"/>
      <c r="H119" s="69"/>
      <c r="I119" s="52">
        <f>SUM(I116:I118)</f>
        <v>41858</v>
      </c>
      <c r="J119" s="52">
        <f>SUM(J116:J118)</f>
        <v>44314</v>
      </c>
      <c r="K119" s="21">
        <f>IF(J119&gt;0,(J116*K116+J117*K117+J118*K118)/J119,0)</f>
        <v>8.1327887349370395E-2</v>
      </c>
      <c r="L119" s="53">
        <f t="shared" ref="L119" si="212">L116+L117+L118</f>
        <v>40710.036</v>
      </c>
      <c r="M119" s="54">
        <f>IF(L119&gt;0,N119/L119,0)</f>
        <v>0.76087354904328763</v>
      </c>
      <c r="N119" s="55">
        <f>N116+N117+N118</f>
        <v>30975.189573000003</v>
      </c>
      <c r="O119" s="21">
        <f>IF(L119&gt;0,P119/L119,0)</f>
        <v>0.14175398931113695</v>
      </c>
      <c r="P119" s="55">
        <f>P116+P117+P118</f>
        <v>5770.8100080000004</v>
      </c>
      <c r="Q119" s="21">
        <f>IF(L119&gt;0,R119/L119,0)</f>
        <v>9.7372461645575559E-2</v>
      </c>
      <c r="R119" s="55">
        <f>R116+R117+R118</f>
        <v>3964.036419</v>
      </c>
      <c r="S119" s="21">
        <f>IF(L119&gt;0,T119/L119,0)</f>
        <v>0.19795859060404666</v>
      </c>
      <c r="T119" s="55">
        <f>T116+T117+T118</f>
        <v>8058.901350000001</v>
      </c>
      <c r="U119" s="21">
        <f>IF(L119&gt;0,V119/L119,0)</f>
        <v>0.51840578519753711</v>
      </c>
      <c r="V119" s="55">
        <f>V116+V117+V118</f>
        <v>21104.318178000001</v>
      </c>
      <c r="W119" s="21">
        <f>IF(L119&gt;0,X119/L119,0)</f>
        <v>0.40332474282262987</v>
      </c>
      <c r="X119" s="55">
        <f>X116+X117+X118</f>
        <v>16419.364800000003</v>
      </c>
      <c r="Y119" s="56">
        <f>IF(L119&gt;0,Z119/L119,0)</f>
        <v>3.2435086873909909E-3</v>
      </c>
      <c r="Z119" s="57">
        <f>SUM(Z116:Z118)</f>
        <v>132.04335542999999</v>
      </c>
      <c r="AA119" s="63">
        <f>IF(L119&gt;0,(AA116*L116+AA117*L117+AA118*L118)/L119,0)</f>
        <v>3.1356397448447358E-3</v>
      </c>
      <c r="AB119" s="56">
        <f>IF(J119&gt;0,(J116*AB116+J117*AB117+J118*AB118)/J119,0)</f>
        <v>2.5999999999999998E-4</v>
      </c>
      <c r="AC119" s="53">
        <f>SUM(AC116:AC118)</f>
        <v>10.58460936</v>
      </c>
      <c r="AD119" s="54">
        <f>IF(J119&gt;0,(J116*AD116+J117*AD117+J118*AD118)/J119,0)</f>
        <v>0.22153210497811071</v>
      </c>
      <c r="AE119" s="59">
        <f>SUM(AE116:AE118)</f>
        <v>128.91117869999999</v>
      </c>
      <c r="AF119" s="54">
        <f>IF(AND(Z119&gt;0),((Z116*AF116+Z117*AF117+Z118*AF118)/Z119),0)</f>
        <v>0.92092075793454042</v>
      </c>
      <c r="AG119" s="58">
        <f>IF(AND(AA119&gt;0,AJ119&gt;0,AB119&gt;0),((AJ119*(AA119-AB119))/(AA119*(AJ119-AB119))),0)</f>
        <v>0.91816447296270887</v>
      </c>
      <c r="AH119" s="52">
        <f>SUM(AH116:AH118)</f>
        <v>637</v>
      </c>
      <c r="AI119" s="21">
        <f>IF(AH119&gt;0,(AI116*AH116+AI117*AH117+AI118*AH118)/AH119,0)</f>
        <v>8.6437990580847709E-2</v>
      </c>
      <c r="AJ119" s="54">
        <f>IF(J119&gt;0,(AJ116*J116+AJ117*J117+AJ118*J118)/J119,0)</f>
        <v>0.22059807510041973</v>
      </c>
      <c r="AK119" s="59">
        <f>SUM(AK116:AK118)</f>
        <v>128.3780897</v>
      </c>
      <c r="AL119" s="70"/>
      <c r="AM119" s="57">
        <f>SUM(AM116:AM118)</f>
        <v>1000.64</v>
      </c>
      <c r="AN119" s="124"/>
      <c r="AO119" s="125">
        <f>AN118</f>
        <v>1780.7400000000007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53</v>
      </c>
      <c r="D120" s="12">
        <v>3689</v>
      </c>
      <c r="E120" s="12">
        <v>0</v>
      </c>
      <c r="F120" s="12">
        <v>11561</v>
      </c>
      <c r="G120" s="13">
        <v>1.1000000000000001</v>
      </c>
      <c r="H120" s="13">
        <v>3.6</v>
      </c>
      <c r="I120" s="12">
        <v>12507</v>
      </c>
      <c r="J120" s="12">
        <v>14825</v>
      </c>
      <c r="K120" s="14">
        <v>8.4000000000000005E-2</v>
      </c>
      <c r="L120" s="25">
        <f t="shared" ref="L120" si="213">J120*(1-K120)</f>
        <v>13579.7</v>
      </c>
      <c r="M120" s="15">
        <v>0.69699999999999995</v>
      </c>
      <c r="N120" s="26">
        <f>L120*M120</f>
        <v>9465.0509000000002</v>
      </c>
      <c r="O120" s="14">
        <v>0.216</v>
      </c>
      <c r="P120" s="26">
        <f>L120*O120</f>
        <v>2933.2152000000001</v>
      </c>
      <c r="Q120" s="16">
        <v>8.6999999999999994E-2</v>
      </c>
      <c r="R120" s="26">
        <f>L120*Q120</f>
        <v>1181.4339</v>
      </c>
      <c r="S120" s="16">
        <v>0.2</v>
      </c>
      <c r="T120" s="26">
        <f>L120*S120</f>
        <v>2715.9400000000005</v>
      </c>
      <c r="U120" s="16">
        <v>0.52100000000000002</v>
      </c>
      <c r="V120" s="26">
        <f>L120*U120</f>
        <v>7075.0237000000006</v>
      </c>
      <c r="W120" s="16">
        <v>0.4</v>
      </c>
      <c r="X120" s="26">
        <f>W120*L120</f>
        <v>5431.880000000001</v>
      </c>
      <c r="Y120" s="17">
        <v>3.3300000000000001E-3</v>
      </c>
      <c r="Z120" s="61">
        <f>L120*Y120</f>
        <v>45.220401000000003</v>
      </c>
      <c r="AA120" s="28">
        <f>IF(J120&gt;0,(AC120+AK120)/J120,0)</f>
        <v>2.7685710623946034E-3</v>
      </c>
      <c r="AB120" s="17">
        <v>2.5999999999999998E-4</v>
      </c>
      <c r="AC120" s="25">
        <f>AB120*L120</f>
        <v>3.5307219999999999</v>
      </c>
      <c r="AD120" s="141">
        <v>0.2117</v>
      </c>
      <c r="AE120" s="31">
        <f>AH120*(1-AI120)*AD120</f>
        <v>37.110163199999995</v>
      </c>
      <c r="AF120" s="29">
        <f t="shared" ref="AF120:AF122" si="214">IF(AND(AD120&gt;0,AB120&gt;0,Y120&gt;0),((Y120-AB120)*AD120)/((AD120-AB120)*Y120),0)</f>
        <v>0.92305557543923034</v>
      </c>
      <c r="AG120" s="62">
        <f>IF(AND(AA120&gt;0,AJ120&gt;0,AB120&gt;0),((AJ120*(AA120-AB120))/(AA120*(AJ120-AB120))),0)</f>
        <v>0.90719093346115309</v>
      </c>
      <c r="AH120" s="12">
        <v>192</v>
      </c>
      <c r="AI120" s="14">
        <v>8.6999999999999994E-2</v>
      </c>
      <c r="AJ120" s="15">
        <v>0.214</v>
      </c>
      <c r="AK120" s="31">
        <f t="shared" si="206"/>
        <v>37.513343999999996</v>
      </c>
      <c r="AL120" s="19">
        <v>1.6</v>
      </c>
      <c r="AM120" s="19">
        <v>501.1</v>
      </c>
      <c r="AN120" s="119">
        <f>AN118+AH120-AM120</f>
        <v>1471.6400000000008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56</v>
      </c>
      <c r="D121" s="73">
        <v>20787</v>
      </c>
      <c r="E121" s="44">
        <v>5</v>
      </c>
      <c r="F121" s="35">
        <v>14048</v>
      </c>
      <c r="G121" s="36">
        <v>1.2</v>
      </c>
      <c r="H121" s="38">
        <v>3.7</v>
      </c>
      <c r="I121" s="35">
        <v>15673</v>
      </c>
      <c r="J121" s="35">
        <v>15081</v>
      </c>
      <c r="K121" s="66">
        <v>8.6999999999999994E-2</v>
      </c>
      <c r="L121" s="38">
        <f t="shared" si="204"/>
        <v>13768.953000000001</v>
      </c>
      <c r="M121" s="39">
        <v>0.78600000000000003</v>
      </c>
      <c r="N121" s="26">
        <f t="shared" ref="N121:N122" si="215">L121*M121</f>
        <v>10822.397058000002</v>
      </c>
      <c r="O121" s="37">
        <v>0.11799999999999999</v>
      </c>
      <c r="P121" s="26">
        <f t="shared" ref="P121:P122" si="216">L121*O121</f>
        <v>1624.7364540000001</v>
      </c>
      <c r="Q121" s="40">
        <v>9.6000000000000002E-2</v>
      </c>
      <c r="R121" s="26">
        <f t="shared" ref="R121:R122" si="217">L121*Q121</f>
        <v>1321.8194880000001</v>
      </c>
      <c r="S121" s="40">
        <v>0.20399999999999999</v>
      </c>
      <c r="T121" s="26">
        <f>L121*S121</f>
        <v>2808.8664120000003</v>
      </c>
      <c r="U121" s="40">
        <v>0.52</v>
      </c>
      <c r="V121" s="26">
        <f>L121*U121</f>
        <v>7159.8555600000009</v>
      </c>
      <c r="W121" s="40">
        <v>0.41</v>
      </c>
      <c r="X121" s="26">
        <f>W121*L121</f>
        <v>5645.2707300000002</v>
      </c>
      <c r="Y121" s="41">
        <v>3.31E-3</v>
      </c>
      <c r="Z121" s="18">
        <f>L121*Y121</f>
        <v>45.575234430000002</v>
      </c>
      <c r="AA121" s="28">
        <f>IF(J121&gt;0,(AC121+AK121)/J121,0)</f>
        <v>3.3054849890590808E-3</v>
      </c>
      <c r="AB121" s="41">
        <v>2.4000000000000001E-4</v>
      </c>
      <c r="AC121" s="38">
        <f>AB121*L121</f>
        <v>3.3045487200000006</v>
      </c>
      <c r="AD121" s="29">
        <v>0.22570000000000001</v>
      </c>
      <c r="AE121" s="42">
        <f>AH121*(1-AI121)*AD121</f>
        <v>46.982614800000007</v>
      </c>
      <c r="AF121" s="29">
        <f t="shared" si="214"/>
        <v>0.92847975391298021</v>
      </c>
      <c r="AG121" s="30">
        <f t="shared" ref="AG121:AG122" si="218">IF(AND(AA121&gt;0,AJ121&gt;0,AB121&gt;0),((AJ121*(AA121-AB121))/(AA121*(AJ121-AB121))),0)</f>
        <v>0.92838989087696688</v>
      </c>
      <c r="AH121" s="35">
        <v>228</v>
      </c>
      <c r="AI121" s="66">
        <v>8.6999999999999994E-2</v>
      </c>
      <c r="AJ121" s="67">
        <v>0.22359999999999999</v>
      </c>
      <c r="AK121" s="42">
        <f t="shared" si="206"/>
        <v>46.545470399999999</v>
      </c>
      <c r="AL121" s="18">
        <v>1.63</v>
      </c>
      <c r="AM121" s="18"/>
      <c r="AN121" s="122">
        <f>AN120+AH121-AM121</f>
        <v>1699.6400000000008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11" t="s">
        <v>58</v>
      </c>
      <c r="D122" s="73">
        <v>17733</v>
      </c>
      <c r="E122" s="44">
        <v>3</v>
      </c>
      <c r="F122" s="44">
        <v>17554</v>
      </c>
      <c r="G122" s="38">
        <v>0.7</v>
      </c>
      <c r="H122" s="38">
        <v>3.7</v>
      </c>
      <c r="I122" s="44">
        <v>19191</v>
      </c>
      <c r="J122" s="44">
        <v>15181</v>
      </c>
      <c r="K122" s="66">
        <v>8.5000000000000006E-2</v>
      </c>
      <c r="L122" s="38">
        <f t="shared" si="204"/>
        <v>13890.615</v>
      </c>
      <c r="M122" s="29">
        <v>0.72099999999999997</v>
      </c>
      <c r="N122" s="26">
        <f t="shared" si="215"/>
        <v>10015.133415</v>
      </c>
      <c r="O122" s="40">
        <v>0.154</v>
      </c>
      <c r="P122" s="26">
        <f t="shared" si="216"/>
        <v>2139.1547099999998</v>
      </c>
      <c r="Q122" s="40">
        <v>0.125</v>
      </c>
      <c r="R122" s="26">
        <f t="shared" si="217"/>
        <v>1736.326875</v>
      </c>
      <c r="S122" s="40">
        <v>0.20599999999999999</v>
      </c>
      <c r="T122" s="26">
        <f>L122*S122</f>
        <v>2861.4666899999997</v>
      </c>
      <c r="U122" s="40">
        <v>0.51800000000000002</v>
      </c>
      <c r="V122" s="26">
        <f>L122*U122</f>
        <v>7195.3385699999999</v>
      </c>
      <c r="W122" s="40">
        <v>0.41</v>
      </c>
      <c r="X122" s="26">
        <f>W122*L122</f>
        <v>5695.1521499999999</v>
      </c>
      <c r="Y122" s="48">
        <v>3.3800000000000002E-3</v>
      </c>
      <c r="Z122" s="18">
        <f>L122*Y122</f>
        <v>46.950278700000005</v>
      </c>
      <c r="AA122" s="28">
        <f>IF(J122&gt;0,(AC122+AK122)/J122,0)</f>
        <v>3.0672716224227651E-3</v>
      </c>
      <c r="AB122" s="48">
        <v>2.4000000000000001E-4</v>
      </c>
      <c r="AC122" s="38">
        <f>AB122*L122</f>
        <v>3.3337476000000001</v>
      </c>
      <c r="AD122" s="29">
        <v>0.22040000000000001</v>
      </c>
      <c r="AE122" s="42">
        <f>AH122*(1-AI122)*AD122</f>
        <v>42.365508400000003</v>
      </c>
      <c r="AF122" s="29">
        <f t="shared" si="214"/>
        <v>0.9300067944131003</v>
      </c>
      <c r="AG122" s="30">
        <f t="shared" si="218"/>
        <v>0.92273925861975237</v>
      </c>
      <c r="AH122" s="44">
        <v>211</v>
      </c>
      <c r="AI122" s="66">
        <v>8.8999999999999996E-2</v>
      </c>
      <c r="AJ122" s="67">
        <v>0.22489999999999999</v>
      </c>
      <c r="AK122" s="42">
        <f t="shared" si="206"/>
        <v>43.230502899999998</v>
      </c>
      <c r="AL122" s="18">
        <v>1.68</v>
      </c>
      <c r="AM122" s="18"/>
      <c r="AN122" s="122">
        <f>AN121+AH122-AM122</f>
        <v>1910.6400000000008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42209</v>
      </c>
      <c r="E123" s="68"/>
      <c r="F123" s="52">
        <f>SUM(F120:F122)</f>
        <v>43163</v>
      </c>
      <c r="G123" s="53"/>
      <c r="H123" s="69"/>
      <c r="I123" s="52">
        <f>SUM(I120:I122)</f>
        <v>47371</v>
      </c>
      <c r="J123" s="52">
        <f>SUM(J120:J122)</f>
        <v>45087</v>
      </c>
      <c r="K123" s="21">
        <f>IF(J123&gt;0,(J120*K120+J121*K121+J122*K122)/J123,0)</f>
        <v>8.5340164570718829E-2</v>
      </c>
      <c r="L123" s="53">
        <f t="shared" ref="L123" si="219">L120+L121+L122</f>
        <v>41239.268000000004</v>
      </c>
      <c r="M123" s="54">
        <f>IF(L123&gt;0,N123/L123,0)</f>
        <v>0.73479920577154767</v>
      </c>
      <c r="N123" s="55">
        <f>N120+N121+N122</f>
        <v>30302.581373000005</v>
      </c>
      <c r="O123" s="21">
        <f>IF(L123&gt;0,P123/L123,0)</f>
        <v>0.1623963442804077</v>
      </c>
      <c r="P123" s="55">
        <f>P120+P121+P122</f>
        <v>6697.1063640000002</v>
      </c>
      <c r="Q123" s="21">
        <f>IF(L123&gt;0,R123/L123,0)</f>
        <v>0.10280444994804465</v>
      </c>
      <c r="R123" s="55">
        <f>R120+R121+R122</f>
        <v>4239.5802629999998</v>
      </c>
      <c r="S123" s="21">
        <f>IF(L123&gt;0,T123/L123,0)</f>
        <v>0.20335649754985952</v>
      </c>
      <c r="T123" s="55">
        <f>T120+T121+T122</f>
        <v>8386.273102000001</v>
      </c>
      <c r="U123" s="21">
        <f>IF(L123&gt;0,V123/L123,0)</f>
        <v>0.51965563089044164</v>
      </c>
      <c r="V123" s="55">
        <f>V120+V121+V122</f>
        <v>21430.217830000001</v>
      </c>
      <c r="W123" s="21">
        <f>IF(L123&gt;0,X123/L123,0)</f>
        <v>0.40670709480100375</v>
      </c>
      <c r="X123" s="55">
        <f>X120+X121+X122</f>
        <v>16772.302880000003</v>
      </c>
      <c r="Y123" s="56">
        <f>IF(L123&gt;0,Z123/L123,0)</f>
        <v>3.3401638974290232E-3</v>
      </c>
      <c r="Z123" s="57">
        <f>SUM(Z120:Z122)</f>
        <v>137.74591413000002</v>
      </c>
      <c r="AA123" s="63">
        <f>IF(L123&gt;0,(AA120*L120+AA121*L121+AA122*L122)/L123,0)</f>
        <v>3.0484469588563014E-3</v>
      </c>
      <c r="AB123" s="56">
        <f>IF(J123&gt;0,(J120*AB120+J121*AB121+J122*AB122)/J123,0)</f>
        <v>2.46576174950651E-4</v>
      </c>
      <c r="AC123" s="53">
        <f>SUM(AC120:AC122)</f>
        <v>10.169018320000001</v>
      </c>
      <c r="AD123" s="54">
        <f>IF(J123&gt;0,(J120*AD120+J121*AD121+J122*AD122)/J123,0)</f>
        <v>0.21931214318983297</v>
      </c>
      <c r="AE123" s="59">
        <f>SUM(AE120:AE122)</f>
        <v>126.45828640000002</v>
      </c>
      <c r="AF123" s="54">
        <f>IF(AND(Z123&gt;0),((Z120*AF120+Z121*AF121+Z122*AF122)/Z123),0)</f>
        <v>0.92721954558151642</v>
      </c>
      <c r="AG123" s="58">
        <f>IF(AND(AA123&gt;0,AJ123&gt;0,AB123&gt;0),((AJ123*(AA123-AB123))/(AA123*(AJ123-AB123))),0)</f>
        <v>0.92014134695906868</v>
      </c>
      <c r="AH123" s="52">
        <f>SUM(AH120:AH122)</f>
        <v>631</v>
      </c>
      <c r="AI123" s="21">
        <f>IF(AH123&gt;0,(AI120*AH120+AI121*AH121+AI122*AH122)/AH123,0)</f>
        <v>8.7668779714738521E-2</v>
      </c>
      <c r="AJ123" s="54">
        <f>IF(J123&gt;0,(AJ120*J120+AJ121*J121+AJ122*J122)/J123,0)</f>
        <v>0.2208811519950318</v>
      </c>
      <c r="AK123" s="59">
        <f>SUM(AK120:AK122)</f>
        <v>127.28931729999999</v>
      </c>
      <c r="AL123" s="70"/>
      <c r="AM123" s="57">
        <f>SUM(AM120:AM122)</f>
        <v>501.1</v>
      </c>
      <c r="AN123" s="124"/>
      <c r="AO123" s="125">
        <f>AN122</f>
        <v>1910.6400000000008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 t="s">
        <v>53</v>
      </c>
      <c r="D124" s="12">
        <v>7222</v>
      </c>
      <c r="E124" s="12">
        <v>1</v>
      </c>
      <c r="F124" s="12">
        <v>6064</v>
      </c>
      <c r="G124" s="147">
        <v>1.1000000000000001</v>
      </c>
      <c r="H124" s="13">
        <v>3.6</v>
      </c>
      <c r="I124" s="12">
        <v>7021</v>
      </c>
      <c r="J124" s="12">
        <v>13952</v>
      </c>
      <c r="K124" s="14">
        <v>8.4000000000000005E-2</v>
      </c>
      <c r="L124" s="25">
        <f t="shared" ref="L124" si="220">J124*(1-K124)</f>
        <v>12780.032000000001</v>
      </c>
      <c r="M124" s="15">
        <v>0.73</v>
      </c>
      <c r="N124" s="26">
        <f>L124*M124</f>
        <v>9329.4233600000007</v>
      </c>
      <c r="O124" s="14">
        <v>0.17299999999999999</v>
      </c>
      <c r="P124" s="26">
        <f>L124*O124</f>
        <v>2210.9455360000002</v>
      </c>
      <c r="Q124" s="16">
        <v>9.7000000000000003E-2</v>
      </c>
      <c r="R124" s="26">
        <f>L124*Q124</f>
        <v>1239.6631040000002</v>
      </c>
      <c r="S124" s="16">
        <v>0.20300000000000001</v>
      </c>
      <c r="T124" s="26">
        <f>L124*S124</f>
        <v>2594.3464960000006</v>
      </c>
      <c r="U124" s="16">
        <v>0.52400000000000002</v>
      </c>
      <c r="V124" s="26">
        <f>L124*U124</f>
        <v>6696.7367680000007</v>
      </c>
      <c r="W124" s="16">
        <v>0.41</v>
      </c>
      <c r="X124" s="26">
        <f>W124*L124</f>
        <v>5239.8131199999998</v>
      </c>
      <c r="Y124" s="17">
        <v>3.5000000000000001E-3</v>
      </c>
      <c r="Z124" s="61">
        <f>L124*Y124</f>
        <v>44.730112000000005</v>
      </c>
      <c r="AA124" s="28">
        <f>IF(J124&gt;0,(AC124+AK124)/J124,0)</f>
        <v>3.2941905246559634E-3</v>
      </c>
      <c r="AB124" s="17">
        <v>2.5000000000000001E-4</v>
      </c>
      <c r="AC124" s="25">
        <f>AB124*L124</f>
        <v>3.1950080000000005</v>
      </c>
      <c r="AD124" s="141">
        <v>0.22020000000000001</v>
      </c>
      <c r="AE124" s="31">
        <f>AH124*(1-AI124)*AD124</f>
        <v>41.557685400000004</v>
      </c>
      <c r="AF124" s="29">
        <f t="shared" ref="AF124:AF126" si="221">IF(AND(AD124&gt;0,AB124&gt;0,Y124&gt;0),((Y124-AB124)*AD124)/((AD124-AB124)*Y124),0)</f>
        <v>0.92962686324814092</v>
      </c>
      <c r="AG124" s="62">
        <f>IF(AND(AA124&gt;0,AJ124&gt;0,AB124&gt;0),((AJ124*(AA124-AB124))/(AA124*(AJ124-AB124))),0)</f>
        <v>0.92512948543812623</v>
      </c>
      <c r="AH124" s="12">
        <v>209</v>
      </c>
      <c r="AI124" s="14">
        <v>9.7000000000000003E-2</v>
      </c>
      <c r="AJ124" s="15">
        <v>0.2266</v>
      </c>
      <c r="AK124" s="31">
        <f t="shared" si="206"/>
        <v>42.765538200000002</v>
      </c>
      <c r="AL124" s="19">
        <v>1.8</v>
      </c>
      <c r="AM124" s="19">
        <v>450.26</v>
      </c>
      <c r="AN124" s="119">
        <f>AN122+AH124-AM124+AO124</f>
        <v>1727.3800000000008</v>
      </c>
      <c r="AO124" s="120">
        <v>58</v>
      </c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24" t="s">
        <v>50</v>
      </c>
      <c r="D125" s="73">
        <v>18745</v>
      </c>
      <c r="E125" s="44">
        <v>2</v>
      </c>
      <c r="F125" s="35">
        <v>12703</v>
      </c>
      <c r="G125" s="148">
        <v>1</v>
      </c>
      <c r="H125" s="38">
        <v>3.9</v>
      </c>
      <c r="I125" s="35">
        <v>13638</v>
      </c>
      <c r="J125" s="35">
        <v>13943</v>
      </c>
      <c r="K125" s="66">
        <v>0.08</v>
      </c>
      <c r="L125" s="38">
        <f t="shared" si="204"/>
        <v>12827.560000000001</v>
      </c>
      <c r="M125" s="39">
        <v>0.85899999999999999</v>
      </c>
      <c r="N125" s="26">
        <f t="shared" ref="N125:N126" si="222">L125*M125</f>
        <v>11018.874040000001</v>
      </c>
      <c r="O125" s="37">
        <v>9.8000000000000004E-2</v>
      </c>
      <c r="P125" s="26">
        <f t="shared" ref="P125:P126" si="223">L125*O125</f>
        <v>1257.1008800000002</v>
      </c>
      <c r="Q125" s="40">
        <v>4.2999999999999997E-2</v>
      </c>
      <c r="R125" s="26">
        <f t="shared" ref="R125:R126" si="224">L125*Q125</f>
        <v>551.58508000000006</v>
      </c>
      <c r="S125" s="40">
        <v>0.19600000000000001</v>
      </c>
      <c r="T125" s="26">
        <f>L125*S125</f>
        <v>2514.2017600000004</v>
      </c>
      <c r="U125" s="40">
        <v>0.52700000000000002</v>
      </c>
      <c r="V125" s="26">
        <f>L125*U125</f>
        <v>6760.1241200000013</v>
      </c>
      <c r="W125" s="40">
        <v>0.4</v>
      </c>
      <c r="X125" s="26">
        <f>W125*L125</f>
        <v>5131.0240000000013</v>
      </c>
      <c r="Y125" s="41">
        <v>3.4499999999999999E-3</v>
      </c>
      <c r="Z125" s="18">
        <f>L125*Y125</f>
        <v>44.255082000000002</v>
      </c>
      <c r="AA125" s="28">
        <f>IF(J125&gt;0,(AC125+AK125)/J125,0)</f>
        <v>3.4036050060962495E-3</v>
      </c>
      <c r="AB125" s="41">
        <v>2.5000000000000001E-4</v>
      </c>
      <c r="AC125" s="38">
        <f>AB125*L125</f>
        <v>3.2068900000000005</v>
      </c>
      <c r="AD125" s="29">
        <v>0.21740000000000001</v>
      </c>
      <c r="AE125" s="42">
        <f>AH125*(1-AI125)*AD125</f>
        <v>43.080418800000004</v>
      </c>
      <c r="AF125" s="29">
        <f t="shared" si="221"/>
        <v>0.92860408386642501</v>
      </c>
      <c r="AG125" s="30">
        <f t="shared" ref="AG125:AG126" si="225">IF(AND(AA125&gt;0,AJ125&gt;0,AB125&gt;0),((AJ125*(AA125-AB125))/(AA125*(AJ125-AB125))),0)</f>
        <v>0.92758696721348532</v>
      </c>
      <c r="AH125" s="35">
        <v>218</v>
      </c>
      <c r="AI125" s="66">
        <v>9.0999999999999998E-2</v>
      </c>
      <c r="AJ125" s="67">
        <v>0.2233</v>
      </c>
      <c r="AK125" s="42">
        <f t="shared" si="206"/>
        <v>44.249574600000003</v>
      </c>
      <c r="AL125" s="18">
        <v>1.7</v>
      </c>
      <c r="AM125" s="18"/>
      <c r="AN125" s="122">
        <f>AN124+AH125-AM125</f>
        <v>1945.3800000000008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 t="s">
        <v>58</v>
      </c>
      <c r="D126" s="73">
        <v>13465</v>
      </c>
      <c r="E126" s="44">
        <v>2</v>
      </c>
      <c r="F126" s="44">
        <v>16776</v>
      </c>
      <c r="G126" s="149">
        <v>1.1000000000000001</v>
      </c>
      <c r="H126" s="38">
        <v>5.3</v>
      </c>
      <c r="I126" s="44">
        <v>17696</v>
      </c>
      <c r="J126" s="44">
        <v>13809</v>
      </c>
      <c r="K126" s="66">
        <v>7.8E-2</v>
      </c>
      <c r="L126" s="38">
        <f t="shared" si="204"/>
        <v>12731.898000000001</v>
      </c>
      <c r="M126" s="29">
        <v>0.746</v>
      </c>
      <c r="N126" s="26">
        <f t="shared" si="222"/>
        <v>9497.9959080000008</v>
      </c>
      <c r="O126" s="40">
        <v>0.153</v>
      </c>
      <c r="P126" s="26">
        <f t="shared" si="223"/>
        <v>1947.9803940000002</v>
      </c>
      <c r="Q126" s="40">
        <v>0.10100000000000001</v>
      </c>
      <c r="R126" s="26">
        <f t="shared" si="224"/>
        <v>1285.9216980000001</v>
      </c>
      <c r="S126" s="40">
        <v>0.20100000000000001</v>
      </c>
      <c r="T126" s="26">
        <f>L126*S126</f>
        <v>2559.1114980000002</v>
      </c>
      <c r="U126" s="40">
        <v>0.51</v>
      </c>
      <c r="V126" s="26">
        <f>L126*U126</f>
        <v>6493.2679800000005</v>
      </c>
      <c r="W126" s="40">
        <v>0.41</v>
      </c>
      <c r="X126" s="26">
        <f>W126*L126</f>
        <v>5220.0781800000004</v>
      </c>
      <c r="Y126" s="48">
        <v>3.5000000000000001E-3</v>
      </c>
      <c r="Z126" s="18">
        <f>L126*Y126</f>
        <v>44.561643000000004</v>
      </c>
      <c r="AA126" s="28">
        <f>IF(J126&gt;0,(AC126+AK126)/J126,0)</f>
        <v>3.2294181258599466E-3</v>
      </c>
      <c r="AB126" s="48">
        <v>2.5000000000000001E-4</v>
      </c>
      <c r="AC126" s="38">
        <f>AB126*L126</f>
        <v>3.1829745000000003</v>
      </c>
      <c r="AD126" s="29">
        <v>0.217</v>
      </c>
      <c r="AE126" s="42">
        <f>AH126*(1-AI126)*AD126</f>
        <v>40.064276</v>
      </c>
      <c r="AF126" s="29">
        <f t="shared" si="221"/>
        <v>0.92964244521337958</v>
      </c>
      <c r="AG126" s="30">
        <f t="shared" si="225"/>
        <v>0.92361611627281248</v>
      </c>
      <c r="AH126" s="44">
        <v>202</v>
      </c>
      <c r="AI126" s="66">
        <v>8.5999999999999993E-2</v>
      </c>
      <c r="AJ126" s="67">
        <v>0.2243</v>
      </c>
      <c r="AK126" s="42">
        <f t="shared" si="206"/>
        <v>41.412060400000001</v>
      </c>
      <c r="AL126" s="18">
        <v>1.63</v>
      </c>
      <c r="AM126" s="18"/>
      <c r="AN126" s="122">
        <f>AN125+AH126-AM126</f>
        <v>2147.380000000001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39432</v>
      </c>
      <c r="E127" s="68"/>
      <c r="F127" s="52">
        <f>SUM(F124:F126)</f>
        <v>35543</v>
      </c>
      <c r="G127" s="69"/>
      <c r="H127" s="69"/>
      <c r="I127" s="52">
        <f>SUM(I124:I126)</f>
        <v>38355</v>
      </c>
      <c r="J127" s="52">
        <f>SUM(J124:J126)</f>
        <v>41704</v>
      </c>
      <c r="K127" s="21">
        <f>IF(J127&gt;0,(J124*K124+J125*K125+J126*K126)/J127,0)</f>
        <v>8.0675954344906972E-2</v>
      </c>
      <c r="L127" s="53">
        <f t="shared" ref="L127" si="227">L124+L125+L126</f>
        <v>38339.490000000005</v>
      </c>
      <c r="M127" s="54">
        <f>IF(L127&gt;0,N127/L127,0)</f>
        <v>0.7784739261789867</v>
      </c>
      <c r="N127" s="55">
        <f>N124+N125+N126</f>
        <v>29846.293308000004</v>
      </c>
      <c r="O127" s="21">
        <f>IF(L127&gt;0,P127/L127,0)</f>
        <v>0.14126496753086698</v>
      </c>
      <c r="P127" s="55">
        <f>P124+P125+P126</f>
        <v>5416.0268100000003</v>
      </c>
      <c r="Q127" s="21">
        <f>IF(L127&gt;0,R127/L127,0)</f>
        <v>8.0261106290146267E-2</v>
      </c>
      <c r="R127" s="55">
        <f>R124+R125+R126</f>
        <v>3077.1698820000001</v>
      </c>
      <c r="S127" s="21">
        <f>IF(L127&gt;0,T127/L127,0)</f>
        <v>0.19999378588499742</v>
      </c>
      <c r="T127" s="55">
        <f>T124+T125+T126</f>
        <v>7667.6597540000012</v>
      </c>
      <c r="U127" s="21">
        <f>IF(L127&gt;0,V127/L127,0)</f>
        <v>0.52035457091369763</v>
      </c>
      <c r="V127" s="55">
        <f>V124+V125+V126</f>
        <v>19950.128868000003</v>
      </c>
      <c r="W127" s="21">
        <f>IF(L127&gt;0,X127/L127,0)</f>
        <v>0.40665421736178542</v>
      </c>
      <c r="X127" s="55">
        <f>X124+X125+X126</f>
        <v>15590.915300000001</v>
      </c>
      <c r="Y127" s="56">
        <f>IF(L127&gt;0,Z127/L127,0)</f>
        <v>3.4832710868089273E-3</v>
      </c>
      <c r="Z127" s="57">
        <f>SUM(Z124:Z126)</f>
        <v>133.54683700000001</v>
      </c>
      <c r="AA127" s="63">
        <f>IF(L127&gt;0,(AA124*L124+AA125*L125+AA126*L126)/L127,0)</f>
        <v>3.3092884106961256E-3</v>
      </c>
      <c r="AB127" s="56">
        <f>IF(J127&gt;0,(J124*AB124+J125*AB125+J126*AB126)/J127,0)</f>
        <v>2.5000000000000001E-4</v>
      </c>
      <c r="AC127" s="53">
        <f>SUM(AC124:AC126)</f>
        <v>9.5848725000000012</v>
      </c>
      <c r="AD127" s="54">
        <f>IF(J127&gt;0,(J124*AD124+J125*AD125+J126*AD126)/J127,0)</f>
        <v>0.21820428735852673</v>
      </c>
      <c r="AE127" s="59">
        <f>SUM(AE124:AE126)</f>
        <v>124.70238020000002</v>
      </c>
      <c r="AF127" s="54">
        <f>IF(AND(Z127&gt;0),((Z124*AF124+Z125*AF125+Z126*AF126)/Z127),0)</f>
        <v>0.92929313143962544</v>
      </c>
      <c r="AG127" s="58">
        <f>IF(AND(AA127&gt;0,AJ127&gt;0,AB127&gt;0),((AJ127*(AA127-AB127))/(AA127*(AJ127-AB127))),0)</f>
        <v>0.9254845864910054</v>
      </c>
      <c r="AH127" s="52">
        <f>SUM(AH124:AH126)</f>
        <v>629</v>
      </c>
      <c r="AI127" s="21">
        <f>IF(AH127&gt;0,(AI124*AH124+AI125*AH125+AI126*AH126)/AH127,0)</f>
        <v>9.1387917329093807E-2</v>
      </c>
      <c r="AJ127" s="54">
        <f>IF(J127&gt;0,(AJ124*J124+AJ125*J125+AJ126*J126)/J127,0)</f>
        <v>0.22473512852484176</v>
      </c>
      <c r="AK127" s="59">
        <f>SUM(AK124:AK126)</f>
        <v>128.4271732</v>
      </c>
      <c r="AL127" s="70"/>
      <c r="AM127" s="57">
        <f>SUM(AM124:AM126)</f>
        <v>450.26</v>
      </c>
      <c r="AN127" s="124"/>
      <c r="AO127" s="125">
        <f>AN126</f>
        <v>2147.380000000001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1344470</v>
      </c>
      <c r="E128" s="86"/>
      <c r="F128" s="86">
        <f t="shared" ref="F128" si="228">SUM(F127,F123,F119,F115,F111,F107,F103,F99,F95,F91,F87,F83,F79,F75,F71,F67,F63,F59,F55,F51,F47,F43,F39,F35,F31,F27,F23,F19,F15,F11,F7)</f>
        <v>1270077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1293349</v>
      </c>
      <c r="J128" s="86">
        <f t="shared" si="229"/>
        <v>1364100</v>
      </c>
      <c r="K128" s="87">
        <f>1-L128/J128</f>
        <v>7.9725550912689513E-2</v>
      </c>
      <c r="L128" s="86">
        <f>SUM(L127,L123,L119,L115,L111,L107,L103,L99,L95,L91,L87,L83,L79,L75,L71,L67,L63,L59,L55,L51,L47,L43,L39,L35,L31,L27,L23,L19,L15,L11,L7)</f>
        <v>1255346.3760000002</v>
      </c>
      <c r="M128" s="88">
        <f>IF(AND(L128&gt;0),(N128/L128),0)</f>
        <v>0.70696508523158386</v>
      </c>
      <c r="N128" s="86">
        <f>SUM(N127,N123,N119,N115,N111,N107,N103,N99,N95,N91,N87,N83,N79,N75,N71,N67,N63,N59,N55,N51,N47,N43,N39,N35,N31,N27,N23,N19,N15,N11,N7)</f>
        <v>887486.05770400004</v>
      </c>
      <c r="O128" s="88">
        <f>P128/L128</f>
        <v>0.14903901266848443</v>
      </c>
      <c r="P128" s="86">
        <f>SUM(P127,P123,P119,P115,P111,P107,P103,P99,P95,P91,P87,P83,P79,P75,P71,P67,P63,P59,P55,P51,P47,P43,P39,P35,P31,P27,P23,P19,P15,P11,P7)</f>
        <v>187095.58443600006</v>
      </c>
      <c r="Q128" s="88">
        <f>R128/L128</f>
        <v>0.14399590209993163</v>
      </c>
      <c r="R128" s="86">
        <f>SUM(R127,R123,R119,R115,R111,R107,R103,R99,R95,R91,R87,R83,R79,R75,R71,R67,R63,R59,R55,R51,R47,R43,R39,R35,R31,R27,R23,R19,R15,R11,R7)</f>
        <v>180764.73385999998</v>
      </c>
      <c r="S128" s="88">
        <f>T128/L128</f>
        <v>0.19847199520971098</v>
      </c>
      <c r="T128" s="86">
        <f>SUM(T127,T123,T119,T115,T111,T107,T103,T99,T95,T91,T87,T83,T79,T75,T71,T67,T63,T59,T55,T51,T47,T43,T39,T35,T31,T27,T23,T19,T15,T11,T7)</f>
        <v>249151.09992400007</v>
      </c>
      <c r="U128" s="88">
        <f>V128/L128</f>
        <v>0.51265740047669528</v>
      </c>
      <c r="V128" s="86">
        <f>SUM(V127,V123,V119,V115,V111,V107,V103,V99,V95,V91,V87,V83,V79,V75,V71,V67,V63,V59,V55,V51,V47,V43,V39,V35,V31,V27,V23,V19,V15,V11,V7)</f>
        <v>643562.60981800011</v>
      </c>
      <c r="W128" s="88">
        <f>IF(AND(L128&gt;0),(X128/L128),0)</f>
        <v>0.40413989477275558</v>
      </c>
      <c r="X128" s="86">
        <f>SUM(X127,X123,X119,X115,X111,X107,X103,X99,X95,X91,X87,X83,X79,X75,X71,X67,X63,X59,X55,X51,X47,X43,X39,X35,X31,X27,X23,X19,X15,X11,X7)</f>
        <v>507335.55230000016</v>
      </c>
      <c r="Y128" s="89">
        <f>IF(AND(L128&gt;0),(Z128/L128),0)</f>
        <v>3.315241129305653E-3</v>
      </c>
      <c r="Z128" s="86">
        <f>SUM(Z127,Z123,Z119,Z115,Z111,Z107,Z103,Z99,Z95,Z91,Z87,Z83,Z79,Z75,Z71,Z67,Z63,Z59,Z55,Z51,Z47,Z43,Z39,Z35,Z31,Z27,Z23,Z19,Z15,Z11,Z7)</f>
        <v>4161.7759372399996</v>
      </c>
      <c r="AA128" s="90">
        <f>(AC128+AK128)/J128</f>
        <v>3.0384233960046914E-3</v>
      </c>
      <c r="AB128" s="91">
        <f>AC128/(L128-AH128)</f>
        <v>2.7481185521549529E-4</v>
      </c>
      <c r="AC128" s="92">
        <f>SUM(AC127,AC123,AC119,AC115,AC111,AC107,AC103,AC99,AC95,AC91,AC87,AC83,AC79,AC75,AC71,AC67,AC63,AC59,AC55,AC51,AC47,AC43,AC39,AC35,AC31,AC27,AC23,AC19,AC15,AC11,AC7)</f>
        <v>339.69338869000006</v>
      </c>
      <c r="AD128" s="88">
        <f>AE128/AH128</f>
        <v>0.19573838250571374</v>
      </c>
      <c r="AE128" s="86">
        <f>SUM(AE127,AE123,AE119,AE115,AE111,AE107,AE103,AE99,AE95,AE91,AE87,AE83,AE79,AE75,AE71,AE67,AE63,AE59,AE55,AE51,AE47,AE43,AE39,AE35,AE31,AE27,AE23,AE19,AE15,AE11,AE7)</f>
        <v>3768.355340000001</v>
      </c>
      <c r="AF128" s="93">
        <f>((Y128-AB128)*AJ128)/((AJ128-AB128)*Y128)</f>
        <v>0.91838348912461454</v>
      </c>
      <c r="AG128" s="94">
        <f>((AA128-AB128)*AJ128)/((AJ128-AB128)*AA128)</f>
        <v>0.91082090458461018</v>
      </c>
      <c r="AH128" s="86">
        <f t="shared" ref="AH128" si="230">SUM(AH127,AH123,AH119,AH115,AH111,AH107,AH103,AH99,AH95,AH91,AH87,AH83,AH79,AH75,AH71,AH67,AH63,AH59,AH55,AH51,AH47,AH43,AH39,AH35,AH31,AH27,AH23,AH19,AH15,AH11,AH7)</f>
        <v>19252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8.4978563209949537E-2</v>
      </c>
      <c r="AJ128" s="88">
        <f>AK128/AH128</f>
        <v>0.19764284052565967</v>
      </c>
      <c r="AK128" s="86">
        <f>SUM(AK127,AK123,AK119,AK115,AK111,AK107,AK103,AK99,AK95,AK91,AK87,AK83,AK79,AK75,AK71,AK67,AK63,AK59,AK55,AK51,AK47,AK43,AK39,AK35,AK31,AK27,AK23,AK19,AK15,AK11,AK7)</f>
        <v>3805.0199658000001</v>
      </c>
      <c r="AL128" s="86"/>
      <c r="AM128" s="128">
        <f>SUM(AM127,AM123,AM119,AM115,AM111,AM107,AM103,AM99,AM95,AM91,AM87,AM83,AM79,AM75,AM71,AM67,AM63,AM59,AM55,AM51,AM47,AM43,AM39,AM35,AM31,AM27,AM23,AM19,AM15,AM11,AM7)</f>
        <v>19498.180000000004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R1:AS1"/>
    <mergeCell ref="AT1:AU1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72:A75"/>
    <mergeCell ref="A76:A79"/>
    <mergeCell ref="A80:A83"/>
    <mergeCell ref="C1:C2"/>
    <mergeCell ref="A20:A23"/>
    <mergeCell ref="A4:A7"/>
    <mergeCell ref="A8:A11"/>
    <mergeCell ref="A12:A15"/>
    <mergeCell ref="A16:A19"/>
    <mergeCell ref="A1:A2"/>
    <mergeCell ref="B1:B2"/>
    <mergeCell ref="A24:A27"/>
    <mergeCell ref="A28:A31"/>
    <mergeCell ref="A32:A35"/>
    <mergeCell ref="A124:A127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zoomScale="110" zoomScaleNormal="110" workbookViewId="0">
      <pane ySplit="2" topLeftCell="A111" activePane="bottomLeft" state="frozen"/>
      <selection pane="bottomLeft" activeCell="A131" sqref="A131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1.42578125" style="131" customWidth="1"/>
    <col min="40" max="40" width="11.5703125" style="132" hidden="1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50" t="s">
        <v>0</v>
      </c>
      <c r="E1" s="150" t="s">
        <v>1</v>
      </c>
      <c r="F1" s="150" t="s">
        <v>2</v>
      </c>
      <c r="G1" s="2" t="s">
        <v>48</v>
      </c>
      <c r="H1" s="150" t="s">
        <v>3</v>
      </c>
      <c r="I1" s="150" t="s">
        <v>4</v>
      </c>
      <c r="J1" s="150" t="s">
        <v>5</v>
      </c>
      <c r="K1" s="150" t="s">
        <v>6</v>
      </c>
      <c r="L1" s="150" t="s">
        <v>7</v>
      </c>
      <c r="M1" s="150" t="s">
        <v>8</v>
      </c>
      <c r="N1" s="150"/>
      <c r="O1" s="1" t="s">
        <v>9</v>
      </c>
      <c r="P1" s="1"/>
      <c r="Q1" s="1" t="s">
        <v>10</v>
      </c>
      <c r="R1" s="1"/>
      <c r="S1" s="150" t="s">
        <v>11</v>
      </c>
      <c r="T1" s="150"/>
      <c r="U1" s="150" t="s">
        <v>12</v>
      </c>
      <c r="V1" s="150"/>
      <c r="W1" s="150" t="s">
        <v>13</v>
      </c>
      <c r="X1" s="150"/>
      <c r="Y1" s="150" t="s">
        <v>14</v>
      </c>
      <c r="Z1" s="150" t="s">
        <v>15</v>
      </c>
      <c r="AA1" s="150" t="s">
        <v>16</v>
      </c>
      <c r="AB1" s="150" t="s">
        <v>17</v>
      </c>
      <c r="AC1" s="150" t="s">
        <v>18</v>
      </c>
      <c r="AD1" s="138" t="s">
        <v>43</v>
      </c>
      <c r="AE1" s="3" t="s">
        <v>44</v>
      </c>
      <c r="AF1" s="150" t="s">
        <v>19</v>
      </c>
      <c r="AG1" s="150" t="s">
        <v>20</v>
      </c>
      <c r="AH1" s="150" t="s">
        <v>21</v>
      </c>
      <c r="AI1" s="2" t="s">
        <v>22</v>
      </c>
      <c r="AJ1" s="3" t="s">
        <v>23</v>
      </c>
      <c r="AK1" s="150" t="s">
        <v>24</v>
      </c>
      <c r="AL1" s="150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50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51"/>
      <c r="E3" s="151"/>
      <c r="F3" s="151"/>
      <c r="G3" s="105"/>
      <c r="H3" s="151"/>
      <c r="I3" s="151"/>
      <c r="J3" s="151"/>
      <c r="K3" s="151"/>
      <c r="L3" s="151"/>
      <c r="M3" s="151"/>
      <c r="N3" s="6"/>
      <c r="O3" s="151"/>
      <c r="P3" s="6"/>
      <c r="Q3" s="151"/>
      <c r="R3" s="6"/>
      <c r="S3" s="108"/>
      <c r="T3" s="6"/>
      <c r="U3" s="151"/>
      <c r="V3" s="6"/>
      <c r="W3" s="151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51"/>
      <c r="AI3" s="105"/>
      <c r="AJ3" s="106"/>
      <c r="AK3" s="151"/>
      <c r="AL3" s="151"/>
      <c r="AM3" s="116"/>
      <c r="AN3" s="117">
        <f>Октомври!AO127</f>
        <v>2147.380000000001</v>
      </c>
      <c r="AO3" s="118"/>
      <c r="AP3" s="107"/>
      <c r="AQ3" s="151"/>
      <c r="AR3" s="151"/>
      <c r="AS3" s="151"/>
      <c r="AT3" s="151"/>
      <c r="AU3" s="151"/>
    </row>
    <row r="4" spans="1:47" x14ac:dyDescent="0.2">
      <c r="A4" s="169">
        <v>1</v>
      </c>
      <c r="B4" s="23">
        <v>1</v>
      </c>
      <c r="C4" s="11" t="s">
        <v>53</v>
      </c>
      <c r="D4" s="12">
        <v>7223</v>
      </c>
      <c r="E4" s="12">
        <v>0</v>
      </c>
      <c r="F4" s="12">
        <v>11314</v>
      </c>
      <c r="G4" s="13">
        <v>1.2</v>
      </c>
      <c r="H4" s="13">
        <v>3.6</v>
      </c>
      <c r="I4" s="12">
        <v>12223</v>
      </c>
      <c r="J4" s="12">
        <v>14017</v>
      </c>
      <c r="K4" s="14">
        <v>8.1000000000000003E-2</v>
      </c>
      <c r="L4" s="25">
        <f>J4*(1-K4)</f>
        <v>12881.623000000001</v>
      </c>
      <c r="M4" s="15">
        <v>0.71</v>
      </c>
      <c r="N4" s="26">
        <f>L4*M4</f>
        <v>9145.9523300000001</v>
      </c>
      <c r="O4" s="14">
        <v>0.19</v>
      </c>
      <c r="P4" s="26">
        <f>L4*O4</f>
        <v>2447.5083700000005</v>
      </c>
      <c r="Q4" s="16">
        <v>0.1</v>
      </c>
      <c r="R4" s="26">
        <f>L4*Q4</f>
        <v>1288.1623000000002</v>
      </c>
      <c r="S4" s="27">
        <v>0.193</v>
      </c>
      <c r="T4" s="26">
        <f>L4*S4</f>
        <v>2486.1532390000002</v>
      </c>
      <c r="U4" s="16">
        <v>0.53500000000000003</v>
      </c>
      <c r="V4" s="26">
        <f>L4*U4</f>
        <v>6891.6683050000011</v>
      </c>
      <c r="W4" s="16">
        <v>0.41</v>
      </c>
      <c r="X4" s="26">
        <f>W4*L4</f>
        <v>5281.4654300000002</v>
      </c>
      <c r="Y4" s="17">
        <v>3.3899999999999998E-3</v>
      </c>
      <c r="Z4" s="18">
        <f>L4*Y4</f>
        <v>43.668701970000001</v>
      </c>
      <c r="AA4" s="28">
        <f>IF(J4&gt;0,(AC4+AK4)/J4,0)</f>
        <v>3.2170527488050225E-3</v>
      </c>
      <c r="AB4" s="17">
        <v>2.5999999999999998E-4</v>
      </c>
      <c r="AC4" s="25">
        <f>AB4*L4</f>
        <v>3.3492219800000003</v>
      </c>
      <c r="AD4" s="141">
        <v>0.21229999999999999</v>
      </c>
      <c r="AE4" s="31">
        <f>AH4*(1-AI4)*AD4</f>
        <v>40.228302399999997</v>
      </c>
      <c r="AF4" s="29">
        <f t="shared" ref="AF4:AF6" si="0">IF(AND(AD4&gt;0,AB4&gt;0,Y4&gt;0),((Y4-AB4)*AD4)/((AD4-AB4)*Y4),0)</f>
        <v>0.92443597495658136</v>
      </c>
      <c r="AG4" s="62">
        <f>IF(AND(AA4&gt;0,AJ4&gt;0,AB4&gt;0),((AJ4*(AA4-AB4))/(AA4*(AJ4-AB4))),0)</f>
        <v>0.92026679180924098</v>
      </c>
      <c r="AH4" s="12">
        <v>208</v>
      </c>
      <c r="AI4" s="14">
        <v>8.8999999999999996E-2</v>
      </c>
      <c r="AJ4" s="15">
        <v>0.2203</v>
      </c>
      <c r="AK4" s="31">
        <f t="shared" ref="AK4:AK6" si="1">AH4*(1-AI4)*AJ4</f>
        <v>41.744206399999996</v>
      </c>
      <c r="AL4" s="19">
        <v>1.65</v>
      </c>
      <c r="AM4" s="19">
        <v>1024.0999999999999</v>
      </c>
      <c r="AN4" s="119">
        <f>AN3+AH4-AM4</f>
        <v>1331.2800000000011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24" t="s">
        <v>50</v>
      </c>
      <c r="D5" s="35">
        <v>19412</v>
      </c>
      <c r="E5" s="35">
        <v>4</v>
      </c>
      <c r="F5" s="35">
        <v>15578</v>
      </c>
      <c r="G5" s="36">
        <v>0.8</v>
      </c>
      <c r="H5" s="36">
        <v>4.2</v>
      </c>
      <c r="I5" s="35">
        <v>16510</v>
      </c>
      <c r="J5" s="35">
        <v>14052</v>
      </c>
      <c r="K5" s="37">
        <v>8.1000000000000003E-2</v>
      </c>
      <c r="L5" s="38">
        <f t="shared" ref="L5:L6" si="2">J5*(1-K5)</f>
        <v>12913.788</v>
      </c>
      <c r="M5" s="39">
        <v>0.74399999999999999</v>
      </c>
      <c r="N5" s="26">
        <f t="shared" ref="N5:N6" si="3">L5*M5</f>
        <v>9607.8582719999995</v>
      </c>
      <c r="O5" s="37">
        <v>0.14299999999999999</v>
      </c>
      <c r="P5" s="26">
        <f t="shared" ref="P5:P6" si="4">L5*O5</f>
        <v>1846.6716839999999</v>
      </c>
      <c r="Q5" s="40">
        <v>0.113</v>
      </c>
      <c r="R5" s="26">
        <f t="shared" ref="R5:R6" si="5">L5*Q5</f>
        <v>1459.2580440000002</v>
      </c>
      <c r="S5" s="29">
        <v>0.19700000000000001</v>
      </c>
      <c r="T5" s="26">
        <f>L5*S5</f>
        <v>2544.0162360000004</v>
      </c>
      <c r="U5" s="40">
        <v>0.52300000000000002</v>
      </c>
      <c r="V5" s="26">
        <f>L5*U5</f>
        <v>6753.9111240000002</v>
      </c>
      <c r="W5" s="40">
        <v>0.41</v>
      </c>
      <c r="X5" s="26">
        <f>W5*L5</f>
        <v>5294.65308</v>
      </c>
      <c r="Y5" s="41">
        <v>3.3E-3</v>
      </c>
      <c r="Z5" s="18">
        <f>L5*Y5</f>
        <v>42.615500400000002</v>
      </c>
      <c r="AA5" s="28">
        <f>IF(J5&gt;0,(AC5+AK5)/J5,0)</f>
        <v>3.207412728437233E-3</v>
      </c>
      <c r="AB5" s="41">
        <v>2.7E-4</v>
      </c>
      <c r="AC5" s="38">
        <f>AB5*L5</f>
        <v>3.4867227600000001</v>
      </c>
      <c r="AD5" s="29">
        <v>0.21609999999999999</v>
      </c>
      <c r="AE5" s="42">
        <f>AH5*(1-AI5)*AD5</f>
        <v>42.208868099999997</v>
      </c>
      <c r="AF5" s="29">
        <f t="shared" si="0"/>
        <v>0.91933044946991127</v>
      </c>
      <c r="AG5" s="30">
        <f t="shared" ref="AG5:AG6" si="6">IF(AND(AA5&gt;0,AJ5&gt;0,AB5&gt;0),((AJ5*(AA5-AB5))/(AA5*(AJ5-AB5))),0)</f>
        <v>0.91698291977135604</v>
      </c>
      <c r="AH5" s="35">
        <v>213</v>
      </c>
      <c r="AI5" s="37">
        <v>8.3000000000000004E-2</v>
      </c>
      <c r="AJ5" s="39">
        <v>0.21290000000000001</v>
      </c>
      <c r="AK5" s="42">
        <f t="shared" si="1"/>
        <v>41.583840899999998</v>
      </c>
      <c r="AL5" s="43">
        <v>1.75</v>
      </c>
      <c r="AM5" s="43"/>
      <c r="AN5" s="134">
        <f>AN4+AH5-AM5</f>
        <v>1544.2800000000011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11" t="s">
        <v>49</v>
      </c>
      <c r="D6" s="44">
        <v>14975</v>
      </c>
      <c r="E6" s="44">
        <v>5</v>
      </c>
      <c r="F6" s="44">
        <v>17471</v>
      </c>
      <c r="G6" s="38">
        <v>0.7</v>
      </c>
      <c r="H6" s="38">
        <v>3.2</v>
      </c>
      <c r="I6" s="44">
        <v>18336</v>
      </c>
      <c r="J6" s="44">
        <v>14004</v>
      </c>
      <c r="K6" s="40">
        <v>7.9000000000000001E-2</v>
      </c>
      <c r="L6" s="38">
        <f t="shared" si="2"/>
        <v>12897.684000000001</v>
      </c>
      <c r="M6" s="29">
        <v>0.77200000000000002</v>
      </c>
      <c r="N6" s="26">
        <f t="shared" si="3"/>
        <v>9957.0120480000005</v>
      </c>
      <c r="O6" s="40">
        <v>0.13200000000000001</v>
      </c>
      <c r="P6" s="26">
        <f t="shared" si="4"/>
        <v>1702.4942880000003</v>
      </c>
      <c r="Q6" s="40">
        <v>9.6000000000000002E-2</v>
      </c>
      <c r="R6" s="26">
        <f t="shared" si="5"/>
        <v>1238.177664</v>
      </c>
      <c r="S6" s="29">
        <v>0.191</v>
      </c>
      <c r="T6" s="26">
        <f>L6*S6</f>
        <v>2463.4576440000001</v>
      </c>
      <c r="U6" s="40">
        <v>0.53</v>
      </c>
      <c r="V6" s="26">
        <f>L6*U6</f>
        <v>6835.7725200000014</v>
      </c>
      <c r="W6" s="40">
        <v>0.41</v>
      </c>
      <c r="X6" s="26">
        <f>W6*L6</f>
        <v>5288.05044</v>
      </c>
      <c r="Y6" s="48">
        <v>3.2799999999999999E-3</v>
      </c>
      <c r="Z6" s="18">
        <f>L6*Y6</f>
        <v>42.304403520000001</v>
      </c>
      <c r="AA6" s="28">
        <f>IF(J6&gt;0,(AC6+AK6)/J6,0)</f>
        <v>3.0949682005141383E-3</v>
      </c>
      <c r="AB6" s="48">
        <v>2.7E-4</v>
      </c>
      <c r="AC6" s="38">
        <f>AB6*L6</f>
        <v>3.4823746800000004</v>
      </c>
      <c r="AD6" s="29">
        <v>0.22700000000000001</v>
      </c>
      <c r="AE6" s="42">
        <f>AH6*(1-AI6)*AD6</f>
        <v>41.677199999999999</v>
      </c>
      <c r="AF6" s="29">
        <f t="shared" si="0"/>
        <v>0.91877574379325144</v>
      </c>
      <c r="AG6" s="30">
        <f t="shared" si="6"/>
        <v>0.91389820846402237</v>
      </c>
      <c r="AH6" s="44">
        <v>200</v>
      </c>
      <c r="AI6" s="40">
        <v>8.2000000000000003E-2</v>
      </c>
      <c r="AJ6" s="29">
        <v>0.21709999999999999</v>
      </c>
      <c r="AK6" s="42">
        <f t="shared" si="1"/>
        <v>39.859559999999995</v>
      </c>
      <c r="AL6" s="18">
        <v>1.65</v>
      </c>
      <c r="AM6" s="18"/>
      <c r="AN6" s="134">
        <f>AN5+AH6-AM6</f>
        <v>1744.2800000000011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41610</v>
      </c>
      <c r="E7" s="52"/>
      <c r="F7" s="52">
        <f>SUM(F4:F6)</f>
        <v>44363</v>
      </c>
      <c r="G7" s="53"/>
      <c r="H7" s="53"/>
      <c r="I7" s="52">
        <f>SUM(I4:I6)</f>
        <v>47069</v>
      </c>
      <c r="J7" s="52">
        <f>SUM(J4:J6)</f>
        <v>42073</v>
      </c>
      <c r="K7" s="21">
        <f>IF(J7&gt;0,(J4*K4+J5*K5+J6*K6)/J7,0)</f>
        <v>8.0334299907303966E-2</v>
      </c>
      <c r="L7" s="53">
        <f>L4+L5+L6</f>
        <v>38693.095000000001</v>
      </c>
      <c r="M7" s="54">
        <f>IF(L7&gt;0,N7/L7,0)</f>
        <v>0.74201411517998228</v>
      </c>
      <c r="N7" s="55">
        <f>N4+N5+N6</f>
        <v>28710.822649999998</v>
      </c>
      <c r="O7" s="21">
        <f>IF(L7&gt;0,P7/L7,0)</f>
        <v>0.15498047757616701</v>
      </c>
      <c r="P7" s="55">
        <f>P4+P5+P6</f>
        <v>5996.6743420000003</v>
      </c>
      <c r="Q7" s="21">
        <f>IF(L7&gt;0,R7/L7,0)</f>
        <v>0.10300540724385061</v>
      </c>
      <c r="R7" s="55">
        <f>R4+R5+R6</f>
        <v>3985.5980079999999</v>
      </c>
      <c r="S7" s="21">
        <f>IF(L7&gt;0,T7/L7,0)</f>
        <v>0.19366833071895645</v>
      </c>
      <c r="T7" s="55">
        <f>T4+T5+T6</f>
        <v>7493.6271190000007</v>
      </c>
      <c r="U7" s="21">
        <f>IF(L7&gt;0,V7/L7,0)</f>
        <v>0.52932834525126515</v>
      </c>
      <c r="V7" s="55">
        <f>V4+V5+V6</f>
        <v>20481.351949000004</v>
      </c>
      <c r="W7" s="21">
        <f>IF(L7&gt;0,X7/L7,0)</f>
        <v>0.41</v>
      </c>
      <c r="X7" s="55">
        <f>X4+X5+X6</f>
        <v>15864.168949999999</v>
      </c>
      <c r="Y7" s="56">
        <f>IF(L7&gt;0,Z7/L7,0)</f>
        <v>3.323295949574465E-3</v>
      </c>
      <c r="Z7" s="57">
        <f>SUM(Z4:Z6)</f>
        <v>128.58860589</v>
      </c>
      <c r="AA7" s="56">
        <f>IF(L7&gt;0,(AA4*L4+AA5*L5+AA6*L6)/L7,0)</f>
        <v>3.173140595887716E-3</v>
      </c>
      <c r="AB7" s="56">
        <f>IF(J7&gt;0,(J4*AB4+J5*AB5+J6*AB6)/J7,0)</f>
        <v>2.6666840966890878E-4</v>
      </c>
      <c r="AC7" s="53">
        <f>SUM(AC4:AC6)</f>
        <v>10.318319420000002</v>
      </c>
      <c r="AD7" s="54">
        <f>IF(J7&gt;0,(J4*AD4+J5*AD5+J6*AD6)/J7,0)</f>
        <v>0.21846206117937866</v>
      </c>
      <c r="AE7" s="59">
        <f>SUM(AE4:AE6)</f>
        <v>124.11437049999999</v>
      </c>
      <c r="AF7" s="54">
        <f>IF(AND(Z7&gt;0),((Z4*AF4+Z5*AF5+Z6*AF6)/Z7),0)</f>
        <v>0.92088179359341815</v>
      </c>
      <c r="AG7" s="58">
        <f>IF(AND(AA7&gt;0,AJ7&gt;0,AB7&gt;0),((AJ7*(AA7-AB7))/(AA7*(AJ7-AB7))),0)</f>
        <v>0.91708896184946831</v>
      </c>
      <c r="AH7" s="52">
        <f>SUM(AH4:AH6)</f>
        <v>621</v>
      </c>
      <c r="AI7" s="21">
        <f>IF(AH7&gt;0,(AI4*AH4+AI5*AH5+AI6*AH6)/AH7,0)</f>
        <v>8.4687600644122396E-2</v>
      </c>
      <c r="AJ7" s="54">
        <f>IF(J7&gt;0,(AJ4*J4+AJ5*J5+AJ6*J6)/J7,0)</f>
        <v>0.21676334703966915</v>
      </c>
      <c r="AK7" s="59">
        <f>SUM(AK4:AK6)</f>
        <v>123.1876073</v>
      </c>
      <c r="AL7" s="57"/>
      <c r="AM7" s="57">
        <f>SUM(AM4:AM6)</f>
        <v>1024.0999999999999</v>
      </c>
      <c r="AN7" s="124"/>
      <c r="AO7" s="125">
        <f>AN6</f>
        <v>1744.2800000000011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53</v>
      </c>
      <c r="D8" s="12">
        <v>20821</v>
      </c>
      <c r="E8" s="12">
        <v>0</v>
      </c>
      <c r="F8" s="12">
        <v>17692</v>
      </c>
      <c r="G8" s="13">
        <v>0.9</v>
      </c>
      <c r="H8" s="13">
        <v>3.7</v>
      </c>
      <c r="I8" s="12">
        <v>18743</v>
      </c>
      <c r="J8" s="12">
        <v>14051</v>
      </c>
      <c r="K8" s="14">
        <v>0.08</v>
      </c>
      <c r="L8" s="25">
        <f>J8*(1-K8)</f>
        <v>12926.92</v>
      </c>
      <c r="M8" s="15">
        <v>0.76900000000000002</v>
      </c>
      <c r="N8" s="26">
        <f>L8*M8</f>
        <v>9940.8014800000001</v>
      </c>
      <c r="O8" s="14">
        <v>0.128</v>
      </c>
      <c r="P8" s="26">
        <f>L8*O8</f>
        <v>1654.6457600000001</v>
      </c>
      <c r="Q8" s="16">
        <v>0.10299999999999999</v>
      </c>
      <c r="R8" s="26">
        <f>L8*Q8</f>
        <v>1331.4727599999999</v>
      </c>
      <c r="S8" s="16">
        <v>0.19600000000000001</v>
      </c>
      <c r="T8" s="26">
        <f>L8*S8</f>
        <v>2533.67632</v>
      </c>
      <c r="U8" s="16">
        <v>0.52600000000000002</v>
      </c>
      <c r="V8" s="26">
        <f>L8*U8</f>
        <v>6799.5599200000006</v>
      </c>
      <c r="W8" s="16">
        <v>0.4</v>
      </c>
      <c r="X8" s="26">
        <f>W8*L8</f>
        <v>5170.768</v>
      </c>
      <c r="Y8" s="17">
        <v>3.32E-3</v>
      </c>
      <c r="Z8" s="61">
        <f>L8*Y8</f>
        <v>42.9173744</v>
      </c>
      <c r="AA8" s="28">
        <f>IF(J8&gt;0,(AC8+AK8)/J8,0)</f>
        <v>3.1974892605508504E-3</v>
      </c>
      <c r="AB8" s="17">
        <v>2.7999999999999998E-4</v>
      </c>
      <c r="AC8" s="25">
        <f>AB8*L8</f>
        <v>3.6195375999999997</v>
      </c>
      <c r="AD8" s="141">
        <v>0.22159999999999999</v>
      </c>
      <c r="AE8" s="31">
        <f>AH8*(1-AI8)*AD8</f>
        <v>41.990540799999998</v>
      </c>
      <c r="AF8" s="29">
        <f t="shared" ref="AF8:AF10" si="7">IF(AND(AD8&gt;0,AB8&gt;0,Y8&gt;0),((Y8-AB8)*AD8)/((AD8-AB8)*Y8),0)</f>
        <v>0.91682108880125612</v>
      </c>
      <c r="AG8" s="62">
        <f>IF(AND(AA8&gt;0,AJ8&gt;0,AB8&gt;0),((AJ8*(AA8-AB8))/(AA8*(AJ8-AB8))),0)</f>
        <v>0.91360473032861689</v>
      </c>
      <c r="AH8" s="12">
        <v>208</v>
      </c>
      <c r="AI8" s="14">
        <v>8.8999999999999996E-2</v>
      </c>
      <c r="AJ8" s="15">
        <v>0.218</v>
      </c>
      <c r="AK8" s="31">
        <f t="shared" ref="AK8:AK70" si="8">AH8*(1-AI8)*AJ8</f>
        <v>41.308383999999997</v>
      </c>
      <c r="AL8" s="19">
        <v>1.63</v>
      </c>
      <c r="AM8" s="19"/>
      <c r="AN8" s="119">
        <f>AN6+AH8-AM8</f>
        <v>1952.2800000000011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24" t="s">
        <v>50</v>
      </c>
      <c r="D9" s="35">
        <v>19604</v>
      </c>
      <c r="E9" s="44">
        <v>5</v>
      </c>
      <c r="F9" s="35">
        <v>16747</v>
      </c>
      <c r="G9" s="36">
        <v>0.9</v>
      </c>
      <c r="H9" s="38">
        <v>4.0999999999999996</v>
      </c>
      <c r="I9" s="35">
        <v>17575</v>
      </c>
      <c r="J9" s="35">
        <v>14102</v>
      </c>
      <c r="K9" s="40">
        <v>0.08</v>
      </c>
      <c r="L9" s="38">
        <f t="shared" ref="L9:L10" si="9">J9*(1-K9)</f>
        <v>12973.84</v>
      </c>
      <c r="M9" s="39">
        <v>0.76800000000000002</v>
      </c>
      <c r="N9" s="26">
        <f t="shared" ref="N9:N10" si="10">L9*M9</f>
        <v>9963.9091200000003</v>
      </c>
      <c r="O9" s="37">
        <v>0.13700000000000001</v>
      </c>
      <c r="P9" s="26">
        <f t="shared" ref="P9:P10" si="11">L9*O9</f>
        <v>1777.4160800000002</v>
      </c>
      <c r="Q9" s="40">
        <v>9.5000000000000001E-2</v>
      </c>
      <c r="R9" s="26">
        <f t="shared" ref="R9:R10" si="12">L9*Q9</f>
        <v>1232.5147999999999</v>
      </c>
      <c r="S9" s="40">
        <v>0.19500000000000001</v>
      </c>
      <c r="T9" s="26">
        <f>L9*S9</f>
        <v>2529.8987999999999</v>
      </c>
      <c r="U9" s="40">
        <v>0.53300000000000003</v>
      </c>
      <c r="V9" s="26">
        <f>L9*U9</f>
        <v>6915.0567200000005</v>
      </c>
      <c r="W9" s="40">
        <v>0.41</v>
      </c>
      <c r="X9" s="26">
        <f>W9*L9</f>
        <v>5319.2743999999993</v>
      </c>
      <c r="Y9" s="41">
        <v>3.3300000000000001E-3</v>
      </c>
      <c r="Z9" s="18">
        <f>L9*Y9</f>
        <v>43.202887199999999</v>
      </c>
      <c r="AA9" s="28">
        <f>IF(J9&gt;0,(AC9+AK9)/J9,0)</f>
        <v>3.2529151609700753E-3</v>
      </c>
      <c r="AB9" s="41">
        <v>2.9E-4</v>
      </c>
      <c r="AC9" s="38">
        <f>AB9*L9</f>
        <v>3.7624135999999999</v>
      </c>
      <c r="AD9" s="29">
        <v>0.21829999999999999</v>
      </c>
      <c r="AE9" s="42">
        <f>AH9*(1-AI9)*AD9</f>
        <v>43.361583899999999</v>
      </c>
      <c r="AF9" s="29">
        <f t="shared" si="7"/>
        <v>0.91412728264248844</v>
      </c>
      <c r="AG9" s="30">
        <f t="shared" ref="AG9:AG10" si="13">IF(AND(AA9&gt;0,AJ9&gt;0,AB9&gt;0),((AJ9*(AA9-AB9))/(AA9*(AJ9-AB9))),0)</f>
        <v>0.91209687628696179</v>
      </c>
      <c r="AH9" s="35">
        <v>219</v>
      </c>
      <c r="AI9" s="40">
        <v>9.2999999999999999E-2</v>
      </c>
      <c r="AJ9" s="39">
        <v>0.21199999999999999</v>
      </c>
      <c r="AK9" s="42">
        <f t="shared" si="8"/>
        <v>42.110196000000002</v>
      </c>
      <c r="AL9" s="18">
        <v>1.78</v>
      </c>
      <c r="AM9" s="18"/>
      <c r="AN9" s="134">
        <f>AN8+AH9-AM9</f>
        <v>2171.2800000000011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49</v>
      </c>
      <c r="D10" s="44">
        <v>15880</v>
      </c>
      <c r="E10" s="44">
        <v>4</v>
      </c>
      <c r="F10" s="44">
        <v>16565</v>
      </c>
      <c r="G10" s="38">
        <v>1</v>
      </c>
      <c r="H10" s="38">
        <v>3.9</v>
      </c>
      <c r="I10" s="44">
        <v>17330</v>
      </c>
      <c r="J10" s="44">
        <v>14079</v>
      </c>
      <c r="K10" s="40">
        <v>7.6999999999999999E-2</v>
      </c>
      <c r="L10" s="38">
        <f t="shared" si="9"/>
        <v>12994.917000000001</v>
      </c>
      <c r="M10" s="29">
        <v>0.74399999999999999</v>
      </c>
      <c r="N10" s="26">
        <f t="shared" si="10"/>
        <v>9668.218248000001</v>
      </c>
      <c r="O10" s="40">
        <v>0.14799999999999999</v>
      </c>
      <c r="P10" s="26">
        <f t="shared" si="11"/>
        <v>1923.2477160000001</v>
      </c>
      <c r="Q10" s="40">
        <v>0.108</v>
      </c>
      <c r="R10" s="26">
        <f t="shared" si="12"/>
        <v>1403.4510360000002</v>
      </c>
      <c r="S10" s="40">
        <v>0.19900000000000001</v>
      </c>
      <c r="T10" s="26">
        <f>L10*S10</f>
        <v>2585.9884830000005</v>
      </c>
      <c r="U10" s="40">
        <v>0.52800000000000002</v>
      </c>
      <c r="V10" s="26">
        <f>L10*U10</f>
        <v>6861.3161760000012</v>
      </c>
      <c r="W10" s="40">
        <v>0.41</v>
      </c>
      <c r="X10" s="26">
        <f>W10*L10</f>
        <v>5327.91597</v>
      </c>
      <c r="Y10" s="48">
        <v>3.32E-3</v>
      </c>
      <c r="Z10" s="18">
        <f>L10*Y10</f>
        <v>43.143124440000008</v>
      </c>
      <c r="AA10" s="28">
        <f>IF(J10&gt;0,(AC10+AK10)/J10,0)</f>
        <v>3.1354855763903689E-3</v>
      </c>
      <c r="AB10" s="48">
        <v>2.9E-4</v>
      </c>
      <c r="AC10" s="38">
        <f>AB10*L10</f>
        <v>3.7685259300000005</v>
      </c>
      <c r="AD10" s="29">
        <v>0.2213</v>
      </c>
      <c r="AE10" s="42">
        <f>AH10*(1-AI10)*AD10</f>
        <v>40.522464300000003</v>
      </c>
      <c r="AF10" s="29">
        <f t="shared" si="7"/>
        <v>0.91384814403535153</v>
      </c>
      <c r="AG10" s="30">
        <f t="shared" si="13"/>
        <v>0.9087054612007327</v>
      </c>
      <c r="AH10" s="44">
        <v>201</v>
      </c>
      <c r="AI10" s="40">
        <v>8.8999999999999996E-2</v>
      </c>
      <c r="AJ10" s="29">
        <v>0.2205</v>
      </c>
      <c r="AK10" s="42">
        <f t="shared" si="8"/>
        <v>40.375975500000003</v>
      </c>
      <c r="AL10" s="18">
        <v>1.68</v>
      </c>
      <c r="AM10" s="18"/>
      <c r="AN10" s="134">
        <f>AN9+AH10-AM10</f>
        <v>2372.2800000000011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56305</v>
      </c>
      <c r="E11" s="52"/>
      <c r="F11" s="52">
        <f t="shared" ref="F11:J11" si="14">SUM(F8:F10)</f>
        <v>51004</v>
      </c>
      <c r="G11" s="53"/>
      <c r="H11" s="53"/>
      <c r="I11" s="52">
        <f t="shared" si="14"/>
        <v>53648</v>
      </c>
      <c r="J11" s="52">
        <f t="shared" si="14"/>
        <v>42232</v>
      </c>
      <c r="K11" s="21">
        <f>IF(J11&gt;0,(J8*K8+J9*K9+J10*K10)/J11,0)</f>
        <v>7.8999881606364841E-2</v>
      </c>
      <c r="L11" s="53">
        <f>L8+L9+L10</f>
        <v>38895.677000000003</v>
      </c>
      <c r="M11" s="54">
        <f>IF(L11&gt;0,N11/L11,0)</f>
        <v>0.76031402790598035</v>
      </c>
      <c r="N11" s="55">
        <f>N8+N9+N10</f>
        <v>29572.928848</v>
      </c>
      <c r="O11" s="21">
        <f>IF(L11&gt;0,P11/L11,0)</f>
        <v>0.1376839270852645</v>
      </c>
      <c r="P11" s="55">
        <f>P8+P9+P10</f>
        <v>5355.3095560000002</v>
      </c>
      <c r="Q11" s="21">
        <f>IF(L11&gt;0,R11/L11,0)</f>
        <v>0.10200204500875508</v>
      </c>
      <c r="R11" s="55">
        <f>R8+R9+R10</f>
        <v>3967.438596</v>
      </c>
      <c r="S11" s="21">
        <f>IF(L11&gt;0,T11/L11,0)</f>
        <v>0.19666873526844642</v>
      </c>
      <c r="T11" s="55">
        <f>T8+T9+T10</f>
        <v>7649.5636030000005</v>
      </c>
      <c r="U11" s="21">
        <f>IF(L11&gt;0,V11/L11,0)</f>
        <v>0.52900307702575788</v>
      </c>
      <c r="V11" s="55">
        <f>V8+V9+V10</f>
        <v>20575.932816</v>
      </c>
      <c r="W11" s="21">
        <f>IF(L11&gt;0,X11/L11,0)</f>
        <v>0.4066765149762015</v>
      </c>
      <c r="X11" s="55">
        <f>X8+X9+X10</f>
        <v>15817.958369999998</v>
      </c>
      <c r="Y11" s="56">
        <f>IF(L11&gt;0,Z11/L11,0)</f>
        <v>3.3233355480610351E-3</v>
      </c>
      <c r="Z11" s="57">
        <f>SUM(Z8:Z10)</f>
        <v>129.26338604</v>
      </c>
      <c r="AA11" s="63">
        <f>IF(L11&gt;0,(AA8*L8+AA9*L9+AA10*L10)/L11,0)</f>
        <v>3.1952616102784376E-3</v>
      </c>
      <c r="AB11" s="56">
        <f>IF(J11&gt;0,(J8*AB8+J9*AB9+J10*AB10)/J11,0)</f>
        <v>2.8667290206478498E-4</v>
      </c>
      <c r="AC11" s="53">
        <f>SUM(AC8:AC10)</f>
        <v>11.150477130000001</v>
      </c>
      <c r="AD11" s="54">
        <f>IF(J11&gt;0,(J8*AD8+J9*AD9+J10*AD10)/J11,0)</f>
        <v>0.22039806071225609</v>
      </c>
      <c r="AE11" s="59">
        <f>SUM(AE8:AE10)</f>
        <v>125.87458899999999</v>
      </c>
      <c r="AF11" s="54">
        <f>IF(AND(Z11&gt;0),((Z8*AF8+Z9*AF9+Z10*AF10)/Z11),0)</f>
        <v>0.91492850082952482</v>
      </c>
      <c r="AG11" s="58">
        <f>IF(AND(AA11&gt;0,AJ11&gt;0,AB11&gt;0),((AJ11*(AA11-AB11))/(AA11*(AJ11-AB11))),0)</f>
        <v>0.91148695380900691</v>
      </c>
      <c r="AH11" s="52">
        <f t="shared" ref="AH11" si="15">SUM(AH8:AH10)</f>
        <v>628</v>
      </c>
      <c r="AI11" s="21">
        <f>IF(AH11&gt;0,(AI8*AH8+AI9*AH9+AI10*AH10)/AH11,0)</f>
        <v>9.0394904458598727E-2</v>
      </c>
      <c r="AJ11" s="54">
        <f>IF(J11&gt;0,(AJ8*J8+AJ9*J9+AJ10*J10)/J11,0)</f>
        <v>0.2168299275430953</v>
      </c>
      <c r="AK11" s="59">
        <f>SUM(AK8:AK10)</f>
        <v>123.7945555</v>
      </c>
      <c r="AL11" s="57"/>
      <c r="AM11" s="57">
        <f>SUM(AM8:AM10)</f>
        <v>0</v>
      </c>
      <c r="AN11" s="124"/>
      <c r="AO11" s="125">
        <f>AN10</f>
        <v>2372.2800000000011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55</v>
      </c>
      <c r="D12" s="12">
        <v>11968</v>
      </c>
      <c r="E12" s="12">
        <v>0</v>
      </c>
      <c r="F12" s="12">
        <v>10098</v>
      </c>
      <c r="G12" s="13">
        <v>1</v>
      </c>
      <c r="H12" s="13">
        <v>4.0999999999999996</v>
      </c>
      <c r="I12" s="12">
        <v>11310</v>
      </c>
      <c r="J12" s="12">
        <v>14127</v>
      </c>
      <c r="K12" s="14">
        <v>7.8E-2</v>
      </c>
      <c r="L12" s="25">
        <f>J12*(1-K12)</f>
        <v>13025.094000000001</v>
      </c>
      <c r="M12" s="15">
        <v>0.75900000000000001</v>
      </c>
      <c r="N12" s="26">
        <f>L12*M12</f>
        <v>9886.046346000001</v>
      </c>
      <c r="O12" s="14">
        <v>0.151</v>
      </c>
      <c r="P12" s="26">
        <f>L12*O12</f>
        <v>1966.7891940000002</v>
      </c>
      <c r="Q12" s="16">
        <v>0.09</v>
      </c>
      <c r="R12" s="26">
        <f>L12*Q12</f>
        <v>1172.25846</v>
      </c>
      <c r="S12" s="16">
        <v>0.19800000000000001</v>
      </c>
      <c r="T12" s="26">
        <f>L12*S12</f>
        <v>2578.9686120000001</v>
      </c>
      <c r="U12" s="16">
        <v>0.52</v>
      </c>
      <c r="V12" s="26">
        <f>L12*U12</f>
        <v>6773.0488800000003</v>
      </c>
      <c r="W12" s="16">
        <v>0.4</v>
      </c>
      <c r="X12" s="26">
        <f>W12*L12</f>
        <v>5210.0376000000006</v>
      </c>
      <c r="Y12" s="17">
        <v>3.3300000000000001E-3</v>
      </c>
      <c r="Z12" s="61">
        <f>L12*Y12</f>
        <v>43.373563020000006</v>
      </c>
      <c r="AA12" s="28">
        <f>IF(J12&gt;0,(AC12+AK12)/J12,0)</f>
        <v>3.2765269894528205E-3</v>
      </c>
      <c r="AB12" s="17">
        <v>2.7E-4</v>
      </c>
      <c r="AC12" s="25">
        <f>AB12*L12</f>
        <v>3.5167753800000003</v>
      </c>
      <c r="AD12" s="141">
        <v>0.22359999999999999</v>
      </c>
      <c r="AE12" s="31">
        <f>AH12*(1-AI12)*AD12</f>
        <v>42.713413600000003</v>
      </c>
      <c r="AF12" s="29">
        <f t="shared" ref="AF12:AF14" si="16">IF(AND(AD12&gt;0,AB12&gt;0,Y12&gt;0),((Y12-AB12)*AD12)/((AD12-AB12)*Y12),0)</f>
        <v>0.92002986732758829</v>
      </c>
      <c r="AG12" s="62">
        <f>IF(AND(AA12&gt;0,AJ12&gt;0,AB12&gt;0),((AJ12*(AA12-AB12))/(AA12*(AJ12-AB12))),0)</f>
        <v>0.91870353389387316</v>
      </c>
      <c r="AH12" s="12">
        <v>209</v>
      </c>
      <c r="AI12" s="14">
        <v>8.5999999999999993E-2</v>
      </c>
      <c r="AJ12" s="15">
        <v>0.22389999999999999</v>
      </c>
      <c r="AK12" s="31">
        <f t="shared" si="8"/>
        <v>42.770721399999999</v>
      </c>
      <c r="AL12" s="19">
        <v>1.68</v>
      </c>
      <c r="AM12" s="19"/>
      <c r="AN12" s="119">
        <f>AN10+AH12-AM12</f>
        <v>2581.2800000000011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24" t="s">
        <v>56</v>
      </c>
      <c r="D13" s="35">
        <v>19724</v>
      </c>
      <c r="E13" s="44">
        <v>3</v>
      </c>
      <c r="F13" s="35">
        <v>17129</v>
      </c>
      <c r="G13" s="36">
        <v>0.7</v>
      </c>
      <c r="H13" s="38">
        <v>4</v>
      </c>
      <c r="I13" s="35">
        <v>17753</v>
      </c>
      <c r="J13" s="35">
        <v>14163</v>
      </c>
      <c r="K13" s="40">
        <v>8.4000000000000005E-2</v>
      </c>
      <c r="L13" s="38">
        <f t="shared" ref="L13:L14" si="17">J13*(1-K13)</f>
        <v>12973.308000000001</v>
      </c>
      <c r="M13" s="39">
        <v>0.69899999999999995</v>
      </c>
      <c r="N13" s="26">
        <f t="shared" ref="N13:N14" si="18">L13*M13</f>
        <v>9068.3422919999994</v>
      </c>
      <c r="O13" s="37">
        <v>0.19500000000000001</v>
      </c>
      <c r="P13" s="26">
        <f t="shared" ref="P13:P14" si="19">L13*O13</f>
        <v>2529.7950600000004</v>
      </c>
      <c r="Q13" s="40">
        <v>0.106</v>
      </c>
      <c r="R13" s="26">
        <f t="shared" ref="R13:R14" si="20">L13*Q13</f>
        <v>1375.170648</v>
      </c>
      <c r="S13" s="40">
        <v>0.2</v>
      </c>
      <c r="T13" s="26">
        <f>L13*S13</f>
        <v>2594.6616000000004</v>
      </c>
      <c r="U13" s="40">
        <v>0.52600000000000002</v>
      </c>
      <c r="V13" s="26">
        <f>L13*U13</f>
        <v>6823.9600080000009</v>
      </c>
      <c r="W13" s="40">
        <v>0.4</v>
      </c>
      <c r="X13" s="26">
        <f>W13*L13</f>
        <v>5189.3232000000007</v>
      </c>
      <c r="Y13" s="41">
        <v>3.3800000000000002E-3</v>
      </c>
      <c r="Z13" s="18">
        <f>L13*Y13</f>
        <v>43.849781040000003</v>
      </c>
      <c r="AA13" s="28">
        <f>IF(J13&gt;0,(AC13+AK13)/J13,0)</f>
        <v>3.135017352255878E-3</v>
      </c>
      <c r="AB13" s="41">
        <v>2.7E-4</v>
      </c>
      <c r="AC13" s="38">
        <f>AB13*L13</f>
        <v>3.5027931600000004</v>
      </c>
      <c r="AD13" s="29">
        <v>0.2341</v>
      </c>
      <c r="AE13" s="42">
        <f>AH13*(1-AI13)*AD13</f>
        <v>41.845843200000004</v>
      </c>
      <c r="AF13" s="29">
        <f t="shared" si="16"/>
        <v>0.92118079006975939</v>
      </c>
      <c r="AG13" s="30">
        <f t="shared" ref="AG13:AG14" si="21">IF(AND(AA13&gt;0,AJ13&gt;0,AB13&gt;0),((AJ13*(AA13-AB13))/(AA13*(AJ13-AB13))),0)</f>
        <v>0.91495578659400179</v>
      </c>
      <c r="AH13" s="35">
        <v>196</v>
      </c>
      <c r="AI13" s="40">
        <v>8.7999999999999995E-2</v>
      </c>
      <c r="AJ13" s="39">
        <v>0.2288</v>
      </c>
      <c r="AK13" s="42">
        <f t="shared" si="8"/>
        <v>40.8984576</v>
      </c>
      <c r="AL13" s="18">
        <v>1.63</v>
      </c>
      <c r="AM13" s="18"/>
      <c r="AN13" s="134">
        <f>AN12+AH13-AM13</f>
        <v>2777.2800000000011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11" t="s">
        <v>58</v>
      </c>
      <c r="D14" s="44">
        <v>15548</v>
      </c>
      <c r="E14" s="44">
        <v>2</v>
      </c>
      <c r="F14" s="44">
        <v>13646</v>
      </c>
      <c r="G14" s="38">
        <v>1</v>
      </c>
      <c r="H14" s="38">
        <v>3.9</v>
      </c>
      <c r="I14" s="44">
        <v>15059</v>
      </c>
      <c r="J14" s="44">
        <v>14280</v>
      </c>
      <c r="K14" s="40">
        <v>8.2000000000000003E-2</v>
      </c>
      <c r="L14" s="38">
        <f t="shared" si="17"/>
        <v>13109.04</v>
      </c>
      <c r="M14" s="29">
        <v>0.68799999999999994</v>
      </c>
      <c r="N14" s="26">
        <f t="shared" si="18"/>
        <v>9019.0195199999998</v>
      </c>
      <c r="O14" s="40">
        <v>0.22700000000000001</v>
      </c>
      <c r="P14" s="26">
        <f t="shared" si="19"/>
        <v>2975.7520800000002</v>
      </c>
      <c r="Q14" s="40">
        <v>8.5000000000000006E-2</v>
      </c>
      <c r="R14" s="26">
        <f t="shared" si="20"/>
        <v>1114.2684000000002</v>
      </c>
      <c r="S14" s="40">
        <v>0.2</v>
      </c>
      <c r="T14" s="26">
        <f>L14*S14</f>
        <v>2621.8080000000004</v>
      </c>
      <c r="U14" s="40">
        <v>0.52500000000000002</v>
      </c>
      <c r="V14" s="26">
        <f>L14*U14</f>
        <v>6882.246000000001</v>
      </c>
      <c r="W14" s="40">
        <v>0.41</v>
      </c>
      <c r="X14" s="26">
        <f>W14*L14</f>
        <v>5374.7064</v>
      </c>
      <c r="Y14" s="48">
        <v>3.3899999999999998E-3</v>
      </c>
      <c r="Z14" s="18">
        <f>L14*Y14</f>
        <v>44.439645599999999</v>
      </c>
      <c r="AA14" s="28">
        <f>IF(J14&gt;0,(AC14+AK14)/J14,0)</f>
        <v>3.1525366386554623E-3</v>
      </c>
      <c r="AB14" s="48">
        <v>2.7E-4</v>
      </c>
      <c r="AC14" s="38">
        <f>AB14*L14</f>
        <v>3.5394408000000004</v>
      </c>
      <c r="AD14" s="29">
        <v>0.23400000000000001</v>
      </c>
      <c r="AE14" s="42">
        <f>AH14*(1-AI14)*AD14</f>
        <v>42.347448000000007</v>
      </c>
      <c r="AF14" s="29">
        <f t="shared" si="16"/>
        <v>0.92141715594235696</v>
      </c>
      <c r="AG14" s="30">
        <f t="shared" si="21"/>
        <v>0.91543307267289686</v>
      </c>
      <c r="AH14" s="44">
        <v>198</v>
      </c>
      <c r="AI14" s="40">
        <v>8.5999999999999993E-2</v>
      </c>
      <c r="AJ14" s="29">
        <v>0.22919999999999999</v>
      </c>
      <c r="AK14" s="42">
        <f t="shared" si="8"/>
        <v>41.4787824</v>
      </c>
      <c r="AL14" s="18">
        <v>1.69</v>
      </c>
      <c r="AM14" s="18"/>
      <c r="AN14" s="134">
        <f>AN13+AH14-AM14</f>
        <v>2975.2800000000011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47240</v>
      </c>
      <c r="E15" s="52"/>
      <c r="F15" s="52">
        <f t="shared" ref="F15:J15" si="22">SUM(F12:F14)</f>
        <v>40873</v>
      </c>
      <c r="G15" s="53"/>
      <c r="H15" s="53"/>
      <c r="I15" s="52">
        <f t="shared" si="22"/>
        <v>44122</v>
      </c>
      <c r="J15" s="52">
        <f t="shared" si="22"/>
        <v>42570</v>
      </c>
      <c r="K15" s="21">
        <f>IF(J15&gt;0,(J12*K12+J13*K13+J14*K14)/J15,0)</f>
        <v>8.1337984496124033E-2</v>
      </c>
      <c r="L15" s="53">
        <f>L12+L13+L14</f>
        <v>39107.442000000003</v>
      </c>
      <c r="M15" s="54">
        <f>IF(L15&gt;0,N15/L15,0)</f>
        <v>0.71529628959112168</v>
      </c>
      <c r="N15" s="55">
        <f>N12+N13+N14</f>
        <v>27973.408157999998</v>
      </c>
      <c r="O15" s="21">
        <f>IF(L15&gt;0,P15/L15,0)</f>
        <v>0.19107197893434197</v>
      </c>
      <c r="P15" s="55">
        <f>P12+P13+P14</f>
        <v>7472.3363340000005</v>
      </c>
      <c r="Q15" s="21">
        <f>IF(L15&gt;0,R15/L15,0)</f>
        <v>9.3631731474536226E-2</v>
      </c>
      <c r="R15" s="55">
        <f>R12+R13+R14</f>
        <v>3661.6975080000002</v>
      </c>
      <c r="S15" s="21">
        <f>IF(L15&gt;0,T15/L15,0)</f>
        <v>0.19933388156658266</v>
      </c>
      <c r="T15" s="55">
        <f>T12+T13+T14</f>
        <v>7795.4382120000009</v>
      </c>
      <c r="U15" s="21">
        <f>IF(L15&gt;0,V15/L15,0)</f>
        <v>0.52366643893507536</v>
      </c>
      <c r="V15" s="55">
        <f>V12+V13+V14</f>
        <v>20479.254888000003</v>
      </c>
      <c r="W15" s="21">
        <f>IF(L15&gt;0,X15/L15,0)</f>
        <v>0.40335205764672616</v>
      </c>
      <c r="X15" s="55">
        <f>X12+X13+X14</f>
        <v>15774.067200000001</v>
      </c>
      <c r="Y15" s="56">
        <f>IF(L15&gt;0,Z15/L15,0)</f>
        <v>3.3666990968112928E-3</v>
      </c>
      <c r="Z15" s="57">
        <f>SUM(Z12:Z14)</f>
        <v>131.66298966000002</v>
      </c>
      <c r="AA15" s="63">
        <f>IF(L15&gt;0,(AA12*L12+AA13*L13+AA14*L14)/L15,0)</f>
        <v>3.188021006971512E-3</v>
      </c>
      <c r="AB15" s="56">
        <f>IF(J15&gt;0,(J12*AB12+J13*AB13+J14*AB14)/J15,0)</f>
        <v>2.7E-4</v>
      </c>
      <c r="AC15" s="53">
        <f>SUM(AC12:AC14)</f>
        <v>10.559009340000001</v>
      </c>
      <c r="AD15" s="54">
        <f>IF(J15&gt;0,(J12*AD12+J13*AD13+J14*AD14)/J15,0)</f>
        <v>0.23058199436222693</v>
      </c>
      <c r="AE15" s="59">
        <f>SUM(AE12:AE14)</f>
        <v>126.90670480000003</v>
      </c>
      <c r="AF15" s="54">
        <f>IF(AND(Z15&gt;0),((Z12*AF12+Z13*AF13+Z14*AF14)/Z15),0)</f>
        <v>0.92088142268808038</v>
      </c>
      <c r="AG15" s="58">
        <f>IF(AND(AA15&gt;0,AJ15&gt;0,AB15&gt;0),((AJ15*(AA15-AB15))/(AA15*(AJ15-AB15))),0)</f>
        <v>0.91639647043352979</v>
      </c>
      <c r="AH15" s="52">
        <f t="shared" ref="AH15" si="23">SUM(AH12:AH14)</f>
        <v>603</v>
      </c>
      <c r="AI15" s="21">
        <f>IF(AH15&gt;0,(AI12*AH12+AI13*AH13+AI14*AH14)/AH15,0)</f>
        <v>8.6650082918739629E-2</v>
      </c>
      <c r="AJ15" s="54">
        <f>IF(J15&gt;0,(AJ12*J12+AJ13*J13+AJ14*J14)/J15,0)</f>
        <v>0.22730809725158563</v>
      </c>
      <c r="AK15" s="59">
        <f>SUM(AK12:AK14)</f>
        <v>125.1479614</v>
      </c>
      <c r="AL15" s="57"/>
      <c r="AM15" s="57">
        <f>SUM(AM12:AM14)</f>
        <v>0</v>
      </c>
      <c r="AN15" s="124"/>
      <c r="AO15" s="125">
        <f>AN14</f>
        <v>2975.2800000000011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11" t="s">
        <v>55</v>
      </c>
      <c r="D16" s="12">
        <v>4747</v>
      </c>
      <c r="E16" s="12">
        <v>0</v>
      </c>
      <c r="F16" s="12">
        <v>4484</v>
      </c>
      <c r="G16" s="13">
        <v>0.8</v>
      </c>
      <c r="H16" s="13">
        <v>3.7</v>
      </c>
      <c r="I16" s="12">
        <v>4895</v>
      </c>
      <c r="J16" s="12">
        <v>14379</v>
      </c>
      <c r="K16" s="14">
        <v>8.1000000000000003E-2</v>
      </c>
      <c r="L16" s="25">
        <f>J16*(1-K16)</f>
        <v>13214.301000000001</v>
      </c>
      <c r="M16" s="15">
        <v>0.72299999999999998</v>
      </c>
      <c r="N16" s="26">
        <f>L16*M16</f>
        <v>9553.9396230000002</v>
      </c>
      <c r="O16" s="14">
        <v>0.156</v>
      </c>
      <c r="P16" s="26">
        <f>L16*O16</f>
        <v>2061.4309560000002</v>
      </c>
      <c r="Q16" s="16">
        <v>0.121</v>
      </c>
      <c r="R16" s="26">
        <f>L16*Q16</f>
        <v>1598.930421</v>
      </c>
      <c r="S16" s="16">
        <v>0.20100000000000001</v>
      </c>
      <c r="T16" s="26">
        <f>L16*S16</f>
        <v>2656.0745010000005</v>
      </c>
      <c r="U16" s="16">
        <v>0.51800000000000002</v>
      </c>
      <c r="V16" s="26">
        <f>L16*U16</f>
        <v>6845.0079180000012</v>
      </c>
      <c r="W16" s="16">
        <v>0.4</v>
      </c>
      <c r="X16" s="26">
        <f>W16*L16</f>
        <v>5285.7204000000011</v>
      </c>
      <c r="Y16" s="17">
        <v>3.3600000000000001E-3</v>
      </c>
      <c r="Z16" s="61">
        <f>L16*Y16</f>
        <v>44.400051360000006</v>
      </c>
      <c r="AA16" s="28">
        <f>IF(J16&gt;0,(AC16+AK16)/J16,0)</f>
        <v>3.3321014312539124E-3</v>
      </c>
      <c r="AB16" s="17">
        <v>2.7999999999999998E-4</v>
      </c>
      <c r="AC16" s="25">
        <f>AB16*L16</f>
        <v>3.7000042799999999</v>
      </c>
      <c r="AD16" s="141">
        <v>0.22889999999999999</v>
      </c>
      <c r="AE16" s="31">
        <f>AH16*(1-AI16)*AD16</f>
        <v>44.5627098</v>
      </c>
      <c r="AF16" s="29">
        <f t="shared" ref="AF16:AF18" si="24">IF(AND(AD16&gt;0,AB16&gt;0,Y16&gt;0),((Y16-AB16)*AD16)/((AD16-AB16)*Y16),0)</f>
        <v>0.91778934476423768</v>
      </c>
      <c r="AG16" s="62">
        <f>IF(AND(AA16&gt;0,AJ16&gt;0,AB16&gt;0),((AJ16*(AA16-AB16))/(AA16*(AJ16-AB16))),0)</f>
        <v>0.91709967073665022</v>
      </c>
      <c r="AH16" s="12">
        <v>213</v>
      </c>
      <c r="AI16" s="14">
        <v>8.5999999999999993E-2</v>
      </c>
      <c r="AJ16" s="135">
        <v>0.2271</v>
      </c>
      <c r="AK16" s="31">
        <f t="shared" si="8"/>
        <v>44.212282200000004</v>
      </c>
      <c r="AL16" s="19">
        <v>1.68</v>
      </c>
      <c r="AM16" s="19">
        <v>1203.3800000000001</v>
      </c>
      <c r="AN16" s="119">
        <f>AN14+AH16-AM16</f>
        <v>1984.900000000001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24" t="s">
        <v>56</v>
      </c>
      <c r="D17" s="35">
        <v>13911</v>
      </c>
      <c r="E17" s="44">
        <v>0</v>
      </c>
      <c r="F17" s="35">
        <v>13541</v>
      </c>
      <c r="G17" s="36">
        <v>0.6</v>
      </c>
      <c r="H17" s="38">
        <v>4.2</v>
      </c>
      <c r="I17" s="35">
        <v>14132</v>
      </c>
      <c r="J17" s="35">
        <v>14585</v>
      </c>
      <c r="K17" s="40">
        <v>8.4000000000000005E-2</v>
      </c>
      <c r="L17" s="38">
        <f t="shared" ref="L17:L18" si="25">J17*(1-K17)</f>
        <v>13359.86</v>
      </c>
      <c r="M17" s="39">
        <v>0.69499999999999995</v>
      </c>
      <c r="N17" s="26">
        <f t="shared" ref="N17:N18" si="26">L17*M17</f>
        <v>9285.1026999999995</v>
      </c>
      <c r="O17" s="37">
        <v>0.17100000000000001</v>
      </c>
      <c r="P17" s="26">
        <f t="shared" ref="P17:P18" si="27">L17*O17</f>
        <v>2284.5360600000004</v>
      </c>
      <c r="Q17" s="40">
        <v>0.13400000000000001</v>
      </c>
      <c r="R17" s="26">
        <f t="shared" ref="R17:R18" si="28">L17*Q17</f>
        <v>1790.2212400000001</v>
      </c>
      <c r="S17" s="40">
        <v>0.20899999999999999</v>
      </c>
      <c r="T17" s="26">
        <f>L17*S17</f>
        <v>2792.21074</v>
      </c>
      <c r="U17" s="40">
        <v>0.51100000000000001</v>
      </c>
      <c r="V17" s="26">
        <f>L17*U17</f>
        <v>6826.8884600000001</v>
      </c>
      <c r="W17" s="40">
        <v>0.4</v>
      </c>
      <c r="X17" s="26">
        <f>W17*L17</f>
        <v>5343.9440000000004</v>
      </c>
      <c r="Y17" s="41">
        <v>3.3600000000000001E-3</v>
      </c>
      <c r="Z17" s="18">
        <f>L17*Y17</f>
        <v>44.889129600000004</v>
      </c>
      <c r="AA17" s="28">
        <f>IF(J17&gt;0,(AC17+AK17)/J17,0)</f>
        <v>2.9847456839218367E-3</v>
      </c>
      <c r="AB17" s="41">
        <v>2.7E-4</v>
      </c>
      <c r="AC17" s="38">
        <f>AB17*L17</f>
        <v>3.6071622000000003</v>
      </c>
      <c r="AD17" s="29">
        <v>0.22409999999999999</v>
      </c>
      <c r="AE17" s="42">
        <f>AH17*(1-AI17)*AD17</f>
        <v>40.4670816</v>
      </c>
      <c r="AF17" s="29">
        <f t="shared" si="24"/>
        <v>0.9207521971394107</v>
      </c>
      <c r="AG17" s="30">
        <f t="shared" ref="AG17:AG18" si="29">IF(AND(AA17&gt;0,AJ17&gt;0,AB17&gt;0),((AJ17*(AA17-AB17))/(AA17*(AJ17-AB17))),0)</f>
        <v>0.91065208986663926</v>
      </c>
      <c r="AH17" s="35">
        <v>198</v>
      </c>
      <c r="AI17" s="40">
        <v>8.7999999999999995E-2</v>
      </c>
      <c r="AJ17" s="136">
        <v>0.22109999999999999</v>
      </c>
      <c r="AK17" s="42">
        <f t="shared" si="8"/>
        <v>39.925353599999994</v>
      </c>
      <c r="AL17" s="18">
        <v>1.7</v>
      </c>
      <c r="AM17" s="18"/>
      <c r="AN17" s="134">
        <f>AN16+AH17-AM17</f>
        <v>2182.900000000001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53</v>
      </c>
      <c r="D18" s="44">
        <v>16057</v>
      </c>
      <c r="E18" s="44">
        <v>3</v>
      </c>
      <c r="F18" s="44">
        <v>15009</v>
      </c>
      <c r="G18" s="38">
        <v>0.7</v>
      </c>
      <c r="H18" s="38">
        <v>3.9</v>
      </c>
      <c r="I18" s="44">
        <v>15673</v>
      </c>
      <c r="J18" s="44">
        <v>14617</v>
      </c>
      <c r="K18" s="40">
        <v>8.5000000000000006E-2</v>
      </c>
      <c r="L18" s="38">
        <f t="shared" si="25"/>
        <v>13374.555</v>
      </c>
      <c r="M18" s="29">
        <v>0.71799999999999997</v>
      </c>
      <c r="N18" s="26">
        <f t="shared" si="26"/>
        <v>9602.9304900000006</v>
      </c>
      <c r="O18" s="40">
        <v>0.16800000000000001</v>
      </c>
      <c r="P18" s="26">
        <f t="shared" si="27"/>
        <v>2246.92524</v>
      </c>
      <c r="Q18" s="40">
        <v>0.114</v>
      </c>
      <c r="R18" s="26">
        <f t="shared" si="28"/>
        <v>1524.6992700000001</v>
      </c>
      <c r="S18" s="40">
        <v>0.20799999999999999</v>
      </c>
      <c r="T18" s="26">
        <f>L18*S18</f>
        <v>2781.90744</v>
      </c>
      <c r="U18" s="40">
        <v>0.51</v>
      </c>
      <c r="V18" s="26">
        <f>L18*U18</f>
        <v>6821.0230500000007</v>
      </c>
      <c r="W18" s="40">
        <v>0.41</v>
      </c>
      <c r="X18" s="26">
        <f>W18*L18</f>
        <v>5483.5675499999998</v>
      </c>
      <c r="Y18" s="48">
        <v>3.3800000000000002E-3</v>
      </c>
      <c r="Z18" s="18">
        <f>L18*Y18</f>
        <v>45.205995900000005</v>
      </c>
      <c r="AA18" s="28">
        <f>IF(J18&gt;0,(AC18+AK18)/J18,0)</f>
        <v>3.2437969384962718E-3</v>
      </c>
      <c r="AB18" s="48">
        <v>2.7E-4</v>
      </c>
      <c r="AC18" s="38">
        <f>AB18*L18</f>
        <v>3.6111298500000002</v>
      </c>
      <c r="AD18" s="29">
        <v>0.22800000000000001</v>
      </c>
      <c r="AE18" s="42">
        <f>AH18*(1-AI18)*AD18</f>
        <v>44.387496000000006</v>
      </c>
      <c r="AF18" s="29">
        <f t="shared" si="24"/>
        <v>0.92120924888473499</v>
      </c>
      <c r="AG18" s="30">
        <f t="shared" si="29"/>
        <v>0.91786564901783718</v>
      </c>
      <c r="AH18" s="44">
        <v>213</v>
      </c>
      <c r="AI18" s="40">
        <v>8.5999999999999993E-2</v>
      </c>
      <c r="AJ18" s="137">
        <v>0.22500000000000001</v>
      </c>
      <c r="AK18" s="42">
        <f t="shared" si="8"/>
        <v>43.803450000000005</v>
      </c>
      <c r="AL18" s="18">
        <v>1.8</v>
      </c>
      <c r="AM18" s="18"/>
      <c r="AN18" s="134">
        <f>AN17+AH18-AM18</f>
        <v>2395.900000000001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34715</v>
      </c>
      <c r="E19" s="52"/>
      <c r="F19" s="52">
        <f t="shared" ref="F19:J19" si="30">SUM(F16:F18)</f>
        <v>33034</v>
      </c>
      <c r="G19" s="53"/>
      <c r="H19" s="53"/>
      <c r="I19" s="52">
        <f t="shared" si="30"/>
        <v>34700</v>
      </c>
      <c r="J19" s="52">
        <f t="shared" si="30"/>
        <v>43581</v>
      </c>
      <c r="K19" s="21">
        <f>IF(J19&gt;0,(J16*K16+J17*K17+J18*K18)/J19,0)</f>
        <v>8.3345586379385508E-2</v>
      </c>
      <c r="L19" s="53">
        <f>L16+L17+L18</f>
        <v>39948.716</v>
      </c>
      <c r="M19" s="54">
        <f>IF(L19&gt;0,N19/L19,0)</f>
        <v>0.71196212696798566</v>
      </c>
      <c r="N19" s="55">
        <f>N16+N17+N18</f>
        <v>28441.972813</v>
      </c>
      <c r="O19" s="21">
        <f>IF(L19&gt;0,P19/L19,0)</f>
        <v>0.16503389635852128</v>
      </c>
      <c r="P19" s="55">
        <f>P16+P17+P18</f>
        <v>6592.892256000001</v>
      </c>
      <c r="Q19" s="21">
        <f>IF(L19&gt;0,R19/L19,0)</f>
        <v>0.12300397667349308</v>
      </c>
      <c r="R19" s="55">
        <f>R16+R17+R18</f>
        <v>4913.8509309999999</v>
      </c>
      <c r="S19" s="21">
        <f>IF(L19&gt;0,T19/L19,0)</f>
        <v>0.20601895392582831</v>
      </c>
      <c r="T19" s="55">
        <f>T16+T17+T18</f>
        <v>8230.1926810000004</v>
      </c>
      <c r="U19" s="21">
        <f>IF(L19&gt;0,V19/L19,0)</f>
        <v>0.51298067822755555</v>
      </c>
      <c r="V19" s="55">
        <f>V16+V17+V18</f>
        <v>20492.919428000001</v>
      </c>
      <c r="W19" s="21">
        <f>IF(L19&gt;0,X19/L19,0)</f>
        <v>0.403347931132505</v>
      </c>
      <c r="X19" s="55">
        <f>X16+X17+X18</f>
        <v>16113.231950000001</v>
      </c>
      <c r="Y19" s="56">
        <f>IF(L19&gt;0,Z19/L19,0)</f>
        <v>3.3666958622650101E-3</v>
      </c>
      <c r="Z19" s="57">
        <f>SUM(Z16:Z18)</f>
        <v>134.49517686000002</v>
      </c>
      <c r="AA19" s="63">
        <f>IF(L19&gt;0,(AA16*L16+AA17*L17+AA18*L18)/L19,0)</f>
        <v>3.186373156791072E-3</v>
      </c>
      <c r="AB19" s="56">
        <f>IF(J19&gt;0,(J16*AB16+J17*AB17+J18*AB18)/J19,0)</f>
        <v>2.7329937358022992E-4</v>
      </c>
      <c r="AC19" s="53">
        <f>SUM(AC16:AC18)</f>
        <v>10.91829633</v>
      </c>
      <c r="AD19" s="54">
        <f>IF(J19&gt;0,(J16*AD16+J17*AD17+J18*AD18)/J19,0)</f>
        <v>0.22699175328698284</v>
      </c>
      <c r="AE19" s="59">
        <f>SUM(AE16:AE18)</f>
        <v>129.41728739999999</v>
      </c>
      <c r="AF19" s="54">
        <f>IF(AND(Z19&gt;0),((Z16*AF16+Z17*AF17+Z18*AF18)/Z19),0)</f>
        <v>0.91992771167537069</v>
      </c>
      <c r="AG19" s="58">
        <f>IF(AND(AA19&gt;0,AJ19&gt;0,AB19&gt;0),((AJ19*(AA19-AB19))/(AA19*(AJ19-AB19))),0)</f>
        <v>0.91534356703997355</v>
      </c>
      <c r="AH19" s="52">
        <f t="shared" ref="AH19" si="31">SUM(AH16:AH18)</f>
        <v>624</v>
      </c>
      <c r="AI19" s="21">
        <f>IF(AH19&gt;0,(AI16*AH16+AI17*AH17+AI18*AH18)/AH19,0)</f>
        <v>8.6634615384615379E-2</v>
      </c>
      <c r="AJ19" s="54">
        <f>IF(J19&gt;0,(AJ16*J16+AJ17*J17+AJ18*J18)/J19,0)</f>
        <v>0.22438767811661045</v>
      </c>
      <c r="AK19" s="59">
        <f>SUM(AK16:AK18)</f>
        <v>127.9410858</v>
      </c>
      <c r="AL19" s="57"/>
      <c r="AM19" s="57">
        <f>SUM(AM16:AM18)</f>
        <v>1203.3800000000001</v>
      </c>
      <c r="AN19" s="124"/>
      <c r="AO19" s="125">
        <f>AN18</f>
        <v>2395.900000000001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11" t="s">
        <v>55</v>
      </c>
      <c r="D20" s="12">
        <v>2923</v>
      </c>
      <c r="E20" s="12">
        <v>1</v>
      </c>
      <c r="F20" s="12">
        <v>10472</v>
      </c>
      <c r="G20" s="13">
        <v>0.7</v>
      </c>
      <c r="H20" s="13">
        <v>4.0999999999999996</v>
      </c>
      <c r="I20" s="12">
        <v>11024</v>
      </c>
      <c r="J20" s="12">
        <v>14478</v>
      </c>
      <c r="K20" s="14">
        <v>7.8E-2</v>
      </c>
      <c r="L20" s="25">
        <f>J20*(1-K20)</f>
        <v>13348.716</v>
      </c>
      <c r="M20" s="15">
        <v>0.68200000000000005</v>
      </c>
      <c r="N20" s="26">
        <f>L20*M20</f>
        <v>9103.8243120000006</v>
      </c>
      <c r="O20" s="14">
        <v>0.193</v>
      </c>
      <c r="P20" s="26">
        <f>L20*O20</f>
        <v>2576.3021880000001</v>
      </c>
      <c r="Q20" s="16">
        <v>0.125</v>
      </c>
      <c r="R20" s="26">
        <f>L20*Q20</f>
        <v>1668.5895</v>
      </c>
      <c r="S20" s="16">
        <v>0.191</v>
      </c>
      <c r="T20" s="26">
        <f>L20*S20</f>
        <v>2549.6047560000002</v>
      </c>
      <c r="U20" s="16">
        <v>0.505</v>
      </c>
      <c r="V20" s="26">
        <f>L20*U20</f>
        <v>6741.1015800000005</v>
      </c>
      <c r="W20" s="16">
        <v>0.4</v>
      </c>
      <c r="X20" s="26">
        <f>W20*L20</f>
        <v>5339.4864000000007</v>
      </c>
      <c r="Y20" s="17">
        <v>3.3500000000000001E-3</v>
      </c>
      <c r="Z20" s="61">
        <f>L20*Y20</f>
        <v>44.718198600000001</v>
      </c>
      <c r="AA20" s="28">
        <f>IF(J20&gt;0,(AC20+AK20)/J20,0)</f>
        <v>3.2316011065064241E-3</v>
      </c>
      <c r="AB20" s="17">
        <v>2.7E-4</v>
      </c>
      <c r="AC20" s="25">
        <f>AB20*L20</f>
        <v>3.60415332</v>
      </c>
      <c r="AD20" s="141">
        <v>0.21870000000000001</v>
      </c>
      <c r="AE20" s="31">
        <f>AH20*(1-AI20)*AD20</f>
        <v>43.824199500000006</v>
      </c>
      <c r="AF20" s="29">
        <f t="shared" ref="AF20:AF22" si="32">IF(AND(AD20&gt;0,AB20&gt;0,Y20&gt;0),((Y20-AB20)*AD20)/((AD20-AB20)*Y20),0)</f>
        <v>0.92053945353578204</v>
      </c>
      <c r="AG20" s="62">
        <f>IF(AND(AA20&gt;0,AJ20&gt;0,AB20&gt;0),((AJ20*(AA20-AB20))/(AA20*(AJ20-AB20))),0)</f>
        <v>0.91759974524133736</v>
      </c>
      <c r="AH20" s="12">
        <v>219</v>
      </c>
      <c r="AI20" s="14">
        <v>8.5000000000000006E-2</v>
      </c>
      <c r="AJ20" s="135">
        <v>0.2155</v>
      </c>
      <c r="AK20" s="31">
        <f t="shared" si="8"/>
        <v>43.182967500000004</v>
      </c>
      <c r="AL20" s="19">
        <v>1.75</v>
      </c>
      <c r="AM20" s="19">
        <v>1002.88</v>
      </c>
      <c r="AN20" s="119">
        <f>AN18+AH20-AM20</f>
        <v>1612.0200000000009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24" t="s">
        <v>56</v>
      </c>
      <c r="D21" s="35">
        <v>20758</v>
      </c>
      <c r="E21" s="44">
        <v>3</v>
      </c>
      <c r="F21" s="35">
        <v>13439</v>
      </c>
      <c r="G21" s="36">
        <v>0.9</v>
      </c>
      <c r="H21" s="38">
        <v>4.4000000000000004</v>
      </c>
      <c r="I21" s="35">
        <v>14861</v>
      </c>
      <c r="J21" s="35">
        <v>14423</v>
      </c>
      <c r="K21" s="40">
        <v>8.4000000000000005E-2</v>
      </c>
      <c r="L21" s="38">
        <f t="shared" ref="L21:L22" si="33">J21*(1-K21)</f>
        <v>13211.468000000001</v>
      </c>
      <c r="M21" s="39">
        <v>0.70699999999999996</v>
      </c>
      <c r="N21" s="26">
        <f t="shared" ref="N21:N22" si="34">L21*M21</f>
        <v>9340.5078759999997</v>
      </c>
      <c r="O21" s="37">
        <v>0.14899999999999999</v>
      </c>
      <c r="P21" s="26">
        <f t="shared" ref="P21:P22" si="35">L21*O21</f>
        <v>1968.508732</v>
      </c>
      <c r="Q21" s="40">
        <v>0.14399999999999999</v>
      </c>
      <c r="R21" s="26">
        <f t="shared" ref="R21:R22" si="36">L21*Q21</f>
        <v>1902.4513919999999</v>
      </c>
      <c r="S21" s="40">
        <v>0.193</v>
      </c>
      <c r="T21" s="26">
        <f>L21*S21</f>
        <v>2549.8133240000002</v>
      </c>
      <c r="U21" s="40">
        <v>0.52700000000000002</v>
      </c>
      <c r="V21" s="26">
        <f>L21*U21</f>
        <v>6962.4436360000009</v>
      </c>
      <c r="W21" s="40">
        <v>0.4</v>
      </c>
      <c r="X21" s="26">
        <f>W21*L21</f>
        <v>5284.5872000000008</v>
      </c>
      <c r="Y21" s="41">
        <v>3.31E-3</v>
      </c>
      <c r="Z21" s="18">
        <f>L21*Y21</f>
        <v>43.72995908</v>
      </c>
      <c r="AA21" s="28">
        <f>IF(J21&gt;0,(AC21+AK21)/J21,0)</f>
        <v>2.9730554378423354E-3</v>
      </c>
      <c r="AB21" s="41">
        <v>2.5999999999999998E-4</v>
      </c>
      <c r="AC21" s="38">
        <f>AB21*L21</f>
        <v>3.4349816799999999</v>
      </c>
      <c r="AD21" s="29">
        <v>0.22500000000000001</v>
      </c>
      <c r="AE21" s="42">
        <f>AH21*(1-AI21)*AD21</f>
        <v>41.883975000000007</v>
      </c>
      <c r="AF21" s="29">
        <f t="shared" si="32"/>
        <v>0.92251616974243755</v>
      </c>
      <c r="AG21" s="30">
        <f t="shared" ref="AG21:AG22" si="37">IF(AND(AA21&gt;0,AJ21&gt;0,AB21&gt;0),((AJ21*(AA21-AB21))/(AA21*(AJ21-AB21))),0)</f>
        <v>0.91366894650040831</v>
      </c>
      <c r="AH21" s="35">
        <v>203</v>
      </c>
      <c r="AI21" s="40">
        <v>8.3000000000000004E-2</v>
      </c>
      <c r="AJ21" s="39">
        <v>0.21190000000000001</v>
      </c>
      <c r="AK21" s="42">
        <f t="shared" si="8"/>
        <v>39.445396900000006</v>
      </c>
      <c r="AL21" s="18">
        <v>1.68</v>
      </c>
      <c r="AM21" s="18"/>
      <c r="AN21" s="122">
        <f>AN20+AH21-AM21</f>
        <v>1815.0200000000009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53</v>
      </c>
      <c r="D22" s="44">
        <v>19619</v>
      </c>
      <c r="E22" s="44">
        <v>3</v>
      </c>
      <c r="F22" s="44">
        <v>19002</v>
      </c>
      <c r="G22" s="38">
        <v>1.1000000000000001</v>
      </c>
      <c r="H22" s="38">
        <v>4</v>
      </c>
      <c r="I22" s="44">
        <v>19848</v>
      </c>
      <c r="J22" s="44">
        <v>14550</v>
      </c>
      <c r="K22" s="40">
        <v>0.08</v>
      </c>
      <c r="L22" s="38">
        <f t="shared" si="33"/>
        <v>13386</v>
      </c>
      <c r="M22" s="29">
        <v>0.69899999999999995</v>
      </c>
      <c r="N22" s="26">
        <f t="shared" si="34"/>
        <v>9356.8139999999985</v>
      </c>
      <c r="O22" s="40">
        <v>0.16</v>
      </c>
      <c r="P22" s="26">
        <f t="shared" si="35"/>
        <v>2141.7600000000002</v>
      </c>
      <c r="Q22" s="40">
        <v>0.14099999999999999</v>
      </c>
      <c r="R22" s="26">
        <f t="shared" si="36"/>
        <v>1887.4259999999999</v>
      </c>
      <c r="S22" s="40">
        <v>0.19600000000000001</v>
      </c>
      <c r="T22" s="26">
        <f>L22*S22</f>
        <v>2623.6559999999999</v>
      </c>
      <c r="U22" s="40">
        <v>0.504</v>
      </c>
      <c r="V22" s="26">
        <f>L22*U22</f>
        <v>6746.5439999999999</v>
      </c>
      <c r="W22" s="40">
        <v>0.4</v>
      </c>
      <c r="X22" s="26">
        <f>W22*L22</f>
        <v>5354.4000000000005</v>
      </c>
      <c r="Y22" s="48">
        <v>3.4199999999999999E-3</v>
      </c>
      <c r="Z22" s="18">
        <f>L22*Y22</f>
        <v>45.780119999999997</v>
      </c>
      <c r="AA22" s="28">
        <f>IF(J22&gt;0,(AC22+AK22)/J22,0)</f>
        <v>3.140598969072165E-3</v>
      </c>
      <c r="AB22" s="48">
        <v>2.5999999999999998E-4</v>
      </c>
      <c r="AC22" s="38">
        <f>AB22*L22</f>
        <v>3.4803599999999997</v>
      </c>
      <c r="AD22" s="29">
        <v>0.22489999999999999</v>
      </c>
      <c r="AE22" s="42">
        <f>AH22*(1-AI22)*AD22</f>
        <v>43.214534999999998</v>
      </c>
      <c r="AF22" s="29">
        <f t="shared" si="32"/>
        <v>0.92504602555772153</v>
      </c>
      <c r="AG22" s="30">
        <f t="shared" si="37"/>
        <v>0.91829998972395799</v>
      </c>
      <c r="AH22" s="44">
        <v>210</v>
      </c>
      <c r="AI22" s="40">
        <v>8.5000000000000006E-2</v>
      </c>
      <c r="AJ22" s="29">
        <v>0.21970000000000001</v>
      </c>
      <c r="AK22" s="42">
        <f t="shared" si="8"/>
        <v>42.215355000000002</v>
      </c>
      <c r="AL22" s="18">
        <v>1.7</v>
      </c>
      <c r="AM22" s="18"/>
      <c r="AN22" s="122">
        <f>AN21+AH22-AM22</f>
        <v>2025.0200000000009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43300</v>
      </c>
      <c r="E23" s="52"/>
      <c r="F23" s="52">
        <f>SUM(F20:F22)</f>
        <v>42913</v>
      </c>
      <c r="G23" s="53"/>
      <c r="H23" s="53"/>
      <c r="I23" s="52">
        <f>SUM(I20:I22)</f>
        <v>45733</v>
      </c>
      <c r="J23" s="52">
        <f>SUM(J20:J22)</f>
        <v>43451</v>
      </c>
      <c r="K23" s="21">
        <f>IF(J23&gt;0,(J20*K20+J21*K21+J22*K22)/J23,0)</f>
        <v>8.0661342661848989E-2</v>
      </c>
      <c r="L23" s="53">
        <f>L20+L21+L22</f>
        <v>39946.184000000001</v>
      </c>
      <c r="M23" s="54">
        <f>IF(L23&gt;0,N23/L23,0)</f>
        <v>0.69596500601909805</v>
      </c>
      <c r="N23" s="55">
        <f>N20+N21+N22</f>
        <v>27801.146187999999</v>
      </c>
      <c r="O23" s="21">
        <f>IF(L23&gt;0,P23/L23,0)</f>
        <v>0.16738947880478394</v>
      </c>
      <c r="P23" s="55">
        <f>P20+P21+P22</f>
        <v>6686.5709200000001</v>
      </c>
      <c r="Q23" s="21">
        <f>IF(L23&gt;0,R23/L23,0)</f>
        <v>0.13664551517611795</v>
      </c>
      <c r="R23" s="55">
        <f>R20+R21+R22</f>
        <v>5458.4668920000004</v>
      </c>
      <c r="S23" s="21">
        <f>IF(L23&gt;0,T23/L23,0)</f>
        <v>0.19333696755615004</v>
      </c>
      <c r="T23" s="55">
        <f>T20+T21+T22</f>
        <v>7723.0740800000003</v>
      </c>
      <c r="U23" s="21">
        <f>IF(L23&gt;0,V23/L23,0)</f>
        <v>0.51194099581577057</v>
      </c>
      <c r="V23" s="55">
        <f>V20+V21+V22</f>
        <v>20450.089216</v>
      </c>
      <c r="W23" s="21">
        <f>IF(L23&gt;0,X23/L23,0)</f>
        <v>0.4</v>
      </c>
      <c r="X23" s="55">
        <f>X20+X21+X22</f>
        <v>15978.473600000001</v>
      </c>
      <c r="Y23" s="56">
        <f>IF(L23&gt;0,Z23/L23,0)</f>
        <v>3.360227792471992E-3</v>
      </c>
      <c r="Z23" s="57">
        <f>SUM(Z20:Z22)</f>
        <v>134.22827768000002</v>
      </c>
      <c r="AA23" s="63">
        <f>IF(L23&gt;0,(AA20*L20+AA21*L21+AA22*L22)/L23,0)</f>
        <v>3.1155969735512158E-3</v>
      </c>
      <c r="AB23" s="56">
        <f>IF(J23&gt;0,(J20*AB20+J21*AB21+J22*AB22)/J23,0)</f>
        <v>2.6333202918229728E-4</v>
      </c>
      <c r="AC23" s="53">
        <f>SUM(AC20:AC22)</f>
        <v>10.519494999999999</v>
      </c>
      <c r="AD23" s="54">
        <f>IF(J23&gt;0,(J20*AD20+J21*AD21+J22*AD22)/J23,0)</f>
        <v>0.22286733561943339</v>
      </c>
      <c r="AE23" s="59">
        <f>SUM(AE20:AE22)</f>
        <v>128.9227095</v>
      </c>
      <c r="AF23" s="54">
        <f>IF(AND(Z23&gt;0),((Z20*AF20+Z21*AF21+Z22*AF22)/Z23),0)</f>
        <v>0.9227204628718384</v>
      </c>
      <c r="AG23" s="58">
        <f>IF(AND(AA23&gt;0,AJ23&gt;0,AB23&gt;0),((AJ23*(AA23-AB23))/(AA23*(AJ23-AB23))),0)</f>
        <v>0.91659837813996969</v>
      </c>
      <c r="AH23" s="52">
        <f>SUM(AH20:AH22)</f>
        <v>632</v>
      </c>
      <c r="AI23" s="21">
        <f>IF(AH23&gt;0,(AI20*AH20+AI21*AH21+AI22*AH22)/AH23,0)</f>
        <v>8.4357594936708857E-2</v>
      </c>
      <c r="AJ23" s="54">
        <f>IF(J23&gt;0,(AJ20*J20+AJ21*J21+AJ22*J22)/J23,0)</f>
        <v>0.21571143817173369</v>
      </c>
      <c r="AK23" s="59">
        <f>SUM(AK20:AK22)</f>
        <v>124.84371940000001</v>
      </c>
      <c r="AL23" s="57"/>
      <c r="AM23" s="57">
        <f>SUM(AM20:AM22)</f>
        <v>1002.88</v>
      </c>
      <c r="AN23" s="124"/>
      <c r="AO23" s="125">
        <f>AN22</f>
        <v>2025.0200000000009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24" t="s">
        <v>56</v>
      </c>
      <c r="D24" s="12">
        <v>7076</v>
      </c>
      <c r="E24" s="12">
        <v>0</v>
      </c>
      <c r="F24" s="12">
        <v>9210</v>
      </c>
      <c r="G24" s="13">
        <v>1</v>
      </c>
      <c r="H24" s="13">
        <v>3.7</v>
      </c>
      <c r="I24" s="12">
        <v>10157</v>
      </c>
      <c r="J24" s="12">
        <v>14509</v>
      </c>
      <c r="K24" s="14">
        <v>7.6999999999999999E-2</v>
      </c>
      <c r="L24" s="25">
        <f>J24*(1-K24)</f>
        <v>13391.807000000001</v>
      </c>
      <c r="M24" s="15">
        <v>0.66500000000000004</v>
      </c>
      <c r="N24" s="26">
        <f>L24*M24</f>
        <v>8905.5516550000011</v>
      </c>
      <c r="O24" s="14">
        <v>0.22600000000000001</v>
      </c>
      <c r="P24" s="26">
        <f>L24*O24</f>
        <v>3026.5483820000004</v>
      </c>
      <c r="Q24" s="16">
        <v>0.109</v>
      </c>
      <c r="R24" s="26">
        <f>L24*Q24</f>
        <v>1459.7069630000001</v>
      </c>
      <c r="S24" s="16">
        <v>0.187</v>
      </c>
      <c r="T24" s="26">
        <f>L24*S24</f>
        <v>2504.2679090000001</v>
      </c>
      <c r="U24" s="16">
        <v>0.52700000000000002</v>
      </c>
      <c r="V24" s="26">
        <f>L24*U24</f>
        <v>7057.4822890000005</v>
      </c>
      <c r="W24" s="16">
        <v>0.4</v>
      </c>
      <c r="X24" s="26">
        <f>W24*L24</f>
        <v>5356.7228000000005</v>
      </c>
      <c r="Y24" s="17">
        <v>3.3999999999999998E-3</v>
      </c>
      <c r="Z24" s="61">
        <f>L24*Y24</f>
        <v>45.5321438</v>
      </c>
      <c r="AA24" s="28">
        <f>IF(J24&gt;0,(AC24+AK24)/J24,0)</f>
        <v>3.2845921765800538E-3</v>
      </c>
      <c r="AB24" s="17">
        <v>2.7E-4</v>
      </c>
      <c r="AC24" s="25">
        <f>AB24*L24</f>
        <v>3.6157878900000004</v>
      </c>
      <c r="AD24" s="141">
        <v>0.22550000000000001</v>
      </c>
      <c r="AE24" s="31">
        <f>AH24*(1-AI24)*AD24</f>
        <v>44.734690000000001</v>
      </c>
      <c r="AF24" s="29">
        <f t="shared" ref="AF24:AF26" si="38">IF(AND(AD24&gt;0,AB24&gt;0,Y24&gt;0),((Y24-AB24)*AD24)/((AD24-AB24)*Y24),0)</f>
        <v>0.92169181307473935</v>
      </c>
      <c r="AG24" s="62">
        <f>IF(AND(AA24&gt;0,AJ24&gt;0,AB24&gt;0),((AJ24*(AA24-AB24))/(AA24*(AJ24-AB24))),0)</f>
        <v>0.91891561410620493</v>
      </c>
      <c r="AH24" s="12">
        <v>218</v>
      </c>
      <c r="AI24" s="14">
        <v>0.09</v>
      </c>
      <c r="AJ24" s="15">
        <v>0.222</v>
      </c>
      <c r="AK24" s="31">
        <f t="shared" si="8"/>
        <v>44.04036</v>
      </c>
      <c r="AL24" s="19">
        <v>1.75</v>
      </c>
      <c r="AM24" s="19">
        <v>504.6</v>
      </c>
      <c r="AN24" s="119">
        <f>AN22+AH24-AM24</f>
        <v>1738.420000000001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11" t="s">
        <v>49</v>
      </c>
      <c r="D25" s="35">
        <v>15349</v>
      </c>
      <c r="E25" s="44">
        <v>5</v>
      </c>
      <c r="F25" s="35">
        <v>14984</v>
      </c>
      <c r="G25" s="36">
        <v>0.9</v>
      </c>
      <c r="H25" s="38">
        <v>3.3</v>
      </c>
      <c r="I25" s="35">
        <v>15544</v>
      </c>
      <c r="J25" s="35">
        <v>14505</v>
      </c>
      <c r="K25" s="40">
        <v>7.9000000000000001E-2</v>
      </c>
      <c r="L25" s="38">
        <f t="shared" ref="L25:L26" si="39">J25*(1-K25)</f>
        <v>13359.105000000001</v>
      </c>
      <c r="M25" s="39">
        <v>0.745</v>
      </c>
      <c r="N25" s="26">
        <f t="shared" ref="N25:N26" si="40">L25*M25</f>
        <v>9952.533225000001</v>
      </c>
      <c r="O25" s="37">
        <v>0.161</v>
      </c>
      <c r="P25" s="26">
        <f t="shared" ref="P25:P26" si="41">L25*O25</f>
        <v>2150.8159050000004</v>
      </c>
      <c r="Q25" s="40">
        <v>9.4E-2</v>
      </c>
      <c r="R25" s="26">
        <f t="shared" ref="R25:R26" si="42">L25*Q25</f>
        <v>1255.7558700000002</v>
      </c>
      <c r="S25" s="40">
        <v>0.193</v>
      </c>
      <c r="T25" s="26">
        <f>L25*S25</f>
        <v>2578.3072650000004</v>
      </c>
      <c r="U25" s="40">
        <v>0.52600000000000002</v>
      </c>
      <c r="V25" s="26">
        <f>L25*U25</f>
        <v>7026.8892300000007</v>
      </c>
      <c r="W25" s="40">
        <v>0.41</v>
      </c>
      <c r="X25" s="26">
        <f>W25*L25</f>
        <v>5477.2330499999998</v>
      </c>
      <c r="Y25" s="41">
        <v>3.3700000000000002E-3</v>
      </c>
      <c r="Z25" s="18">
        <f>L25*Y25</f>
        <v>45.020183850000009</v>
      </c>
      <c r="AA25" s="28">
        <f>IF(J25&gt;0,(AC25+AK25)/J25,0)</f>
        <v>3.1453961254739745E-3</v>
      </c>
      <c r="AB25" s="41">
        <v>2.5999999999999998E-4</v>
      </c>
      <c r="AC25" s="38">
        <f>AB25*L25</f>
        <v>3.4733673</v>
      </c>
      <c r="AD25" s="29">
        <v>0.22620000000000001</v>
      </c>
      <c r="AE25" s="42">
        <f>AH25*(1-AI25)*AD25</f>
        <v>42.243980999999998</v>
      </c>
      <c r="AF25" s="29">
        <f t="shared" si="38"/>
        <v>0.92391063093087655</v>
      </c>
      <c r="AG25" s="30">
        <f t="shared" ref="AG25:AG26" si="43">IF(AND(AA25&gt;0,AJ25&gt;0,AB25&gt;0),((AJ25*(AA25-AB25))/(AA25*(AJ25-AB25))),0)</f>
        <v>0.91839747307011665</v>
      </c>
      <c r="AH25" s="35">
        <v>205</v>
      </c>
      <c r="AI25" s="40">
        <v>8.8999999999999996E-2</v>
      </c>
      <c r="AJ25" s="39">
        <v>0.22570000000000001</v>
      </c>
      <c r="AK25" s="42">
        <f t="shared" si="8"/>
        <v>42.150603500000003</v>
      </c>
      <c r="AL25" s="18">
        <v>1.7</v>
      </c>
      <c r="AM25" s="18"/>
      <c r="AN25" s="122">
        <f>AN24+AH25-AM25</f>
        <v>1943.420000000001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53</v>
      </c>
      <c r="D26" s="44">
        <v>23980</v>
      </c>
      <c r="E26" s="44">
        <v>1</v>
      </c>
      <c r="F26" s="44">
        <v>17653</v>
      </c>
      <c r="G26" s="38">
        <v>1.1000000000000001</v>
      </c>
      <c r="H26" s="38">
        <v>3.4</v>
      </c>
      <c r="I26" s="44">
        <v>18439</v>
      </c>
      <c r="J26" s="44">
        <v>14452</v>
      </c>
      <c r="K26" s="40">
        <v>0.08</v>
      </c>
      <c r="L26" s="38">
        <f t="shared" si="39"/>
        <v>13295.84</v>
      </c>
      <c r="M26" s="29">
        <v>0.69199999999999995</v>
      </c>
      <c r="N26" s="26">
        <f t="shared" si="40"/>
        <v>9200.7212799999998</v>
      </c>
      <c r="O26" s="40">
        <v>0.186</v>
      </c>
      <c r="P26" s="26">
        <f t="shared" si="41"/>
        <v>2473.0262400000001</v>
      </c>
      <c r="Q26" s="40">
        <v>0.122</v>
      </c>
      <c r="R26" s="26">
        <f t="shared" si="42"/>
        <v>1622.09248</v>
      </c>
      <c r="S26" s="40">
        <v>0.19700000000000001</v>
      </c>
      <c r="T26" s="26">
        <f>L26*S26</f>
        <v>2619.2804800000004</v>
      </c>
      <c r="U26" s="40">
        <v>0.52300000000000002</v>
      </c>
      <c r="V26" s="26">
        <f>L26*U26</f>
        <v>6953.7243200000003</v>
      </c>
      <c r="W26" s="40">
        <v>0.41</v>
      </c>
      <c r="X26" s="26">
        <f>W26*L26</f>
        <v>5451.2943999999998</v>
      </c>
      <c r="Y26" s="48">
        <v>3.4099999999999998E-3</v>
      </c>
      <c r="Z26" s="18">
        <f>L26*Y26</f>
        <v>45.338814399999997</v>
      </c>
      <c r="AA26" s="28">
        <f>IF(J26&gt;0,(AC26+AK26)/J26,0)</f>
        <v>3.0695511209521175E-3</v>
      </c>
      <c r="AB26" s="48">
        <v>2.7E-4</v>
      </c>
      <c r="AC26" s="38">
        <f>AB26*L26</f>
        <v>3.5898767999999999</v>
      </c>
      <c r="AD26" s="29">
        <v>0.22470000000000001</v>
      </c>
      <c r="AE26" s="42">
        <f>AH26*(1-AI26)*AD26</f>
        <v>41.304354000000004</v>
      </c>
      <c r="AF26" s="29">
        <f t="shared" si="38"/>
        <v>0.92192890611249378</v>
      </c>
      <c r="AG26" s="30">
        <f t="shared" si="43"/>
        <v>0.91315084641234945</v>
      </c>
      <c r="AH26" s="44">
        <v>202</v>
      </c>
      <c r="AI26" s="40">
        <v>0.09</v>
      </c>
      <c r="AJ26" s="29">
        <v>0.2218</v>
      </c>
      <c r="AK26" s="42">
        <f t="shared" si="8"/>
        <v>40.771276</v>
      </c>
      <c r="AL26" s="18">
        <v>1.7</v>
      </c>
      <c r="AM26" s="18"/>
      <c r="AN26" s="122">
        <f>AN25+AH26-AM26</f>
        <v>2145.420000000001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46405</v>
      </c>
      <c r="E27" s="52"/>
      <c r="F27" s="52">
        <f>SUM(F24:F26)</f>
        <v>41847</v>
      </c>
      <c r="G27" s="53"/>
      <c r="H27" s="53"/>
      <c r="I27" s="52">
        <f>SUM(I24:I26)</f>
        <v>44140</v>
      </c>
      <c r="J27" s="52">
        <f>SUM(J24:J26)</f>
        <v>43466</v>
      </c>
      <c r="K27" s="21">
        <f>IF(J27&gt;0,(J24*K24+J25*K25+J26*K26)/J27,0)</f>
        <v>7.8664887498274508E-2</v>
      </c>
      <c r="L27" s="53">
        <f>L24+L25+L26</f>
        <v>40046.752000000008</v>
      </c>
      <c r="M27" s="54">
        <f>IF(L27&gt;0,N27/L27,0)</f>
        <v>0.70065123283905761</v>
      </c>
      <c r="N27" s="55">
        <f>N24+N25+N26</f>
        <v>28058.80616</v>
      </c>
      <c r="O27" s="21">
        <f>IF(L27&gt;0,P27/L27,0)</f>
        <v>0.19103647973748281</v>
      </c>
      <c r="P27" s="55">
        <f>P24+P25+P26</f>
        <v>7650.3905270000005</v>
      </c>
      <c r="Q27" s="21">
        <f>IF(L27&gt;0,R27/L27,0)</f>
        <v>0.10831228742345946</v>
      </c>
      <c r="R27" s="55">
        <f>R24+R25+R26</f>
        <v>4337.5553130000008</v>
      </c>
      <c r="S27" s="21">
        <f>IF(L27&gt;0,T27/L27,0)</f>
        <v>0.19232160585707422</v>
      </c>
      <c r="T27" s="55">
        <f>T24+T25+T26</f>
        <v>7701.8556540000009</v>
      </c>
      <c r="U27" s="21">
        <f>IF(L27&gt;0,V27/L27,0)</f>
        <v>0.52533838047589976</v>
      </c>
      <c r="V27" s="55">
        <f>V24+V25+V26</f>
        <v>21038.095839000001</v>
      </c>
      <c r="W27" s="21">
        <f>IF(L27&gt;0,X27/L27,0)</f>
        <v>0.40665595676772981</v>
      </c>
      <c r="X27" s="55">
        <f>X24+X25+X26</f>
        <v>16285.250250000001</v>
      </c>
      <c r="Y27" s="56">
        <f>IF(L27&gt;0,Z27/L27,0)</f>
        <v>3.3933124476611732E-3</v>
      </c>
      <c r="Z27" s="57">
        <f>SUM(Z24:Z26)</f>
        <v>135.89114205000001</v>
      </c>
      <c r="AA27" s="63">
        <f>IF(L27&gt;0,(AA24*L24+AA25*L25+AA26*L26)/L27,0)</f>
        <v>3.1667627423385041E-3</v>
      </c>
      <c r="AB27" s="56">
        <f>IF(J27&gt;0,(J24*AB24+J25*AB25+J26*AB26)/J27,0)</f>
        <v>2.6666290894032115E-4</v>
      </c>
      <c r="AC27" s="53">
        <f>SUM(AC24:AC26)</f>
        <v>10.67903199</v>
      </c>
      <c r="AD27" s="54">
        <f>IF(J27&gt;0,(J24*AD24+J25*AD25+J26*AD26)/J27,0)</f>
        <v>0.2254676045644872</v>
      </c>
      <c r="AE27" s="59">
        <f>SUM(AE24:AE26)</f>
        <v>128.28302500000001</v>
      </c>
      <c r="AF27" s="54">
        <f>IF(AND(Z27&gt;0),((Z24*AF24+Z25*AF25+Z26*AF26)/Z27),0)</f>
        <v>0.92250600231016833</v>
      </c>
      <c r="AG27" s="58">
        <f>IF(AND(AA27&gt;0,AJ27&gt;0,AB27&gt;0),((AJ27*(AA27-AB27))/(AA27*(AJ27-AB27))),0)</f>
        <v>0.91688880226863945</v>
      </c>
      <c r="AH27" s="52">
        <f>SUM(AH24:AH26)</f>
        <v>625</v>
      </c>
      <c r="AI27" s="21">
        <f>IF(AH27&gt;0,(AI24*AH24+AI25*AH25+AI26*AH26)/AH27,0)</f>
        <v>8.9671999999999988E-2</v>
      </c>
      <c r="AJ27" s="54">
        <f>IF(J27&gt;0,(AJ24*J24+AJ25*J25+AJ26*J26)/J27,0)</f>
        <v>0.22316822573965861</v>
      </c>
      <c r="AK27" s="59">
        <f>SUM(AK24:AK26)</f>
        <v>126.96223950000001</v>
      </c>
      <c r="AL27" s="57"/>
      <c r="AM27" s="57">
        <f>SUM(AM24:AM26)</f>
        <v>504.6</v>
      </c>
      <c r="AN27" s="124"/>
      <c r="AO27" s="125">
        <f>AN26</f>
        <v>2145.420000000001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24" t="s">
        <v>56</v>
      </c>
      <c r="D28" s="12">
        <v>5526</v>
      </c>
      <c r="E28" s="12">
        <v>0</v>
      </c>
      <c r="F28" s="12">
        <v>9965</v>
      </c>
      <c r="G28" s="13">
        <v>1.5</v>
      </c>
      <c r="H28" s="13">
        <v>3.9</v>
      </c>
      <c r="I28" s="12">
        <v>10510</v>
      </c>
      <c r="J28" s="12">
        <v>14523</v>
      </c>
      <c r="K28" s="14">
        <v>8.1000000000000003E-2</v>
      </c>
      <c r="L28" s="25">
        <f>J28*(1-K28)</f>
        <v>13346.637000000001</v>
      </c>
      <c r="M28" s="15">
        <v>0.74099999999999999</v>
      </c>
      <c r="N28" s="26">
        <f>L28*M28</f>
        <v>9889.8580170000005</v>
      </c>
      <c r="O28" s="14">
        <v>0.16200000000000001</v>
      </c>
      <c r="P28" s="26">
        <f>L28*O28</f>
        <v>2162.1551940000004</v>
      </c>
      <c r="Q28" s="16">
        <v>9.7000000000000003E-2</v>
      </c>
      <c r="R28" s="26">
        <f>L28*Q28</f>
        <v>1294.623789</v>
      </c>
      <c r="S28" s="16">
        <v>0.19900000000000001</v>
      </c>
      <c r="T28" s="26">
        <f>L28*S28</f>
        <v>2655.9807630000005</v>
      </c>
      <c r="U28" s="16">
        <v>0.52400000000000002</v>
      </c>
      <c r="V28" s="26">
        <f>L28*U28</f>
        <v>6993.6377880000009</v>
      </c>
      <c r="W28" s="16">
        <v>0.41</v>
      </c>
      <c r="X28" s="26">
        <f>W28*L28</f>
        <v>5472.1211700000003</v>
      </c>
      <c r="Y28" s="17">
        <v>3.47E-3</v>
      </c>
      <c r="Z28" s="61">
        <f>L28*Y28</f>
        <v>46.312830390000002</v>
      </c>
      <c r="AA28" s="28">
        <f>IF(J28&gt;0,(AC28+AK28)/J28,0)</f>
        <v>3.0253792852716383E-3</v>
      </c>
      <c r="AB28" s="17">
        <v>2.7999999999999998E-4</v>
      </c>
      <c r="AC28" s="25">
        <f>AB28*L28</f>
        <v>3.7370583599999998</v>
      </c>
      <c r="AD28" s="141">
        <v>0.22009999999999999</v>
      </c>
      <c r="AE28" s="31">
        <f>AH28*(1-AI28)*AD28</f>
        <v>40.681083000000001</v>
      </c>
      <c r="AF28" s="29">
        <f t="shared" ref="AF28:AF30" si="44">IF(AND(AD28&gt;0,AB28&gt;0,Y28&gt;0),((Y28-AB28)*AD28)/((AD28-AB28)*Y28),0)</f>
        <v>0.92047934424733679</v>
      </c>
      <c r="AG28" s="62">
        <f>IF(AND(AA28&gt;0,AJ28&gt;0,AB28&gt;0),((AJ28*(AA28-AB28))/(AA28*(AJ28-AB28))),0)</f>
        <v>0.90861933767352598</v>
      </c>
      <c r="AH28" s="12">
        <v>202</v>
      </c>
      <c r="AI28" s="14">
        <v>8.5000000000000006E-2</v>
      </c>
      <c r="AJ28" s="15">
        <v>0.2175</v>
      </c>
      <c r="AK28" s="31">
        <f t="shared" si="8"/>
        <v>40.200525000000006</v>
      </c>
      <c r="AL28" s="19">
        <v>1.8</v>
      </c>
      <c r="AM28" s="19">
        <v>1201.28</v>
      </c>
      <c r="AN28" s="119">
        <f>AN26+AH28-AM28</f>
        <v>1146.140000000001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11" t="s">
        <v>58</v>
      </c>
      <c r="D29" s="35">
        <v>19792</v>
      </c>
      <c r="E29" s="44">
        <v>3</v>
      </c>
      <c r="F29" s="35">
        <v>15763</v>
      </c>
      <c r="G29" s="38">
        <v>1.2</v>
      </c>
      <c r="H29" s="38">
        <v>3.1</v>
      </c>
      <c r="I29" s="35">
        <v>16783</v>
      </c>
      <c r="J29" s="35">
        <v>14522</v>
      </c>
      <c r="K29" s="40">
        <v>8.2000000000000003E-2</v>
      </c>
      <c r="L29" s="38">
        <f t="shared" ref="L29:L30" si="45">J29*(1-K29)</f>
        <v>13331.196</v>
      </c>
      <c r="M29" s="39">
        <v>0.71499999999999997</v>
      </c>
      <c r="N29" s="26">
        <f t="shared" ref="N29:N30" si="46">L29*M29</f>
        <v>9531.8051400000004</v>
      </c>
      <c r="O29" s="37">
        <v>0.17899999999999999</v>
      </c>
      <c r="P29" s="26">
        <f t="shared" ref="P29:P30" si="47">L29*O29</f>
        <v>2386.2840839999999</v>
      </c>
      <c r="Q29" s="40">
        <v>0.106</v>
      </c>
      <c r="R29" s="26">
        <f t="shared" ref="R29:R30" si="48">L29*Q29</f>
        <v>1413.1067759999999</v>
      </c>
      <c r="S29" s="40">
        <v>0.20499999999999999</v>
      </c>
      <c r="T29" s="26">
        <f>L29*S29</f>
        <v>2732.89518</v>
      </c>
      <c r="U29" s="40">
        <v>0.51400000000000001</v>
      </c>
      <c r="V29" s="26">
        <f>L29*U29</f>
        <v>6852.2347440000003</v>
      </c>
      <c r="W29" s="40">
        <v>0.4</v>
      </c>
      <c r="X29" s="26">
        <f>W29*L29</f>
        <v>5332.4784</v>
      </c>
      <c r="Y29" s="41">
        <v>3.47E-3</v>
      </c>
      <c r="Z29" s="18">
        <f>L29*Y29</f>
        <v>46.259250119999997</v>
      </c>
      <c r="AA29" s="28">
        <f>IF(J29&gt;0,(AC29+AK29)/J29,0)</f>
        <v>3.2302589533122162E-3</v>
      </c>
      <c r="AB29" s="41">
        <v>2.7E-4</v>
      </c>
      <c r="AC29" s="38">
        <f>AB29*L29</f>
        <v>3.5994229199999999</v>
      </c>
      <c r="AD29" s="29">
        <v>0.22450000000000001</v>
      </c>
      <c r="AE29" s="42">
        <f>AH29*(1-AI29)*AD29</f>
        <v>44.176212000000007</v>
      </c>
      <c r="AF29" s="29">
        <f t="shared" si="44"/>
        <v>0.92330063010384178</v>
      </c>
      <c r="AG29" s="30">
        <f t="shared" ref="AG29:AG30" si="49">IF(AND(AA29&gt;0,AJ29&gt;0,AB29&gt;0),((AJ29*(AA29-AB29))/(AA29*(AJ29-AB29))),0)</f>
        <v>0.91754093116163293</v>
      </c>
      <c r="AH29" s="35">
        <v>216</v>
      </c>
      <c r="AI29" s="40">
        <v>8.8999999999999996E-2</v>
      </c>
      <c r="AJ29" s="39">
        <v>0.22009999999999999</v>
      </c>
      <c r="AK29" s="42">
        <f t="shared" si="8"/>
        <v>43.310397600000002</v>
      </c>
      <c r="AL29" s="18">
        <v>1.8</v>
      </c>
      <c r="AM29" s="18"/>
      <c r="AN29" s="122">
        <f>AN28+AH29-AM29</f>
        <v>1362.140000000001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55</v>
      </c>
      <c r="D30" s="44">
        <v>18482</v>
      </c>
      <c r="E30" s="44">
        <v>2</v>
      </c>
      <c r="F30" s="44">
        <v>16108</v>
      </c>
      <c r="G30" s="38">
        <v>1</v>
      </c>
      <c r="H30" s="38">
        <v>3.6</v>
      </c>
      <c r="I30" s="44">
        <v>17033</v>
      </c>
      <c r="J30" s="44">
        <v>14550</v>
      </c>
      <c r="K30" s="40">
        <v>7.9000000000000001E-2</v>
      </c>
      <c r="L30" s="38">
        <f t="shared" si="45"/>
        <v>13400.550000000001</v>
      </c>
      <c r="M30" s="29">
        <v>0.67200000000000004</v>
      </c>
      <c r="N30" s="26">
        <f t="shared" si="46"/>
        <v>9005.1696000000011</v>
      </c>
      <c r="O30" s="40">
        <v>0.218</v>
      </c>
      <c r="P30" s="26">
        <f t="shared" si="47"/>
        <v>2921.3199000000004</v>
      </c>
      <c r="Q30" s="40">
        <v>0.11</v>
      </c>
      <c r="R30" s="26">
        <f t="shared" si="48"/>
        <v>1474.0605</v>
      </c>
      <c r="S30" s="40">
        <v>0.20699999999999999</v>
      </c>
      <c r="T30" s="26">
        <f>L30*S30</f>
        <v>2773.9138499999999</v>
      </c>
      <c r="U30" s="40">
        <v>0.503</v>
      </c>
      <c r="V30" s="26">
        <f>L30*U30</f>
        <v>6740.4766500000005</v>
      </c>
      <c r="W30" s="40">
        <v>0.4</v>
      </c>
      <c r="X30" s="26">
        <f>W30*L30</f>
        <v>5360.2200000000012</v>
      </c>
      <c r="Y30" s="48">
        <v>3.4299999999999999E-3</v>
      </c>
      <c r="Z30" s="18">
        <f>L30*Y30</f>
        <v>45.963886500000001</v>
      </c>
      <c r="AA30" s="28">
        <f>IF(J30&gt;0,(AC30+AK30)/J30,0)</f>
        <v>3.2939948591065291E-3</v>
      </c>
      <c r="AB30" s="48">
        <v>2.7999999999999998E-4</v>
      </c>
      <c r="AC30" s="38">
        <f>AB30*L30</f>
        <v>3.752154</v>
      </c>
      <c r="AD30" s="29">
        <v>0.22109999999999999</v>
      </c>
      <c r="AE30" s="42">
        <f>AH30*(1-AI30)*AD30</f>
        <v>43.564659599999999</v>
      </c>
      <c r="AF30" s="29">
        <f t="shared" si="44"/>
        <v>0.91953183773282887</v>
      </c>
      <c r="AG30" s="30">
        <f t="shared" si="49"/>
        <v>0.91614098618025652</v>
      </c>
      <c r="AH30" s="44">
        <v>217</v>
      </c>
      <c r="AI30" s="40">
        <v>9.1999999999999998E-2</v>
      </c>
      <c r="AJ30" s="29">
        <v>0.22420000000000001</v>
      </c>
      <c r="AK30" s="42">
        <f t="shared" si="8"/>
        <v>44.175471200000004</v>
      </c>
      <c r="AL30" s="18">
        <v>1.75</v>
      </c>
      <c r="AM30" s="18"/>
      <c r="AN30" s="122">
        <f>AN29+AH30-AM30</f>
        <v>1579.140000000001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43800</v>
      </c>
      <c r="E31" s="52"/>
      <c r="F31" s="52">
        <f>SUM(F28:F30)</f>
        <v>41836</v>
      </c>
      <c r="G31" s="53"/>
      <c r="H31" s="53"/>
      <c r="I31" s="52">
        <f>SUM(I28:I30)</f>
        <v>44326</v>
      </c>
      <c r="J31" s="52">
        <f>SUM(J28:J30)</f>
        <v>43595</v>
      </c>
      <c r="K31" s="21">
        <f>IF(J31&gt;0,(J28*K28+J29*K29+J30*K30)/J31,0)</f>
        <v>8.0665603853652942E-2</v>
      </c>
      <c r="L31" s="53">
        <f>L28+L29+L30</f>
        <v>40078.383000000002</v>
      </c>
      <c r="M31" s="54">
        <f>IF(L31&gt;0,N31/L31,0)</f>
        <v>0.70928092974709089</v>
      </c>
      <c r="N31" s="55">
        <f>N28+N29+N30</f>
        <v>28426.832757000004</v>
      </c>
      <c r="O31" s="21">
        <f>IF(L31&gt;0,P31/L31,0)</f>
        <v>0.18637875629862613</v>
      </c>
      <c r="P31" s="55">
        <f>P28+P29+P30</f>
        <v>7469.7591780000002</v>
      </c>
      <c r="Q31" s="21">
        <f>IF(L31&gt;0,R31/L31,0)</f>
        <v>0.10434031395428302</v>
      </c>
      <c r="R31" s="55">
        <f>R28+R29+R30</f>
        <v>4181.7910649999994</v>
      </c>
      <c r="S31" s="21">
        <f>IF(L31&gt;0,T31/L31,0)</f>
        <v>0.20367063693662493</v>
      </c>
      <c r="T31" s="55">
        <f>T28+T29+T30</f>
        <v>8162.7897930000008</v>
      </c>
      <c r="U31" s="21">
        <f>IF(L31&gt;0,V31/L31,0)</f>
        <v>0.51365218956064174</v>
      </c>
      <c r="V31" s="55">
        <f>V28+V29+V30</f>
        <v>20586.349182000002</v>
      </c>
      <c r="W31" s="21">
        <f>IF(L31&gt;0,X31/L31,0)</f>
        <v>0.40333013360344405</v>
      </c>
      <c r="X31" s="55">
        <f>X28+X29+X30</f>
        <v>16164.819570000001</v>
      </c>
      <c r="Y31" s="56">
        <f>IF(L31&gt;0,Z31/L31,0)</f>
        <v>3.4566256580261735E-3</v>
      </c>
      <c r="Z31" s="57">
        <f>SUM(Z28:Z30)</f>
        <v>138.53596701000001</v>
      </c>
      <c r="AA31" s="63">
        <f>IF(L31&gt;0,(AA28*L28+AA29*L29+AA30*L30)/L31,0)</f>
        <v>3.1833419315943959E-3</v>
      </c>
      <c r="AB31" s="56">
        <f>IF(J31&gt;0,(J28*AB28+J29*AB29+J30*AB30)/J31,0)</f>
        <v>2.7666888404633558E-4</v>
      </c>
      <c r="AC31" s="53">
        <f>SUM(AC28:AC30)</f>
        <v>11.088635279999998</v>
      </c>
      <c r="AD31" s="54">
        <f>IF(J31&gt;0,(J28*AD28+J29*AD29+J30*AD30)/J31,0)</f>
        <v>0.22189944489046909</v>
      </c>
      <c r="AE31" s="59">
        <f>SUM(AE28:AE30)</f>
        <v>128.42195459999999</v>
      </c>
      <c r="AF31" s="54">
        <f>IF(AND(Z31&gt;0),((Z28*AF28+Z29*AF29+Z30*AF30)/Z31),0)</f>
        <v>0.92110704756570283</v>
      </c>
      <c r="AG31" s="58">
        <f>IF(AND(AA31&gt;0,AJ31&gt;0,AB31&gt;0),((AJ31*(AA31-AB31))/(AA31*(AJ31-AB31))),0)</f>
        <v>0.914235133837348</v>
      </c>
      <c r="AH31" s="52">
        <f>SUM(AH28:AH30)</f>
        <v>635</v>
      </c>
      <c r="AI31" s="21">
        <f>IF(AH31&gt;0,(AI28*AH28+AI29*AH29+AI30*AH30)/AH31,0)</f>
        <v>8.8752755905511821E-2</v>
      </c>
      <c r="AJ31" s="54">
        <f>IF(J31&gt;0,(AJ28*J28+AJ29*J29+AJ30*J30)/J31,0)</f>
        <v>0.220602241082693</v>
      </c>
      <c r="AK31" s="59">
        <f>SUM(AK28:AK30)</f>
        <v>127.68639380000002</v>
      </c>
      <c r="AL31" s="57"/>
      <c r="AM31" s="57">
        <f>SUM(AM28:AM30)</f>
        <v>1201.28</v>
      </c>
      <c r="AN31" s="124"/>
      <c r="AO31" s="125">
        <f>AN30</f>
        <v>1579.140000000001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24" t="s">
        <v>52</v>
      </c>
      <c r="D32" s="12">
        <v>6070</v>
      </c>
      <c r="E32" s="12">
        <v>0</v>
      </c>
      <c r="F32" s="12">
        <v>6836</v>
      </c>
      <c r="G32" s="13">
        <v>0.9</v>
      </c>
      <c r="H32" s="13">
        <v>5.0999999999999996</v>
      </c>
      <c r="I32" s="12">
        <v>7287</v>
      </c>
      <c r="J32" s="12">
        <v>14606</v>
      </c>
      <c r="K32" s="14">
        <v>7.8E-2</v>
      </c>
      <c r="L32" s="25">
        <f>J32*(1-K32)</f>
        <v>13466.732</v>
      </c>
      <c r="M32" s="15">
        <v>0.72199999999999998</v>
      </c>
      <c r="N32" s="26">
        <f>L32*M32</f>
        <v>9722.9805039999992</v>
      </c>
      <c r="O32" s="14">
        <v>0.14699999999999999</v>
      </c>
      <c r="P32" s="26">
        <f>L32*O32</f>
        <v>1979.609604</v>
      </c>
      <c r="Q32" s="16">
        <v>0.13100000000000001</v>
      </c>
      <c r="R32" s="26">
        <f>L32*Q32</f>
        <v>1764.1418920000001</v>
      </c>
      <c r="S32" s="16">
        <v>0.19900000000000001</v>
      </c>
      <c r="T32" s="26">
        <f>L32*S32</f>
        <v>2679.879668</v>
      </c>
      <c r="U32" s="16">
        <v>0.52300000000000002</v>
      </c>
      <c r="V32" s="26">
        <f>L32*U32</f>
        <v>7043.1008360000005</v>
      </c>
      <c r="W32" s="16">
        <v>0.4</v>
      </c>
      <c r="X32" s="26">
        <f>W32*L32</f>
        <v>5386.6928000000007</v>
      </c>
      <c r="Y32" s="17">
        <v>3.3999999999999998E-3</v>
      </c>
      <c r="Z32" s="61">
        <f>L32*Y32</f>
        <v>45.7868888</v>
      </c>
      <c r="AA32" s="28">
        <f>IF(J32&gt;0,(AC32+AK32)/J32,0)</f>
        <v>3.0360403231548677E-3</v>
      </c>
      <c r="AB32" s="17">
        <v>2.7999999999999998E-4</v>
      </c>
      <c r="AC32" s="25">
        <f>AB32*L32</f>
        <v>3.7706849599999996</v>
      </c>
      <c r="AD32" s="141">
        <v>0.22470000000000001</v>
      </c>
      <c r="AE32" s="31">
        <f>AH32*(1-AI32)*AD32</f>
        <v>41.03022</v>
      </c>
      <c r="AF32" s="29">
        <f t="shared" ref="AF32:AF34" si="50">IF(AND(AD32&gt;0,AB32&gt;0,Y32&gt;0),((Y32-AB32)*AD32)/((AD32-AB32)*Y32),0)</f>
        <v>0.91879197093684639</v>
      </c>
      <c r="AG32" s="62">
        <f>IF(AND(AA32&gt;0,AJ32&gt;0,AB32&gt;0),((AJ32*(AA32-AB32))/(AA32*(AJ32-AB32))),0)</f>
        <v>0.90891996463238889</v>
      </c>
      <c r="AH32" s="12">
        <v>200</v>
      </c>
      <c r="AI32" s="14">
        <v>8.6999999999999994E-2</v>
      </c>
      <c r="AJ32" s="15">
        <v>0.22220000000000001</v>
      </c>
      <c r="AK32" s="31">
        <f t="shared" si="8"/>
        <v>40.573720000000002</v>
      </c>
      <c r="AL32" s="19">
        <v>1.7</v>
      </c>
      <c r="AM32" s="19">
        <v>1009.74</v>
      </c>
      <c r="AN32" s="119">
        <f>AN30+AH32-AM32</f>
        <v>769.400000000001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58</v>
      </c>
      <c r="D33" s="35">
        <v>20001</v>
      </c>
      <c r="E33" s="44">
        <v>1</v>
      </c>
      <c r="F33" s="35">
        <v>15215</v>
      </c>
      <c r="G33" s="36">
        <v>0.8</v>
      </c>
      <c r="H33" s="38">
        <v>4</v>
      </c>
      <c r="I33" s="35">
        <v>15325</v>
      </c>
      <c r="J33" s="35">
        <v>15212</v>
      </c>
      <c r="K33" s="40">
        <v>0.08</v>
      </c>
      <c r="L33" s="38">
        <f t="shared" ref="L33:L34" si="51">J33*(1-K33)</f>
        <v>13995.04</v>
      </c>
      <c r="M33" s="39">
        <v>0.77700000000000002</v>
      </c>
      <c r="N33" s="26">
        <f t="shared" ref="N33:N34" si="52">L33*M33</f>
        <v>10874.14608</v>
      </c>
      <c r="O33" s="37">
        <v>0.125</v>
      </c>
      <c r="P33" s="26">
        <f t="shared" ref="P33:P34" si="53">L33*O33</f>
        <v>1749.38</v>
      </c>
      <c r="Q33" s="40">
        <v>9.8000000000000004E-2</v>
      </c>
      <c r="R33" s="26">
        <f t="shared" ref="R33:R34" si="54">L33*Q33</f>
        <v>1371.5139200000001</v>
      </c>
      <c r="S33" s="40">
        <v>0.20100000000000001</v>
      </c>
      <c r="T33" s="26">
        <f>L33*S33</f>
        <v>2813.0030400000005</v>
      </c>
      <c r="U33" s="40">
        <v>0.51800000000000002</v>
      </c>
      <c r="V33" s="26">
        <f>L33*U33</f>
        <v>7249.4307200000003</v>
      </c>
      <c r="W33" s="40">
        <v>0.4</v>
      </c>
      <c r="X33" s="26">
        <f>W33*L33</f>
        <v>5598.0160000000005</v>
      </c>
      <c r="Y33" s="41">
        <v>3.3899999999999998E-3</v>
      </c>
      <c r="Z33" s="18">
        <f>L33*Y33</f>
        <v>47.4431856</v>
      </c>
      <c r="AA33" s="28">
        <f>IF(J33&gt;0,(AC33+AK33)/J33,0)</f>
        <v>3.0405241125427297E-3</v>
      </c>
      <c r="AB33" s="41">
        <v>2.9E-4</v>
      </c>
      <c r="AC33" s="38">
        <f>AB33*L33</f>
        <v>4.0585616</v>
      </c>
      <c r="AD33" s="29">
        <v>0.22239999999999999</v>
      </c>
      <c r="AE33" s="42">
        <f>AH33*(1-AI33)*AD33</f>
        <v>41.558553599999996</v>
      </c>
      <c r="AF33" s="29">
        <f t="shared" si="50"/>
        <v>0.91564824307071535</v>
      </c>
      <c r="AG33" s="30">
        <f t="shared" ref="AG33:AG34" si="55">IF(AND(AA33&gt;0,AJ33&gt;0,AB33&gt;0),((AJ33*(AA33-AB33))/(AA33*(AJ33-AB33))),0)</f>
        <v>0.90578502690262452</v>
      </c>
      <c r="AH33" s="35">
        <v>204</v>
      </c>
      <c r="AI33" s="40">
        <v>8.4000000000000005E-2</v>
      </c>
      <c r="AJ33" s="39">
        <v>0.2258</v>
      </c>
      <c r="AK33" s="42">
        <f t="shared" si="8"/>
        <v>42.193891200000003</v>
      </c>
      <c r="AL33" s="18">
        <v>1.85</v>
      </c>
      <c r="AM33" s="18"/>
      <c r="AN33" s="122">
        <f>AN32+AH33-AM33</f>
        <v>973.400000000001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55</v>
      </c>
      <c r="D34" s="44">
        <v>13129</v>
      </c>
      <c r="E34" s="44">
        <v>0</v>
      </c>
      <c r="F34" s="44">
        <v>14905</v>
      </c>
      <c r="G34" s="38">
        <v>0.7</v>
      </c>
      <c r="H34" s="38">
        <v>3.9</v>
      </c>
      <c r="I34" s="44">
        <v>15355</v>
      </c>
      <c r="J34" s="44">
        <v>15236</v>
      </c>
      <c r="K34" s="40">
        <v>7.9000000000000001E-2</v>
      </c>
      <c r="L34" s="38">
        <f t="shared" si="51"/>
        <v>14032.356</v>
      </c>
      <c r="M34" s="29">
        <v>0.745</v>
      </c>
      <c r="N34" s="26">
        <f t="shared" si="52"/>
        <v>10454.105219999999</v>
      </c>
      <c r="O34" s="40">
        <v>0.13700000000000001</v>
      </c>
      <c r="P34" s="26">
        <f t="shared" si="53"/>
        <v>1922.4327720000001</v>
      </c>
      <c r="Q34" s="40">
        <v>0.11799999999999999</v>
      </c>
      <c r="R34" s="26">
        <f t="shared" si="54"/>
        <v>1655.818008</v>
      </c>
      <c r="S34" s="40">
        <v>0.20300000000000001</v>
      </c>
      <c r="T34" s="26">
        <f>L34*S34</f>
        <v>2848.568268</v>
      </c>
      <c r="U34" s="40">
        <v>0.48699999999999999</v>
      </c>
      <c r="V34" s="26">
        <f>L34*U34</f>
        <v>6833.757372</v>
      </c>
      <c r="W34" s="40">
        <v>0.39</v>
      </c>
      <c r="X34" s="26">
        <f>W34*L34</f>
        <v>5472.6188400000001</v>
      </c>
      <c r="Y34" s="48">
        <v>3.4099999999999998E-3</v>
      </c>
      <c r="Z34" s="18">
        <f>L34*Y34</f>
        <v>47.85033396</v>
      </c>
      <c r="AA34" s="28">
        <f>IF(J34&gt;0,(AC34+AK34)/J34,0)</f>
        <v>3.1980314505119459E-3</v>
      </c>
      <c r="AB34" s="48">
        <v>2.7999999999999998E-4</v>
      </c>
      <c r="AC34" s="38">
        <f>AB34*L34</f>
        <v>3.9290596799999995</v>
      </c>
      <c r="AD34" s="29">
        <v>0.2152</v>
      </c>
      <c r="AE34" s="42">
        <f>AH34*(1-AI34)*AD34</f>
        <v>43.326431200000002</v>
      </c>
      <c r="AF34" s="29">
        <f t="shared" si="50"/>
        <v>0.91908439776813899</v>
      </c>
      <c r="AG34" s="30">
        <f t="shared" si="55"/>
        <v>0.9135958329738888</v>
      </c>
      <c r="AH34" s="44">
        <v>221</v>
      </c>
      <c r="AI34" s="40">
        <v>8.8999999999999996E-2</v>
      </c>
      <c r="AJ34" s="29">
        <v>0.2225</v>
      </c>
      <c r="AK34" s="42">
        <f t="shared" si="8"/>
        <v>44.796147500000004</v>
      </c>
      <c r="AL34" s="18">
        <v>1.75</v>
      </c>
      <c r="AM34" s="18"/>
      <c r="AN34" s="122">
        <f>AN33+AH34-AM34</f>
        <v>1194.400000000001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39200</v>
      </c>
      <c r="E35" s="52"/>
      <c r="F35" s="52">
        <f t="shared" ref="F35:J35" si="56">SUM(F32:F34)</f>
        <v>36956</v>
      </c>
      <c r="G35" s="53"/>
      <c r="H35" s="53"/>
      <c r="I35" s="52">
        <f t="shared" si="56"/>
        <v>37967</v>
      </c>
      <c r="J35" s="52">
        <f t="shared" si="56"/>
        <v>45054</v>
      </c>
      <c r="K35" s="21">
        <f>IF(J35&gt;0,(J32*K32+J33*K33+J34*K34)/J35,0)</f>
        <v>7.9013450526035436E-2</v>
      </c>
      <c r="L35" s="53">
        <f>L32+L33+L34</f>
        <v>41494.127999999997</v>
      </c>
      <c r="M35" s="54">
        <f>IF(L35&gt;0,N35/L35,0)</f>
        <v>0.74832833706012569</v>
      </c>
      <c r="N35" s="55">
        <f>N32+N33+N34</f>
        <v>31051.231803999995</v>
      </c>
      <c r="O35" s="21">
        <f>IF(L35&gt;0,P35/L35,0)</f>
        <v>0.13619812364776049</v>
      </c>
      <c r="P35" s="55">
        <f>P32+P33+P34</f>
        <v>5651.4223760000004</v>
      </c>
      <c r="Q35" s="21">
        <f>IF(L35&gt;0,R35/L35,0)</f>
        <v>0.11547353929211383</v>
      </c>
      <c r="R35" s="55">
        <f>R32+R33+R34</f>
        <v>4791.4738200000002</v>
      </c>
      <c r="S35" s="21">
        <f>IF(L35&gt;0,T35/L35,0)</f>
        <v>0.20102726284548023</v>
      </c>
      <c r="T35" s="55">
        <f>T32+T33+T34</f>
        <v>8341.4509760000001</v>
      </c>
      <c r="U35" s="21">
        <f>IF(L35&gt;0,V35/L35,0)</f>
        <v>0.50913924322014925</v>
      </c>
      <c r="V35" s="55">
        <f>V32+V33+V34</f>
        <v>21126.288928000002</v>
      </c>
      <c r="W35" s="21">
        <f>IF(L35&gt;0,X35/L35,0)</f>
        <v>0.39661823089763448</v>
      </c>
      <c r="X35" s="55">
        <f>X32+X33+X34</f>
        <v>16457.32764</v>
      </c>
      <c r="Y35" s="56">
        <f>IF(L35&gt;0,Z35/L35,0)</f>
        <v>3.4000089930796961E-3</v>
      </c>
      <c r="Z35" s="57">
        <f>SUM(Z32:Z34)</f>
        <v>141.08040836000001</v>
      </c>
      <c r="AA35" s="63">
        <f>IF(L35&gt;0,(AA32*L32+AA33*L33+AA34*L34)/L35,0)</f>
        <v>3.0923342638240294E-3</v>
      </c>
      <c r="AB35" s="56">
        <f>IF(J35&gt;0,(J32*AB32+J33*AB33+J34*AB34)/J35,0)</f>
        <v>2.8337639277311666E-4</v>
      </c>
      <c r="AC35" s="53">
        <f>SUM(AC32:AC34)</f>
        <v>11.75830624</v>
      </c>
      <c r="AD35" s="54">
        <f>IF(J35&gt;0,(J32*AD32+J33*AD33+J34*AD34)/J35,0)</f>
        <v>0.22071079593376838</v>
      </c>
      <c r="AE35" s="59">
        <f>SUM(AE32:AE34)</f>
        <v>125.9152048</v>
      </c>
      <c r="AF35" s="54">
        <f>IF(AND(Z35&gt;0),((Z32*AF32+Z33*AF33+Z34*AF34)/Z35),0)</f>
        <v>0.9178339658909036</v>
      </c>
      <c r="AG35" s="58">
        <f>IF(AND(AA35&gt;0,AJ35&gt;0,AB35&gt;0),((AJ35*(AA35-AB35))/(AA35*(AJ35-AB35))),0)</f>
        <v>0.90951474473975846</v>
      </c>
      <c r="AH35" s="52">
        <f t="shared" ref="AH35" si="57">SUM(AH32:AH34)</f>
        <v>625</v>
      </c>
      <c r="AI35" s="21">
        <f>IF(AH35&gt;0,(AI32*AH32+AI33*AH33+AI34*AH34)/AH35,0)</f>
        <v>8.6728E-2</v>
      </c>
      <c r="AJ35" s="54">
        <f>IF(J35&gt;0,(AJ32*J32+AJ33*J33+AJ34*J34)/J35,0)</f>
        <v>0.22351695298974564</v>
      </c>
      <c r="AK35" s="59">
        <f>SUM(AK32:AK34)</f>
        <v>127.56375870000001</v>
      </c>
      <c r="AL35" s="57"/>
      <c r="AM35" s="57">
        <f>SUM(AM32:AM34)</f>
        <v>1009.74</v>
      </c>
      <c r="AN35" s="124"/>
      <c r="AO35" s="125">
        <f>AN34</f>
        <v>1194.400000000001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24" t="s">
        <v>52</v>
      </c>
      <c r="D36" s="12">
        <v>8517</v>
      </c>
      <c r="E36" s="12">
        <v>0</v>
      </c>
      <c r="F36" s="12">
        <v>13184</v>
      </c>
      <c r="G36" s="13">
        <v>0.8</v>
      </c>
      <c r="H36" s="13">
        <v>3.5</v>
      </c>
      <c r="I36" s="12">
        <v>13445</v>
      </c>
      <c r="J36" s="12">
        <v>15204</v>
      </c>
      <c r="K36" s="14">
        <v>7.5999999999999998E-2</v>
      </c>
      <c r="L36" s="25">
        <f>J36*(1-K36)</f>
        <v>14048.496000000001</v>
      </c>
      <c r="M36" s="15">
        <v>0.68899999999999995</v>
      </c>
      <c r="N36" s="26">
        <f>L36*M36</f>
        <v>9679.4137439999995</v>
      </c>
      <c r="O36" s="14">
        <v>0.14099999999999999</v>
      </c>
      <c r="P36" s="26">
        <f>L36*O36</f>
        <v>1980.8379359999999</v>
      </c>
      <c r="Q36" s="16">
        <v>0.17</v>
      </c>
      <c r="R36" s="26">
        <f>L36*Q36</f>
        <v>2388.2443200000002</v>
      </c>
      <c r="S36" s="16">
        <v>0.21</v>
      </c>
      <c r="T36" s="26">
        <f>L36*S36</f>
        <v>2950.1841600000002</v>
      </c>
      <c r="U36" s="16">
        <v>0.51300000000000001</v>
      </c>
      <c r="V36" s="26">
        <f>L36*U36</f>
        <v>7206.8784480000004</v>
      </c>
      <c r="W36" s="16">
        <v>0.4</v>
      </c>
      <c r="X36" s="26">
        <f>W36*L36</f>
        <v>5619.3984000000009</v>
      </c>
      <c r="Y36" s="17">
        <v>3.3899999999999998E-3</v>
      </c>
      <c r="Z36" s="61">
        <f>L36*Y36</f>
        <v>47.62440144</v>
      </c>
      <c r="AA36" s="28">
        <f>IF(J36&gt;0,(AC36+AK36)/J36,0)</f>
        <v>2.9802404656669302E-3</v>
      </c>
      <c r="AB36" s="17">
        <v>2.9E-4</v>
      </c>
      <c r="AC36" s="25">
        <f>AB36*L36</f>
        <v>4.07406384</v>
      </c>
      <c r="AD36" s="141">
        <v>0.2162</v>
      </c>
      <c r="AE36" s="31">
        <f>AH36*(1-AI36)*AD36</f>
        <v>42.842624400000005</v>
      </c>
      <c r="AF36" s="29">
        <f t="shared" ref="AF36:AF38" si="58">IF(AND(AD36&gt;0,AB36&gt;0,Y36&gt;0),((Y36-AB36)*AD36)/((AD36-AB36)*Y36),0)</f>
        <v>0.91568252859646404</v>
      </c>
      <c r="AG36" s="62">
        <f>IF(AND(AA36&gt;0,AJ36&gt;0,AB36&gt;0),((AJ36*(AA36-AB36))/(AA36*(AJ36-AB36))),0)</f>
        <v>0.90395212805644931</v>
      </c>
      <c r="AH36" s="12">
        <v>218</v>
      </c>
      <c r="AI36" s="14">
        <v>9.0999999999999998E-2</v>
      </c>
      <c r="AJ36" s="15">
        <v>0.20810000000000001</v>
      </c>
      <c r="AK36" s="31">
        <f t="shared" si="8"/>
        <v>41.237512200000005</v>
      </c>
      <c r="AL36" s="19">
        <v>1.7</v>
      </c>
      <c r="AM36" s="19">
        <v>501.96</v>
      </c>
      <c r="AN36" s="119">
        <f>AN34+AH36-AM36</f>
        <v>910.44000000000096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53</v>
      </c>
      <c r="D37" s="35">
        <v>19927</v>
      </c>
      <c r="E37" s="44">
        <v>3</v>
      </c>
      <c r="F37" s="35">
        <v>13830</v>
      </c>
      <c r="G37" s="36">
        <v>1</v>
      </c>
      <c r="H37" s="38">
        <v>3.3</v>
      </c>
      <c r="I37" s="35">
        <v>14683</v>
      </c>
      <c r="J37" s="35">
        <v>14996</v>
      </c>
      <c r="K37" s="40">
        <v>7.4999999999999997E-2</v>
      </c>
      <c r="L37" s="38">
        <f t="shared" ref="L37:L38" si="59">J37*(1-K37)</f>
        <v>13871.300000000001</v>
      </c>
      <c r="M37" s="39">
        <v>0.69699999999999995</v>
      </c>
      <c r="N37" s="26">
        <f t="shared" ref="N37:N38" si="60">L37*M37</f>
        <v>9668.2960999999996</v>
      </c>
      <c r="O37" s="37">
        <v>0.14000000000000001</v>
      </c>
      <c r="P37" s="26">
        <f t="shared" ref="P37:P38" si="61">L37*O37</f>
        <v>1941.9820000000004</v>
      </c>
      <c r="Q37" s="40">
        <v>0.16300000000000001</v>
      </c>
      <c r="R37" s="26">
        <f t="shared" ref="R37:R38" si="62">L37*Q37</f>
        <v>2261.0219000000002</v>
      </c>
      <c r="S37" s="40">
        <v>0.216</v>
      </c>
      <c r="T37" s="26">
        <f>L37*S37</f>
        <v>2996.2008000000001</v>
      </c>
      <c r="U37" s="40">
        <v>0.501</v>
      </c>
      <c r="V37" s="26">
        <f>L37*U37</f>
        <v>6949.5213000000003</v>
      </c>
      <c r="W37" s="40">
        <v>0.4</v>
      </c>
      <c r="X37" s="26">
        <f>W37*L37</f>
        <v>5548.52</v>
      </c>
      <c r="Y37" s="41">
        <v>3.3800000000000002E-3</v>
      </c>
      <c r="Z37" s="18">
        <f>L37*Y37</f>
        <v>46.884994000000006</v>
      </c>
      <c r="AA37" s="28">
        <f>IF(J37&gt;0,(AC37+AK37)/J37,0)</f>
        <v>3.0213895038676982E-3</v>
      </c>
      <c r="AB37" s="41">
        <v>2.9999999999999997E-4</v>
      </c>
      <c r="AC37" s="38">
        <f>AB37*L37</f>
        <v>4.1613899999999999</v>
      </c>
      <c r="AD37" s="29">
        <v>0.221</v>
      </c>
      <c r="AE37" s="42">
        <f>AH37*(1-AI37)*AD37</f>
        <v>41.656290000000006</v>
      </c>
      <c r="AF37" s="29">
        <f t="shared" si="58"/>
        <v>0.91248126590219925</v>
      </c>
      <c r="AG37" s="30">
        <f t="shared" ref="AG37:AG38" si="63">IF(AND(AA37&gt;0,AJ37&gt;0,AB37&gt;0),((AJ37*(AA37-AB37))/(AA37*(AJ37-AB37))),0)</f>
        <v>0.90194744232962287</v>
      </c>
      <c r="AH37" s="35">
        <v>206</v>
      </c>
      <c r="AI37" s="40">
        <v>8.5000000000000006E-2</v>
      </c>
      <c r="AJ37" s="39">
        <v>0.21829999999999999</v>
      </c>
      <c r="AK37" s="42">
        <f t="shared" si="8"/>
        <v>41.147367000000003</v>
      </c>
      <c r="AL37" s="18">
        <v>1.8</v>
      </c>
      <c r="AM37" s="18"/>
      <c r="AN37" s="122">
        <f>AN36+AH37-AM37</f>
        <v>1116.440000000001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55</v>
      </c>
      <c r="D38" s="44">
        <v>15656</v>
      </c>
      <c r="E38" s="44">
        <v>2</v>
      </c>
      <c r="F38" s="44">
        <v>14986</v>
      </c>
      <c r="G38" s="38">
        <v>0.9</v>
      </c>
      <c r="H38" s="38">
        <v>3.5</v>
      </c>
      <c r="I38" s="44">
        <v>15582</v>
      </c>
      <c r="J38" s="44">
        <v>14899</v>
      </c>
      <c r="K38" s="40">
        <v>7.6999999999999999E-2</v>
      </c>
      <c r="L38" s="38">
        <f t="shared" si="59"/>
        <v>13751.777</v>
      </c>
      <c r="M38" s="29">
        <v>0.68300000000000005</v>
      </c>
      <c r="N38" s="26">
        <f t="shared" si="60"/>
        <v>9392.4636910000008</v>
      </c>
      <c r="O38" s="40">
        <v>0.14499999999999999</v>
      </c>
      <c r="P38" s="26">
        <f t="shared" si="61"/>
        <v>1994.0076649999999</v>
      </c>
      <c r="Q38" s="40">
        <v>0.17199999999999999</v>
      </c>
      <c r="R38" s="26">
        <f t="shared" si="62"/>
        <v>2365.305644</v>
      </c>
      <c r="S38" s="40">
        <v>0.21099999999999999</v>
      </c>
      <c r="T38" s="26">
        <f>L38*S38</f>
        <v>2901.6249469999998</v>
      </c>
      <c r="U38" s="40">
        <v>0.498</v>
      </c>
      <c r="V38" s="26">
        <f>L38*U38</f>
        <v>6848.3849460000001</v>
      </c>
      <c r="W38" s="40">
        <v>0.4</v>
      </c>
      <c r="X38" s="26">
        <f>W38*L38</f>
        <v>5500.7108000000007</v>
      </c>
      <c r="Y38" s="48">
        <v>3.3800000000000002E-3</v>
      </c>
      <c r="Z38" s="18">
        <f>L38*Y38</f>
        <v>46.481006260000001</v>
      </c>
      <c r="AA38" s="28">
        <f>IF(J38&gt;0,(AC38+AK38)/J38,0)</f>
        <v>2.9515737989126789E-3</v>
      </c>
      <c r="AB38" s="48">
        <v>2.9E-4</v>
      </c>
      <c r="AC38" s="38">
        <f>AB38*L38</f>
        <v>3.9880153300000001</v>
      </c>
      <c r="AD38" s="29">
        <v>0.21709999999999999</v>
      </c>
      <c r="AE38" s="42">
        <f>AH38*(1-AI38)*AD38</f>
        <v>39.840672300000001</v>
      </c>
      <c r="AF38" s="29">
        <f t="shared" si="58"/>
        <v>0.91542399761577853</v>
      </c>
      <c r="AG38" s="30">
        <f t="shared" si="63"/>
        <v>0.90294905419244542</v>
      </c>
      <c r="AH38" s="44">
        <v>201</v>
      </c>
      <c r="AI38" s="40">
        <v>8.6999999999999994E-2</v>
      </c>
      <c r="AJ38" s="29">
        <v>0.21790000000000001</v>
      </c>
      <c r="AK38" s="42">
        <f t="shared" si="8"/>
        <v>39.987482700000001</v>
      </c>
      <c r="AL38" s="18">
        <v>1.66</v>
      </c>
      <c r="AM38" s="18"/>
      <c r="AN38" s="122">
        <f>AN37+AH38-AM38</f>
        <v>1317.440000000001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44100</v>
      </c>
      <c r="E39" s="52"/>
      <c r="F39" s="52">
        <f t="shared" ref="F39:J39" si="64">SUM(F36:F38)</f>
        <v>42000</v>
      </c>
      <c r="G39" s="53"/>
      <c r="H39" s="53"/>
      <c r="I39" s="52">
        <f t="shared" si="64"/>
        <v>43710</v>
      </c>
      <c r="J39" s="52">
        <f t="shared" si="64"/>
        <v>45099</v>
      </c>
      <c r="K39" s="21">
        <f>IF(J39&gt;0,(J36*K36+J37*K37+J38*K38)/J39,0)</f>
        <v>7.5997849176256668E-2</v>
      </c>
      <c r="L39" s="53">
        <f>L36+L37+L38</f>
        <v>41671.573000000004</v>
      </c>
      <c r="M39" s="54">
        <f>IF(L39&gt;0,N39/L39,0)</f>
        <v>0.68968295329288376</v>
      </c>
      <c r="N39" s="55">
        <f>N36+N37+N38</f>
        <v>28740.173534999998</v>
      </c>
      <c r="O39" s="21">
        <f>IF(L39&gt;0,P39/L39,0)</f>
        <v>0.14198714315391933</v>
      </c>
      <c r="P39" s="55">
        <f>P36+P37+P38</f>
        <v>5916.827601</v>
      </c>
      <c r="Q39" s="21">
        <f>IF(L39&gt;0,R39/L39,0)</f>
        <v>0.1683299035531968</v>
      </c>
      <c r="R39" s="55">
        <f>R36+R37+R38</f>
        <v>7014.5718640000005</v>
      </c>
      <c r="S39" s="21">
        <f>IF(L39&gt;0,T39/L39,0)</f>
        <v>0.21232723581132873</v>
      </c>
      <c r="T39" s="55">
        <f>T36+T37+T38</f>
        <v>8848.0099069999997</v>
      </c>
      <c r="U39" s="21">
        <f>IF(L39&gt;0,V39/L39,0)</f>
        <v>0.50405547911522319</v>
      </c>
      <c r="V39" s="55">
        <f>V36+V37+V38</f>
        <v>21004.784694000002</v>
      </c>
      <c r="W39" s="21">
        <f>IF(L39&gt;0,X39/L39,0)</f>
        <v>0.4</v>
      </c>
      <c r="X39" s="55">
        <f>X36+X37+X38</f>
        <v>16668.629200000003</v>
      </c>
      <c r="Y39" s="56">
        <f>IF(L39&gt;0,Z39/L39,0)</f>
        <v>3.3833712420695038E-3</v>
      </c>
      <c r="Z39" s="57">
        <f>SUM(Z36:Z38)</f>
        <v>140.99040170000001</v>
      </c>
      <c r="AA39" s="63">
        <f>IF(L39&gt;0,(AA36*L36+AA37*L37+AA38*L38)/L39,0)</f>
        <v>2.9844777198031378E-3</v>
      </c>
      <c r="AB39" s="56">
        <f>IF(J39&gt;0,(J36*AB36+J37*AB37+J38*AB38)/J39,0)</f>
        <v>2.9332512916029177E-4</v>
      </c>
      <c r="AC39" s="53">
        <f>SUM(AC36:AC38)</f>
        <v>12.22346917</v>
      </c>
      <c r="AD39" s="54">
        <f>IF(J39&gt;0,(J36*AD36+J37*AD37+J38*AD38)/J39,0)</f>
        <v>0.21809338787999735</v>
      </c>
      <c r="AE39" s="59">
        <f>SUM(AE36:AE38)</f>
        <v>124.33958670000001</v>
      </c>
      <c r="AF39" s="54">
        <f>IF(AND(Z39&gt;0),((Z36*AF36+Z37*AF37+Z38*AF38)/Z39),0)</f>
        <v>0.91453274846682375</v>
      </c>
      <c r="AG39" s="58">
        <f>IF(AND(AA39&gt;0,AJ39&gt;0,AB39&gt;0),((AJ39*(AA39-AB39))/(AA39*(AJ39-AB39))),0)</f>
        <v>0.90294987941890836</v>
      </c>
      <c r="AH39" s="52">
        <f t="shared" ref="AH39" si="65">SUM(AH36:AH38)</f>
        <v>625</v>
      </c>
      <c r="AI39" s="21">
        <f>IF(AH39&gt;0,(AI36*AH36+AI37*AH37+AI38*AH38)/AH39,0)</f>
        <v>8.7735999999999995E-2</v>
      </c>
      <c r="AJ39" s="54">
        <f>IF(J39&gt;0,(AJ36*J36+AJ37*J37+AJ38*J38)/J39,0)</f>
        <v>0.21472918024789905</v>
      </c>
      <c r="AK39" s="59">
        <f>SUM(AK36:AK38)</f>
        <v>122.3723619</v>
      </c>
      <c r="AL39" s="57"/>
      <c r="AM39" s="57">
        <f>SUM(AM36:AM38)</f>
        <v>501.96</v>
      </c>
      <c r="AN39" s="124"/>
      <c r="AO39" s="125">
        <f>AN38</f>
        <v>1317.440000000001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24" t="s">
        <v>52</v>
      </c>
      <c r="D40" s="12">
        <v>6936</v>
      </c>
      <c r="E40" s="12">
        <v>0</v>
      </c>
      <c r="F40" s="12">
        <v>10983</v>
      </c>
      <c r="G40" s="13">
        <v>0.8</v>
      </c>
      <c r="H40" s="13">
        <v>3.9</v>
      </c>
      <c r="I40" s="12">
        <v>11677</v>
      </c>
      <c r="J40" s="12">
        <v>14809</v>
      </c>
      <c r="K40" s="14">
        <v>8.1000000000000003E-2</v>
      </c>
      <c r="L40" s="25">
        <f>J40*(1-K40)</f>
        <v>13609.471000000001</v>
      </c>
      <c r="M40" s="15">
        <v>0.67200000000000004</v>
      </c>
      <c r="N40" s="26">
        <f>L40*M40</f>
        <v>9145.5645120000008</v>
      </c>
      <c r="O40" s="14">
        <v>0.14399999999999999</v>
      </c>
      <c r="P40" s="26">
        <f>L40*O40</f>
        <v>1959.7638240000001</v>
      </c>
      <c r="Q40" s="16">
        <v>0.184</v>
      </c>
      <c r="R40" s="26">
        <f>L40*Q40</f>
        <v>2504.1426640000004</v>
      </c>
      <c r="S40" s="16">
        <v>0.20699999999999999</v>
      </c>
      <c r="T40" s="26">
        <f>L40*S40</f>
        <v>2817.1604970000003</v>
      </c>
      <c r="U40" s="16">
        <v>0.49399999999999999</v>
      </c>
      <c r="V40" s="26">
        <f>L40*U40</f>
        <v>6723.0786740000003</v>
      </c>
      <c r="W40" s="16">
        <v>0.4</v>
      </c>
      <c r="X40" s="26">
        <f>W40*L40</f>
        <v>5443.7884000000013</v>
      </c>
      <c r="Y40" s="17">
        <v>3.3999999999999998E-3</v>
      </c>
      <c r="Z40" s="61">
        <f>L40*Y40</f>
        <v>46.2722014</v>
      </c>
      <c r="AA40" s="28">
        <f>IF(J40&gt;0,(AC40+AK40)/J40,0)</f>
        <v>2.9831063670740774E-3</v>
      </c>
      <c r="AB40" s="17">
        <v>2.9E-4</v>
      </c>
      <c r="AC40" s="25">
        <f>AB40*L40</f>
        <v>3.9467465900000005</v>
      </c>
      <c r="AD40" s="141">
        <v>0.20810000000000001</v>
      </c>
      <c r="AE40" s="31">
        <f>AH40*(1-AI40)*AD40</f>
        <v>39.752510600000001</v>
      </c>
      <c r="AF40" s="29">
        <f t="shared" ref="AF40:AF42" si="66">IF(AND(AD40&gt;0,AB40&gt;0,Y40&gt;0),((Y40-AB40)*AD40)/((AD40-AB40)*Y40),0)</f>
        <v>0.91598235945164841</v>
      </c>
      <c r="AG40" s="62">
        <f>IF(AND(AA40&gt;0,AJ40&gt;0,AB40&gt;0),((AJ40*(AA40-AB40))/(AA40*(AJ40-AB40))),0)</f>
        <v>0.90403076690581663</v>
      </c>
      <c r="AH40" s="12">
        <v>209</v>
      </c>
      <c r="AI40" s="14">
        <v>8.5999999999999993E-2</v>
      </c>
      <c r="AJ40" s="15">
        <v>0.21060000000000001</v>
      </c>
      <c r="AK40" s="31">
        <f t="shared" si="8"/>
        <v>40.230075600000006</v>
      </c>
      <c r="AL40" s="19">
        <v>1.6</v>
      </c>
      <c r="AM40" s="19"/>
      <c r="AN40" s="119">
        <f>AN38+AH40-AM40</f>
        <v>1526.440000000001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53</v>
      </c>
      <c r="D41" s="35">
        <v>19529</v>
      </c>
      <c r="E41" s="44">
        <v>0</v>
      </c>
      <c r="F41" s="35">
        <v>12630</v>
      </c>
      <c r="G41" s="36">
        <v>1</v>
      </c>
      <c r="H41" s="38">
        <v>3.7</v>
      </c>
      <c r="I41" s="35">
        <v>13414</v>
      </c>
      <c r="J41" s="35">
        <v>14644</v>
      </c>
      <c r="K41" s="40">
        <v>7.8E-2</v>
      </c>
      <c r="L41" s="38">
        <f t="shared" ref="L41:L42" si="67">J41*(1-K41)</f>
        <v>13501.768</v>
      </c>
      <c r="M41" s="39">
        <v>0.65700000000000003</v>
      </c>
      <c r="N41" s="26">
        <f t="shared" ref="N41:N42" si="68">L41*M41</f>
        <v>8870.6615760000004</v>
      </c>
      <c r="O41" s="37">
        <v>0.17100000000000001</v>
      </c>
      <c r="P41" s="26">
        <f t="shared" ref="P41:P42" si="69">L41*O41</f>
        <v>2308.8023280000002</v>
      </c>
      <c r="Q41" s="40">
        <v>0.17199999999999999</v>
      </c>
      <c r="R41" s="26">
        <f t="shared" ref="R41:R42" si="70">L41*Q41</f>
        <v>2322.3040959999998</v>
      </c>
      <c r="S41" s="40">
        <v>0.19900000000000001</v>
      </c>
      <c r="T41" s="26">
        <f>L41*S41</f>
        <v>2686.8518320000003</v>
      </c>
      <c r="U41" s="40">
        <v>0.50700000000000001</v>
      </c>
      <c r="V41" s="26">
        <f>L41*U41</f>
        <v>6845.3963759999997</v>
      </c>
      <c r="W41" s="40">
        <v>0.4</v>
      </c>
      <c r="X41" s="26">
        <f>W41*L41</f>
        <v>5400.7072000000007</v>
      </c>
      <c r="Y41" s="41">
        <v>3.3899999999999998E-3</v>
      </c>
      <c r="Z41" s="18">
        <f>L41*Y41</f>
        <v>45.770993519999998</v>
      </c>
      <c r="AA41" s="28">
        <f>IF(J41&gt;0,(AC41+AK41)/J41,0)</f>
        <v>2.9917854971319314E-3</v>
      </c>
      <c r="AB41" s="41">
        <v>2.9E-4</v>
      </c>
      <c r="AC41" s="38">
        <f>AB41*L41</f>
        <v>3.9155127200000002</v>
      </c>
      <c r="AD41" s="29">
        <v>0.2034</v>
      </c>
      <c r="AE41" s="42">
        <f>AH41*(1-AI41)*AD41</f>
        <v>41.593469400000004</v>
      </c>
      <c r="AF41" s="29">
        <f t="shared" si="66"/>
        <v>0.91575993304120928</v>
      </c>
      <c r="AG41" s="30">
        <f t="shared" ref="AG41:AG42" si="71">IF(AND(AA41&gt;0,AJ41&gt;0,AB41&gt;0),((AJ41*(AA41-AB41))/(AA41*(AJ41-AB41))),0)</f>
        <v>0.904412250987778</v>
      </c>
      <c r="AH41" s="35">
        <v>223</v>
      </c>
      <c r="AI41" s="40">
        <v>8.3000000000000004E-2</v>
      </c>
      <c r="AJ41" s="39">
        <v>0.1951</v>
      </c>
      <c r="AK41" s="42">
        <f t="shared" si="8"/>
        <v>39.896194100000002</v>
      </c>
      <c r="AL41" s="18">
        <v>1.85</v>
      </c>
      <c r="AM41" s="18"/>
      <c r="AN41" s="122">
        <f>AN40+AH41-AM41</f>
        <v>1749.440000000001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11" t="s">
        <v>56</v>
      </c>
      <c r="D42" s="44">
        <v>14179</v>
      </c>
      <c r="E42" s="44">
        <v>0</v>
      </c>
      <c r="F42" s="44">
        <v>15582</v>
      </c>
      <c r="G42" s="38">
        <v>2</v>
      </c>
      <c r="H42" s="38">
        <v>3.8</v>
      </c>
      <c r="I42" s="44">
        <v>15863</v>
      </c>
      <c r="J42" s="44">
        <v>14688</v>
      </c>
      <c r="K42" s="40">
        <v>7.9000000000000001E-2</v>
      </c>
      <c r="L42" s="38">
        <f t="shared" si="67"/>
        <v>13527.648000000001</v>
      </c>
      <c r="M42" s="29">
        <v>0.64200000000000002</v>
      </c>
      <c r="N42" s="26">
        <f t="shared" si="68"/>
        <v>8684.7500160000018</v>
      </c>
      <c r="O42" s="40">
        <v>0.19500000000000001</v>
      </c>
      <c r="P42" s="26">
        <f t="shared" si="69"/>
        <v>2637.8913600000001</v>
      </c>
      <c r="Q42" s="40">
        <v>0.16300000000000001</v>
      </c>
      <c r="R42" s="26">
        <f t="shared" si="70"/>
        <v>2205.0066240000001</v>
      </c>
      <c r="S42" s="40">
        <v>0.187</v>
      </c>
      <c r="T42" s="26">
        <f>L42*S42</f>
        <v>2529.6701760000001</v>
      </c>
      <c r="U42" s="40">
        <v>0.53200000000000003</v>
      </c>
      <c r="V42" s="26">
        <f>L42*U42</f>
        <v>7196.7087360000005</v>
      </c>
      <c r="W42" s="40">
        <v>0.41</v>
      </c>
      <c r="X42" s="26">
        <f>W42*L42</f>
        <v>5546.3356800000001</v>
      </c>
      <c r="Y42" s="48">
        <v>3.3800000000000002E-3</v>
      </c>
      <c r="Z42" s="18">
        <f>L42*Y42</f>
        <v>45.723450240000005</v>
      </c>
      <c r="AA42" s="28">
        <f>IF(J42&gt;0,(AC42+AK42)/J42,0)</f>
        <v>3.1466549999999999E-3</v>
      </c>
      <c r="AB42" s="48">
        <v>2.7999999999999998E-4</v>
      </c>
      <c r="AC42" s="38">
        <f>AB42*L42</f>
        <v>3.78774144</v>
      </c>
      <c r="AD42" s="29">
        <v>0.2112</v>
      </c>
      <c r="AE42" s="42">
        <f>AH42*(1-AI42)*AD42</f>
        <v>43.041715200000006</v>
      </c>
      <c r="AF42" s="29">
        <f t="shared" si="66"/>
        <v>0.91837730898840464</v>
      </c>
      <c r="AG42" s="30">
        <f t="shared" si="71"/>
        <v>0.91224345962292819</v>
      </c>
      <c r="AH42" s="44">
        <v>222</v>
      </c>
      <c r="AI42" s="40">
        <v>8.2000000000000003E-2</v>
      </c>
      <c r="AJ42" s="29">
        <v>0.2082</v>
      </c>
      <c r="AK42" s="42">
        <f t="shared" si="8"/>
        <v>42.430327200000001</v>
      </c>
      <c r="AL42" s="18">
        <v>1.8</v>
      </c>
      <c r="AM42" s="18"/>
      <c r="AN42" s="122">
        <f>AN41+AH42-AM42</f>
        <v>1971.440000000001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40644</v>
      </c>
      <c r="E43" s="52"/>
      <c r="F43" s="52">
        <f t="shared" ref="F43:J43" si="72">SUM(F40:F42)</f>
        <v>39195</v>
      </c>
      <c r="G43" s="53"/>
      <c r="H43" s="53"/>
      <c r="I43" s="52">
        <f t="shared" si="72"/>
        <v>40954</v>
      </c>
      <c r="J43" s="52">
        <f t="shared" si="72"/>
        <v>44141</v>
      </c>
      <c r="K43" s="21">
        <f>IF(J43&gt;0,(J40*K40+J41*K41+J42*K42)/J43,0)</f>
        <v>7.9339231100337568E-2</v>
      </c>
      <c r="L43" s="53">
        <f>L40+L41+L42</f>
        <v>40638.887000000002</v>
      </c>
      <c r="M43" s="54">
        <f>IF(L43&gt;0,N43/L43,0)</f>
        <v>0.657030201245423</v>
      </c>
      <c r="N43" s="55">
        <f>N40+N41+N42</f>
        <v>26700.976104000005</v>
      </c>
      <c r="O43" s="21">
        <f>IF(L43&gt;0,P43/L43,0)</f>
        <v>0.16994701434613602</v>
      </c>
      <c r="P43" s="55">
        <f>P40+P41+P42</f>
        <v>6906.4575120000009</v>
      </c>
      <c r="Q43" s="21">
        <f>IF(L43&gt;0,R43/L43,0)</f>
        <v>0.1730227844084411</v>
      </c>
      <c r="R43" s="55">
        <f>R40+R41+R42</f>
        <v>7031.4533840000004</v>
      </c>
      <c r="S43" s="21">
        <f>IF(L43&gt;0,T43/L43,0)</f>
        <v>0.19768460944808849</v>
      </c>
      <c r="T43" s="55">
        <f>T40+T41+T42</f>
        <v>8033.6825050000007</v>
      </c>
      <c r="U43" s="21">
        <f>IF(L43&gt;0,V43/L43,0)</f>
        <v>0.5109683192357114</v>
      </c>
      <c r="V43" s="55">
        <f>V40+V41+V42</f>
        <v>20765.183786000001</v>
      </c>
      <c r="W43" s="21">
        <f>IF(L43&gt;0,X43/L43,0)</f>
        <v>0.40332874470700936</v>
      </c>
      <c r="X43" s="55">
        <f>X40+X41+X42</f>
        <v>16390.831280000002</v>
      </c>
      <c r="Y43" s="56">
        <f>IF(L43&gt;0,Z43/L43,0)</f>
        <v>3.3900201341636148E-3</v>
      </c>
      <c r="Z43" s="57">
        <f>SUM(Z40:Z42)</f>
        <v>137.76664516</v>
      </c>
      <c r="AA43" s="63">
        <f>IF(L43&gt;0,(AA40*L40+AA41*L41+AA42*L42)/L43,0)</f>
        <v>3.0404310654002413E-3</v>
      </c>
      <c r="AB43" s="56">
        <f>IF(J43&gt;0,(J40*AB40+J41*AB41+J42*AB42)/J43,0)</f>
        <v>2.8667248136652999E-4</v>
      </c>
      <c r="AC43" s="53">
        <f>SUM(AC40:AC42)</f>
        <v>11.65000075</v>
      </c>
      <c r="AD43" s="54">
        <f>IF(J43&gt;0,(J40*AD40+J41*AD41+J42*AD42)/J43,0)</f>
        <v>0.20757228200539179</v>
      </c>
      <c r="AE43" s="59">
        <f>SUM(AE40:AE42)</f>
        <v>124.3876952</v>
      </c>
      <c r="AF43" s="54">
        <f>IF(AND(Z43&gt;0),((Z40*AF40+Z41*AF41+Z42*AF42)/Z43),0)</f>
        <v>0.9167033226286565</v>
      </c>
      <c r="AG43" s="58">
        <f>IF(AND(AA43&gt;0,AJ43&gt;0,AB43&gt;0),((AJ43*(AA43-AB43))/(AA43*(AJ43-AB43))),0)</f>
        <v>0.90698365146363213</v>
      </c>
      <c r="AH43" s="52">
        <f t="shared" ref="AH43" si="73">SUM(AH40:AH42)</f>
        <v>654</v>
      </c>
      <c r="AI43" s="21">
        <f>IF(AH43&gt;0,(AI40*AH40+AI41*AH41+AI42*AH42)/AH43,0)</f>
        <v>8.3619266055045882E-2</v>
      </c>
      <c r="AJ43" s="54">
        <f>IF(J43&gt;0,(AJ40*J40+AJ41*J41+AJ42*J42)/J43,0)</f>
        <v>0.2046591921342969</v>
      </c>
      <c r="AK43" s="59">
        <f>SUM(AK40:AK42)</f>
        <v>122.55659690000002</v>
      </c>
      <c r="AL43" s="57"/>
      <c r="AM43" s="57">
        <f>SUM(AM40:AM42)</f>
        <v>0</v>
      </c>
      <c r="AN43" s="124"/>
      <c r="AO43" s="125">
        <f>AN42</f>
        <v>1971.440000000001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11" t="s">
        <v>58</v>
      </c>
      <c r="D44" s="12">
        <v>5174</v>
      </c>
      <c r="E44" s="12">
        <v>0</v>
      </c>
      <c r="F44" s="12">
        <v>11152</v>
      </c>
      <c r="G44" s="13">
        <v>0.7</v>
      </c>
      <c r="H44" s="13">
        <v>3.3</v>
      </c>
      <c r="I44" s="12">
        <v>11865</v>
      </c>
      <c r="J44" s="12">
        <v>14231</v>
      </c>
      <c r="K44" s="14">
        <v>8.3000000000000004E-2</v>
      </c>
      <c r="L44" s="25">
        <f>J44*(1-K44)</f>
        <v>13049.827000000001</v>
      </c>
      <c r="M44" s="15">
        <v>0.61699999999999999</v>
      </c>
      <c r="N44" s="26">
        <f>L44*M44</f>
        <v>8051.7432590000008</v>
      </c>
      <c r="O44" s="14">
        <v>9.0999999999999998E-2</v>
      </c>
      <c r="P44" s="26">
        <f>L44*O44</f>
        <v>1187.534257</v>
      </c>
      <c r="Q44" s="16">
        <v>0.29199999999999998</v>
      </c>
      <c r="R44" s="26">
        <f>L44*Q44</f>
        <v>3810.5494840000001</v>
      </c>
      <c r="S44" s="16">
        <v>0.192</v>
      </c>
      <c r="T44" s="26">
        <f>L44*S44</f>
        <v>2505.5667840000001</v>
      </c>
      <c r="U44" s="16">
        <v>0.51700000000000002</v>
      </c>
      <c r="V44" s="26">
        <f>L44*U44</f>
        <v>6746.7605590000012</v>
      </c>
      <c r="W44" s="16">
        <v>0.4</v>
      </c>
      <c r="X44" s="26">
        <f>W44*L44</f>
        <v>5219.930800000001</v>
      </c>
      <c r="Y44" s="17">
        <v>3.32E-3</v>
      </c>
      <c r="Z44" s="61">
        <f>L44*Y44</f>
        <v>43.325425640000006</v>
      </c>
      <c r="AA44" s="28">
        <f>IF(J44&gt;0,(AC44+AK44)/J44,0)</f>
        <v>2.9618765483802969E-3</v>
      </c>
      <c r="AB44" s="17">
        <v>2.7999999999999998E-4</v>
      </c>
      <c r="AC44" s="25">
        <f>AB44*L44</f>
        <v>3.6539515599999999</v>
      </c>
      <c r="AD44" s="141">
        <v>0.22020000000000001</v>
      </c>
      <c r="AE44" s="31">
        <f>AH44*(1-AI44)*AD44</f>
        <v>40.833007200000004</v>
      </c>
      <c r="AF44" s="29">
        <f t="shared" ref="AF44:AF46" si="74">IF(AND(AD44&gt;0,AB44&gt;0,Y44&gt;0),((Y44-AB44)*AD44)/((AD44-AB44)*Y44),0)</f>
        <v>0.91682846336236179</v>
      </c>
      <c r="AG44" s="62">
        <f>IF(AND(AA44&gt;0,AJ44&gt;0,AB44&gt;0),((AJ44*(AA44-AB44))/(AA44*(AJ44-AB44))),0)</f>
        <v>0.90668823102321894</v>
      </c>
      <c r="AH44" s="12">
        <v>204</v>
      </c>
      <c r="AI44" s="14">
        <v>9.0999999999999998E-2</v>
      </c>
      <c r="AJ44" s="15">
        <v>0.20760000000000001</v>
      </c>
      <c r="AK44" s="31">
        <f t="shared" si="8"/>
        <v>38.4965136</v>
      </c>
      <c r="AL44" s="19">
        <v>1.85</v>
      </c>
      <c r="AM44" s="19">
        <v>1200.8599999999999</v>
      </c>
      <c r="AN44" s="119">
        <f>AN42+AH44-AM44</f>
        <v>974.58000000000106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53</v>
      </c>
      <c r="D45" s="35">
        <v>21782</v>
      </c>
      <c r="E45" s="44">
        <v>1</v>
      </c>
      <c r="F45" s="35">
        <v>11647</v>
      </c>
      <c r="G45" s="36">
        <v>0.8</v>
      </c>
      <c r="H45" s="38">
        <v>3.5</v>
      </c>
      <c r="I45" s="65">
        <v>12691</v>
      </c>
      <c r="J45" s="35">
        <v>14675</v>
      </c>
      <c r="K45" s="40">
        <v>8.4000000000000005E-2</v>
      </c>
      <c r="L45" s="38">
        <f>J45*(1-K45)</f>
        <v>13442.300000000001</v>
      </c>
      <c r="M45" s="39">
        <v>0.63800000000000001</v>
      </c>
      <c r="N45" s="26">
        <f t="shared" ref="N45:N46" si="75">L45*M45</f>
        <v>8576.1874000000007</v>
      </c>
      <c r="O45" s="37">
        <v>0.11</v>
      </c>
      <c r="P45" s="26">
        <f t="shared" ref="P45:P46" si="76">L45*O45</f>
        <v>1478.653</v>
      </c>
      <c r="Q45" s="40">
        <v>0.252</v>
      </c>
      <c r="R45" s="26">
        <f t="shared" ref="R45:R46" si="77">L45*Q45</f>
        <v>3387.4596000000001</v>
      </c>
      <c r="S45" s="40">
        <v>0.183</v>
      </c>
      <c r="T45" s="26">
        <f>L45*S45</f>
        <v>2459.9409000000001</v>
      </c>
      <c r="U45" s="40">
        <v>0.53200000000000003</v>
      </c>
      <c r="V45" s="26">
        <f>L45*U45</f>
        <v>7151.3036000000011</v>
      </c>
      <c r="W45" s="40">
        <v>0.4</v>
      </c>
      <c r="X45" s="26">
        <f>W45*L45</f>
        <v>5376.920000000001</v>
      </c>
      <c r="Y45" s="41">
        <v>3.2499999999999999E-3</v>
      </c>
      <c r="Z45" s="18">
        <f>L45*Y45</f>
        <v>43.687474999999999</v>
      </c>
      <c r="AA45" s="28">
        <f>IF(J45&gt;0,(AC45+AK45)/J45,0)</f>
        <v>2.952533015332198E-3</v>
      </c>
      <c r="AB45" s="41">
        <v>2.5999999999999998E-4</v>
      </c>
      <c r="AC45" s="38">
        <f>AB45*L45</f>
        <v>3.4949979999999998</v>
      </c>
      <c r="AD45" s="29">
        <v>0.21870000000000001</v>
      </c>
      <c r="AE45" s="42">
        <f>AH45*(1-AI45)*AD45</f>
        <v>41.287060800000006</v>
      </c>
      <c r="AF45" s="29">
        <f t="shared" si="74"/>
        <v>0.92109503753891231</v>
      </c>
      <c r="AG45" s="30">
        <f t="shared" ref="AG45:AG46" si="78">IF(AND(AA45&gt;0,AJ45&gt;0,AB45&gt;0),((AJ45*(AA45-AB45))/(AA45*(AJ45-AB45))),0)</f>
        <v>0.9130651233607554</v>
      </c>
      <c r="AH45" s="35">
        <v>207</v>
      </c>
      <c r="AI45" s="40">
        <v>8.7999999999999995E-2</v>
      </c>
      <c r="AJ45" s="29">
        <v>0.21099999999999999</v>
      </c>
      <c r="AK45" s="42">
        <f t="shared" si="8"/>
        <v>39.833424000000001</v>
      </c>
      <c r="AL45" s="18">
        <v>1.8</v>
      </c>
      <c r="AM45" s="18"/>
      <c r="AN45" s="122">
        <f>AN44+AH45-AM45</f>
        <v>1181.5800000000011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11" t="s">
        <v>56</v>
      </c>
      <c r="D46" s="44">
        <v>17460</v>
      </c>
      <c r="E46" s="44">
        <v>1</v>
      </c>
      <c r="F46" s="44">
        <v>17652</v>
      </c>
      <c r="G46" s="38">
        <v>3.2</v>
      </c>
      <c r="H46" s="38">
        <v>5.7</v>
      </c>
      <c r="I46" s="44">
        <v>18011</v>
      </c>
      <c r="J46" s="44">
        <v>14565</v>
      </c>
      <c r="K46" s="40">
        <v>8.2000000000000003E-2</v>
      </c>
      <c r="L46" s="38">
        <f t="shared" ref="L46" si="79">J46*(1-K46)</f>
        <v>13370.67</v>
      </c>
      <c r="M46" s="29">
        <v>0.58199999999999996</v>
      </c>
      <c r="N46" s="26">
        <f t="shared" si="75"/>
        <v>7781.7299399999993</v>
      </c>
      <c r="O46" s="40">
        <v>0.26300000000000001</v>
      </c>
      <c r="P46" s="26">
        <f t="shared" si="76"/>
        <v>3516.48621</v>
      </c>
      <c r="Q46" s="40">
        <v>0.155</v>
      </c>
      <c r="R46" s="26">
        <f t="shared" si="77"/>
        <v>2072.4538499999999</v>
      </c>
      <c r="S46" s="40">
        <v>0.188</v>
      </c>
      <c r="T46" s="26">
        <f>L46*S46</f>
        <v>2513.6859599999998</v>
      </c>
      <c r="U46" s="40">
        <v>0.52900000000000003</v>
      </c>
      <c r="V46" s="26">
        <f>L46*U46</f>
        <v>7073.0844300000008</v>
      </c>
      <c r="W46" s="40">
        <v>0.4</v>
      </c>
      <c r="X46" s="26">
        <f>W46*L46</f>
        <v>5348.268</v>
      </c>
      <c r="Y46" s="48">
        <v>3.2699999999999999E-3</v>
      </c>
      <c r="Z46" s="18">
        <f>L46*Y46</f>
        <v>43.722090899999998</v>
      </c>
      <c r="AA46" s="28">
        <f>IF(J46&gt;0,(AC46+AK46)/J46,0)</f>
        <v>2.9915990525231722E-3</v>
      </c>
      <c r="AB46" s="48">
        <v>2.5999999999999998E-4</v>
      </c>
      <c r="AC46" s="38">
        <f>AB46*L46</f>
        <v>3.4763741999999995</v>
      </c>
      <c r="AD46" s="29">
        <v>0.21690000000000001</v>
      </c>
      <c r="AE46" s="42">
        <f>AH46*(1-AI46)*AD46</f>
        <v>41.631785999999998</v>
      </c>
      <c r="AF46" s="29">
        <f t="shared" si="74"/>
        <v>0.92159401975797162</v>
      </c>
      <c r="AG46" s="30">
        <f t="shared" si="78"/>
        <v>0.91422781910207018</v>
      </c>
      <c r="AH46" s="44">
        <v>210</v>
      </c>
      <c r="AI46" s="40">
        <v>8.5999999999999993E-2</v>
      </c>
      <c r="AJ46" s="29">
        <v>0.2089</v>
      </c>
      <c r="AK46" s="42">
        <f t="shared" si="8"/>
        <v>40.096266</v>
      </c>
      <c r="AL46" s="18">
        <v>1.7</v>
      </c>
      <c r="AM46" s="18"/>
      <c r="AN46" s="122">
        <f>AN45+AH46-AM46</f>
        <v>1391.5800000000011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44416</v>
      </c>
      <c r="E47" s="52"/>
      <c r="F47" s="52">
        <f>SUM(F44:F46)</f>
        <v>40451</v>
      </c>
      <c r="G47" s="53"/>
      <c r="H47" s="53"/>
      <c r="I47" s="52">
        <f>SUM(I44:I46)</f>
        <v>42567</v>
      </c>
      <c r="J47" s="52">
        <f>SUM(J44:J46)</f>
        <v>43471</v>
      </c>
      <c r="K47" s="21">
        <f>IF(J47&gt;0,(J44*K44+J45*K45+J46*K46)/J47,0)</f>
        <v>8.3002530422580587E-2</v>
      </c>
      <c r="L47" s="53">
        <f>L44+L45+L46</f>
        <v>39862.796999999999</v>
      </c>
      <c r="M47" s="54">
        <f>IF(L47&gt;0,N47/L47,0)</f>
        <v>0.61234189359567526</v>
      </c>
      <c r="N47" s="55">
        <f>N44+N45+N46</f>
        <v>24409.660599000003</v>
      </c>
      <c r="O47" s="21">
        <f>IF(L47&gt;0,P47/L47,0)</f>
        <v>0.15509883731941843</v>
      </c>
      <c r="P47" s="55">
        <f>P44+P45+P46</f>
        <v>6182.6734670000005</v>
      </c>
      <c r="Q47" s="21">
        <f>IF(L47&gt;0,R47/L47,0)</f>
        <v>0.2325592690849064</v>
      </c>
      <c r="R47" s="55">
        <f>R44+R45+R46</f>
        <v>9270.4629339999992</v>
      </c>
      <c r="S47" s="21">
        <f>IF(L47&gt;0,T47/L47,0)</f>
        <v>0.18762340344557357</v>
      </c>
      <c r="T47" s="55">
        <f>T44+T45+T46</f>
        <v>7479.1936439999999</v>
      </c>
      <c r="U47" s="21">
        <f>IF(L47&gt;0,V47/L47,0)</f>
        <v>0.52608321962455384</v>
      </c>
      <c r="V47" s="55">
        <f>V44+V45+V46</f>
        <v>20971.148589000004</v>
      </c>
      <c r="W47" s="21">
        <f>IF(L47&gt;0,X47/L47,0)</f>
        <v>0.40000000000000008</v>
      </c>
      <c r="X47" s="55">
        <f>X44+X45+X46</f>
        <v>15945.118800000002</v>
      </c>
      <c r="Y47" s="56">
        <f>IF(L47&gt;0,Z47/L47,0)</f>
        <v>3.2796241452901563E-3</v>
      </c>
      <c r="Z47" s="57">
        <f>SUM(Z44:Z46)</f>
        <v>130.73499154000001</v>
      </c>
      <c r="AA47" s="63">
        <f>IF(L47&gt;0,(AA44*L44+AA45*L45+AA46*L46)/L47,0)</f>
        <v>2.9686952174309304E-3</v>
      </c>
      <c r="AB47" s="56">
        <f>IF(J47&gt;0,(J44*AB44+J45*AB45+J46*AB46)/J47,0)</f>
        <v>2.6654735340801911E-4</v>
      </c>
      <c r="AC47" s="53">
        <f>SUM(AC44:AC46)</f>
        <v>10.625323760000001</v>
      </c>
      <c r="AD47" s="54">
        <f>IF(J47&gt;0,(J44*AD44+J45*AD45+J46*AD46)/J47,0)</f>
        <v>0.2185879597892848</v>
      </c>
      <c r="AE47" s="59">
        <f>SUM(AE44:AE46)</f>
        <v>123.75185400000001</v>
      </c>
      <c r="AF47" s="54">
        <f>IF(AND(Z47&gt;0),((Z44*AF44+Z45*AF45+Z46*AF46)/Z47),0)</f>
        <v>0.9198479758734468</v>
      </c>
      <c r="AG47" s="58">
        <f>IF(AND(AA47&gt;0,AJ47&gt;0,AB47&gt;0),((AJ47*(AA47-AB47))/(AA47*(AJ47-AB47))),0)</f>
        <v>0.91137527173879618</v>
      </c>
      <c r="AH47" s="52">
        <f>SUM(AH44:AH46)</f>
        <v>621</v>
      </c>
      <c r="AI47" s="21">
        <f>IF(AH47&gt;0,(AI44*AH44+AI45*AH45+AI46*AH46)/AH47,0)</f>
        <v>8.8309178743961353E-2</v>
      </c>
      <c r="AJ47" s="54">
        <f>IF(J47&gt;0,(AJ44*J44+AJ45*J45+AJ46*J46)/J47,0)</f>
        <v>0.20918334291826737</v>
      </c>
      <c r="AK47" s="59">
        <f>SUM(AK44:AK46)</f>
        <v>118.42620359999999</v>
      </c>
      <c r="AL47" s="57"/>
      <c r="AM47" s="57">
        <f>SUM(AM44:AM46)</f>
        <v>1200.8599999999999</v>
      </c>
      <c r="AN47" s="124"/>
      <c r="AO47" s="125">
        <f>AN46</f>
        <v>1391.5800000000011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11" t="s">
        <v>58</v>
      </c>
      <c r="D48" s="12">
        <v>2938</v>
      </c>
      <c r="E48" s="12">
        <v>1</v>
      </c>
      <c r="F48" s="12">
        <v>12182</v>
      </c>
      <c r="G48" s="13">
        <v>2.2999999999999998</v>
      </c>
      <c r="H48" s="13">
        <v>5</v>
      </c>
      <c r="I48" s="12">
        <v>12939</v>
      </c>
      <c r="J48" s="12">
        <v>14696</v>
      </c>
      <c r="K48" s="14">
        <v>7.8E-2</v>
      </c>
      <c r="L48" s="25">
        <f>J48*(1-K48)</f>
        <v>13549.712000000001</v>
      </c>
      <c r="M48" s="15">
        <v>0.51500000000000001</v>
      </c>
      <c r="N48" s="26">
        <f>L48*M48</f>
        <v>6978.1016800000007</v>
      </c>
      <c r="O48" s="14">
        <v>0.122</v>
      </c>
      <c r="P48" s="26">
        <f>L48*O48</f>
        <v>1653.0648640000002</v>
      </c>
      <c r="Q48" s="16">
        <v>0.36299999999999999</v>
      </c>
      <c r="R48" s="26">
        <f>L48*Q48</f>
        <v>4918.5454560000007</v>
      </c>
      <c r="S48" s="16">
        <v>0.191</v>
      </c>
      <c r="T48" s="26">
        <f>L48*S48</f>
        <v>2587.9949920000004</v>
      </c>
      <c r="U48" s="16">
        <v>0.53600000000000003</v>
      </c>
      <c r="V48" s="26">
        <f>L48*U48</f>
        <v>7262.6456320000016</v>
      </c>
      <c r="W48" s="16">
        <v>0.4</v>
      </c>
      <c r="X48" s="26">
        <f>W48*L48</f>
        <v>5419.8848000000007</v>
      </c>
      <c r="Y48" s="17">
        <v>3.29E-3</v>
      </c>
      <c r="Z48" s="61">
        <f>L48*Y48</f>
        <v>44.578552480000006</v>
      </c>
      <c r="AA48" s="28">
        <f>IF(J48&gt;0,(AC48+AK48)/J48,0)</f>
        <v>2.9320047250952644E-3</v>
      </c>
      <c r="AB48" s="17">
        <v>2.7E-4</v>
      </c>
      <c r="AC48" s="25">
        <f>AB48*L48</f>
        <v>3.6584222400000006</v>
      </c>
      <c r="AD48" s="141">
        <v>0.2142</v>
      </c>
      <c r="AE48" s="31">
        <f>AH48*(1-AI48)*AD48</f>
        <v>39.633854400000004</v>
      </c>
      <c r="AF48" s="29">
        <f t="shared" ref="AF48:AF50" si="80">IF(AND(AD48&gt;0,AB48&gt;0,Y48&gt;0),((Y48-AB48)*AD48)/((AD48-AB48)*Y48),0)</f>
        <v>0.9190916495851198</v>
      </c>
      <c r="AG48" s="62">
        <f>IF(AND(AA48&gt;0,AJ48&gt;0,AB48&gt;0),((AJ48*(AA48-AB48))/(AA48*(AJ48-AB48))),0)</f>
        <v>0.9090646306879645</v>
      </c>
      <c r="AH48" s="12">
        <v>202</v>
      </c>
      <c r="AI48" s="14">
        <v>8.4000000000000005E-2</v>
      </c>
      <c r="AJ48" s="15">
        <v>0.21310000000000001</v>
      </c>
      <c r="AK48" s="31">
        <f t="shared" si="8"/>
        <v>39.430319200000007</v>
      </c>
      <c r="AL48" s="19">
        <v>1.7</v>
      </c>
      <c r="AM48" s="19">
        <v>1006.6</v>
      </c>
      <c r="AN48" s="119">
        <f>AN46+AH48-AM48</f>
        <v>586.98000000000104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55</v>
      </c>
      <c r="D49" s="35">
        <v>22302</v>
      </c>
      <c r="E49" s="44">
        <v>4</v>
      </c>
      <c r="F49" s="35">
        <v>14075</v>
      </c>
      <c r="G49" s="36">
        <v>1.9</v>
      </c>
      <c r="H49" s="38">
        <v>5.5</v>
      </c>
      <c r="I49" s="35">
        <v>15115</v>
      </c>
      <c r="J49" s="35">
        <v>14874</v>
      </c>
      <c r="K49" s="66">
        <v>8.7999999999999995E-2</v>
      </c>
      <c r="L49" s="38">
        <f t="shared" ref="L49:L50" si="81">J49*(1-K49)</f>
        <v>13565.088</v>
      </c>
      <c r="M49" s="39">
        <v>0.58499999999999996</v>
      </c>
      <c r="N49" s="26">
        <f t="shared" ref="N49:N50" si="82">L49*M49</f>
        <v>7935.5764799999997</v>
      </c>
      <c r="O49" s="37">
        <v>0.13100000000000001</v>
      </c>
      <c r="P49" s="26">
        <f t="shared" ref="P49:P50" si="83">L49*O49</f>
        <v>1777.0265280000001</v>
      </c>
      <c r="Q49" s="40">
        <v>0.28399999999999997</v>
      </c>
      <c r="R49" s="26">
        <f t="shared" ref="R49:R50" si="84">L49*Q49</f>
        <v>3852.4849919999997</v>
      </c>
      <c r="S49" s="40">
        <v>0.19800000000000001</v>
      </c>
      <c r="T49" s="26">
        <f>L49*S49</f>
        <v>2685.887424</v>
      </c>
      <c r="U49" s="40">
        <v>0.53200000000000003</v>
      </c>
      <c r="V49" s="26">
        <f>L49*U49</f>
        <v>7216.626816</v>
      </c>
      <c r="W49" s="40">
        <v>0.4</v>
      </c>
      <c r="X49" s="26">
        <f>W49*L49</f>
        <v>5426.0352000000003</v>
      </c>
      <c r="Y49" s="41">
        <v>3.2100000000000002E-3</v>
      </c>
      <c r="Z49" s="18">
        <f>L49*Y49</f>
        <v>43.543932480000002</v>
      </c>
      <c r="AA49" s="28">
        <f>IF(J49&gt;0,(AC49+AK49)/J49,0)</f>
        <v>3.0133612370579536E-3</v>
      </c>
      <c r="AB49" s="41">
        <v>2.7999999999999998E-4</v>
      </c>
      <c r="AC49" s="38">
        <f>AB49*L49</f>
        <v>3.7982246399999995</v>
      </c>
      <c r="AD49" s="29">
        <v>0.2162</v>
      </c>
      <c r="AE49" s="42">
        <f>AH49*(1-AI49)*AD49</f>
        <v>40.796075199999997</v>
      </c>
      <c r="AF49" s="29">
        <f t="shared" si="80"/>
        <v>0.9139562477853227</v>
      </c>
      <c r="AG49" s="30">
        <f t="shared" ref="AG49:AG50" si="85">IF(AND(AA49&gt;0,AJ49&gt;0,AB49&gt;0),((AJ49*(AA49-AB49))/(AA49*(AJ49-AB49))),0)</f>
        <v>0.90825028603739677</v>
      </c>
      <c r="AH49" s="35">
        <v>206</v>
      </c>
      <c r="AI49" s="66">
        <v>8.4000000000000005E-2</v>
      </c>
      <c r="AJ49" s="67">
        <v>0.21740000000000001</v>
      </c>
      <c r="AK49" s="42">
        <f t="shared" si="8"/>
        <v>41.022510400000002</v>
      </c>
      <c r="AL49" s="18">
        <v>1.64</v>
      </c>
      <c r="AM49" s="18"/>
      <c r="AN49" s="122">
        <f>AN48+AH49-AM49</f>
        <v>792.98000000000104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24" t="s">
        <v>56</v>
      </c>
      <c r="D50" s="44">
        <v>20160</v>
      </c>
      <c r="E50" s="44">
        <v>2</v>
      </c>
      <c r="F50" s="44">
        <v>17405</v>
      </c>
      <c r="G50" s="38">
        <v>3.2</v>
      </c>
      <c r="H50" s="38">
        <v>6.5</v>
      </c>
      <c r="I50" s="44">
        <v>17555</v>
      </c>
      <c r="J50" s="44">
        <v>14831</v>
      </c>
      <c r="K50" s="66">
        <v>8.5999999999999993E-2</v>
      </c>
      <c r="L50" s="38">
        <f t="shared" si="81"/>
        <v>13555.534</v>
      </c>
      <c r="M50" s="29">
        <v>0.66800000000000004</v>
      </c>
      <c r="N50" s="26">
        <f t="shared" si="82"/>
        <v>9055.0967120000005</v>
      </c>
      <c r="O50" s="40">
        <v>0.13200000000000001</v>
      </c>
      <c r="P50" s="26">
        <f t="shared" si="83"/>
        <v>1789.3304880000001</v>
      </c>
      <c r="Q50" s="40">
        <v>0.2</v>
      </c>
      <c r="R50" s="26">
        <f t="shared" si="84"/>
        <v>2711.1068</v>
      </c>
      <c r="S50" s="40">
        <v>0.20100000000000001</v>
      </c>
      <c r="T50" s="26">
        <f>L50*S50</f>
        <v>2724.6623340000001</v>
      </c>
      <c r="U50" s="40">
        <v>0.53800000000000003</v>
      </c>
      <c r="V50" s="26">
        <f>L50*U50</f>
        <v>7292.8772920000001</v>
      </c>
      <c r="W50" s="40">
        <v>0.41</v>
      </c>
      <c r="X50" s="26">
        <f>W50*L50</f>
        <v>5557.7689399999999</v>
      </c>
      <c r="Y50" s="48">
        <v>3.16E-3</v>
      </c>
      <c r="Z50" s="18">
        <f>L50*Y50</f>
        <v>42.835487440000001</v>
      </c>
      <c r="AA50" s="28">
        <f>IF(J50&gt;0,(AC50+AK50)/J50,0)</f>
        <v>2.9746721178612366E-3</v>
      </c>
      <c r="AB50" s="48">
        <v>2.7E-4</v>
      </c>
      <c r="AC50" s="38">
        <f>AB50*L50</f>
        <v>3.65999418</v>
      </c>
      <c r="AD50" s="29">
        <v>0.21</v>
      </c>
      <c r="AE50" s="42">
        <f>AH50*(1-AI50)*AD50</f>
        <v>39.026400000000002</v>
      </c>
      <c r="AF50" s="29">
        <f t="shared" si="80"/>
        <v>0.91573433474141264</v>
      </c>
      <c r="AG50" s="30">
        <f t="shared" si="85"/>
        <v>0.91036276117281523</v>
      </c>
      <c r="AH50" s="44">
        <v>202</v>
      </c>
      <c r="AI50" s="66">
        <v>0.08</v>
      </c>
      <c r="AJ50" s="67">
        <v>0.2177</v>
      </c>
      <c r="AK50" s="42">
        <f t="shared" si="8"/>
        <v>40.457368000000002</v>
      </c>
      <c r="AL50" s="18">
        <v>1.5</v>
      </c>
      <c r="AM50" s="18"/>
      <c r="AN50" s="122">
        <f>AN49+AH50-AM50</f>
        <v>994.98000000000104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45400</v>
      </c>
      <c r="E51" s="68"/>
      <c r="F51" s="52">
        <f>SUM(F48:F50)</f>
        <v>43662</v>
      </c>
      <c r="G51" s="53"/>
      <c r="H51" s="69"/>
      <c r="I51" s="52">
        <f>SUM(I48:I50)</f>
        <v>45609</v>
      </c>
      <c r="J51" s="52">
        <f>SUM(J48:J50)</f>
        <v>44401</v>
      </c>
      <c r="K51" s="21">
        <f>IF(J51&gt;0,(J48*K48+J49*K49+J50*K50)/J51,0)</f>
        <v>8.4022116618995057E-2</v>
      </c>
      <c r="L51" s="53">
        <f>L48+L49+L50</f>
        <v>40670.334000000003</v>
      </c>
      <c r="M51" s="54">
        <f>IF(L51&gt;0,N51/L51,0)</f>
        <v>0.5893429562688125</v>
      </c>
      <c r="N51" s="55">
        <f>N48+N49+N50</f>
        <v>23968.774872000002</v>
      </c>
      <c r="O51" s="21">
        <f>IF(L51&gt;0,P51/L51,0)</f>
        <v>0.12833486639180292</v>
      </c>
      <c r="P51" s="55">
        <f>P48+P49+P50</f>
        <v>5219.4218799999999</v>
      </c>
      <c r="Q51" s="21">
        <f>IF(L51&gt;0,R51/L51,0)</f>
        <v>0.28232217733938453</v>
      </c>
      <c r="R51" s="55">
        <f>R48+R49+R50</f>
        <v>11482.137248000001</v>
      </c>
      <c r="S51" s="21">
        <f>IF(L51&gt;0,T51/L51,0)</f>
        <v>0.19666779107346402</v>
      </c>
      <c r="T51" s="55">
        <f>T48+T49+T50</f>
        <v>7998.5447500000009</v>
      </c>
      <c r="U51" s="21">
        <f>IF(L51&gt;0,V51/L51,0)</f>
        <v>0.53533245485517766</v>
      </c>
      <c r="V51" s="55">
        <f>V48+V49+V50</f>
        <v>21772.149740000001</v>
      </c>
      <c r="W51" s="21">
        <f>IF(L51&gt;0,X51/L51,0)</f>
        <v>0.40333302745927779</v>
      </c>
      <c r="X51" s="55">
        <f>X48+X49+X50</f>
        <v>16403.68894</v>
      </c>
      <c r="Y51" s="56">
        <f>IF(L51&gt;0,Z51/L51,0)</f>
        <v>3.2199876302958321E-3</v>
      </c>
      <c r="Z51" s="57">
        <f>SUM(Z48:Z50)</f>
        <v>130.95797240000002</v>
      </c>
      <c r="AA51" s="63">
        <f>IF(L51&gt;0,(AA48*L48+AA49*L49+AA50*L50)/L51,0)</f>
        <v>2.9733613448239692E-3</v>
      </c>
      <c r="AB51" s="56">
        <f>IF(J51&gt;0,(J48*AB48+J49*AB49+J50*AB50)/J51,0)</f>
        <v>2.7334992455124886E-4</v>
      </c>
      <c r="AC51" s="53">
        <f>SUM(AC48:AC50)</f>
        <v>11.116641059999999</v>
      </c>
      <c r="AD51" s="54">
        <f>IF(J51&gt;0,(J48*AD48+J49*AD49+J50*AD50)/J51,0)</f>
        <v>0.21346708407468301</v>
      </c>
      <c r="AE51" s="59">
        <f>SUM(AE48:AE50)</f>
        <v>119.4563296</v>
      </c>
      <c r="AF51" s="54">
        <f>IF(AND(Z51&gt;0),((Z48*AF48+Z49*AF49+Z50*AF50)/Z51),0)</f>
        <v>0.9162859570387698</v>
      </c>
      <c r="AG51" s="58">
        <f>IF(AND(AA51&gt;0,AJ51&gt;0,AB51&gt;0),((AJ51*(AA51-AB51))/(AA51*(AJ51-AB51))),0)</f>
        <v>0.90921724758019806</v>
      </c>
      <c r="AH51" s="52">
        <f>SUM(AH48:AH50)</f>
        <v>610</v>
      </c>
      <c r="AI51" s="21">
        <f>IF(AH51&gt;0,(AI48*AH48+AI49*AH49+AI50*AH50)/AH51,0)</f>
        <v>8.2675409836065583E-2</v>
      </c>
      <c r="AJ51" s="54">
        <f>IF(J51&gt;0,(AJ48*J48+AJ49*J49+AJ50*J50)/J51,0)</f>
        <v>0.2160769779959911</v>
      </c>
      <c r="AK51" s="59">
        <f>SUM(AK48:AK50)</f>
        <v>120.9101976</v>
      </c>
      <c r="AL51" s="70"/>
      <c r="AM51" s="57">
        <f>SUM(AM48:AM50)</f>
        <v>1006.6</v>
      </c>
      <c r="AN51" s="124"/>
      <c r="AO51" s="125">
        <f>AN50</f>
        <v>994.98000000000104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11" t="s">
        <v>58</v>
      </c>
      <c r="D52" s="12">
        <v>4220</v>
      </c>
      <c r="E52" s="12">
        <v>0</v>
      </c>
      <c r="F52" s="12">
        <v>11698</v>
      </c>
      <c r="G52" s="13">
        <v>1.7</v>
      </c>
      <c r="H52" s="13">
        <v>5.6</v>
      </c>
      <c r="I52" s="12">
        <v>12514</v>
      </c>
      <c r="J52" s="12">
        <v>14353</v>
      </c>
      <c r="K52" s="14">
        <v>7.8E-2</v>
      </c>
      <c r="L52" s="25">
        <f>J52*(1-K52)</f>
        <v>13233.466</v>
      </c>
      <c r="M52" s="15">
        <v>0.57699999999999996</v>
      </c>
      <c r="N52" s="26">
        <f>L52*M52</f>
        <v>7635.7098819999992</v>
      </c>
      <c r="O52" s="14">
        <v>0.17699999999999999</v>
      </c>
      <c r="P52" s="26">
        <f>L52*O52</f>
        <v>2342.3234819999998</v>
      </c>
      <c r="Q52" s="16">
        <v>0.246</v>
      </c>
      <c r="R52" s="26">
        <f>L52*Q52</f>
        <v>3255.432636</v>
      </c>
      <c r="S52" s="16">
        <v>0.191</v>
      </c>
      <c r="T52" s="26">
        <f>L52*S52</f>
        <v>2527.5920060000003</v>
      </c>
      <c r="U52" s="16">
        <v>0.53200000000000003</v>
      </c>
      <c r="V52" s="26">
        <f>L52*U52</f>
        <v>7040.2039120000009</v>
      </c>
      <c r="W52" s="16">
        <v>0.4</v>
      </c>
      <c r="X52" s="26">
        <f>W52*L52</f>
        <v>5293.3864000000003</v>
      </c>
      <c r="Y52" s="17">
        <v>3.1700000000000001E-3</v>
      </c>
      <c r="Z52" s="61">
        <f>L52*Y52</f>
        <v>41.95008722</v>
      </c>
      <c r="AA52" s="28">
        <f>IF(J52&gt;0,(AC52+AK52)/J52,0)</f>
        <v>2.919023252281753E-3</v>
      </c>
      <c r="AB52" s="17">
        <v>2.9E-4</v>
      </c>
      <c r="AC52" s="25">
        <f>AB52*L52</f>
        <v>3.8377051400000002</v>
      </c>
      <c r="AD52" s="141">
        <v>0.20910000000000001</v>
      </c>
      <c r="AE52" s="31">
        <f>AH52*(1-AI52)*AD52</f>
        <v>39.6717066</v>
      </c>
      <c r="AF52" s="29">
        <f t="shared" ref="AF52:AF54" si="86">IF(AND(AD52&gt;0,AB52&gt;0,Y52&gt;0),((Y52-AB52)*AD52)/((AD52-AB52)*Y52),0)</f>
        <v>0.90977911938116507</v>
      </c>
      <c r="AG52" s="62">
        <f>IF(AND(AA52&gt;0,AJ52&gt;0,AB52&gt;0),((AJ52*(AA52-AB52))/(AA52*(AJ52-AB52))),0)</f>
        <v>0.90195562311952115</v>
      </c>
      <c r="AH52" s="12">
        <v>206</v>
      </c>
      <c r="AI52" s="14">
        <v>7.9000000000000001E-2</v>
      </c>
      <c r="AJ52" s="15">
        <v>0.2006</v>
      </c>
      <c r="AK52" s="31">
        <f t="shared" si="8"/>
        <v>38.059035600000001</v>
      </c>
      <c r="AL52" s="19">
        <v>1.56</v>
      </c>
      <c r="AM52" s="19">
        <v>1000.2</v>
      </c>
      <c r="AN52" s="119">
        <f>AN50+AH52-AM52</f>
        <v>200.78000000000088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55</v>
      </c>
      <c r="D53" s="35">
        <v>25120</v>
      </c>
      <c r="E53" s="44">
        <v>3</v>
      </c>
      <c r="F53" s="35">
        <v>16958</v>
      </c>
      <c r="G53" s="36">
        <v>1.1000000000000001</v>
      </c>
      <c r="H53" s="38">
        <v>5.7</v>
      </c>
      <c r="I53" s="35">
        <v>17176</v>
      </c>
      <c r="J53" s="35">
        <v>14869</v>
      </c>
      <c r="K53" s="66">
        <v>8.7999999999999995E-2</v>
      </c>
      <c r="L53" s="38">
        <f t="shared" ref="L53:L54" si="87">J53*(1-K53)</f>
        <v>13560.528</v>
      </c>
      <c r="M53" s="39">
        <v>0.59099999999999997</v>
      </c>
      <c r="N53" s="26">
        <f t="shared" ref="N53:N54" si="88">L53*M53</f>
        <v>8014.2720479999998</v>
      </c>
      <c r="O53" s="37">
        <v>0.16300000000000001</v>
      </c>
      <c r="P53" s="26">
        <f t="shared" ref="P53:P54" si="89">L53*O53</f>
        <v>2210.3660640000003</v>
      </c>
      <c r="Q53" s="40">
        <v>0.246</v>
      </c>
      <c r="R53" s="26">
        <f t="shared" ref="R53:R54" si="90">L53*Q53</f>
        <v>3335.8898880000002</v>
      </c>
      <c r="S53" s="40">
        <v>0.188</v>
      </c>
      <c r="T53" s="26">
        <f>L53*S53</f>
        <v>2549.3792640000001</v>
      </c>
      <c r="U53" s="40">
        <v>0.50700000000000001</v>
      </c>
      <c r="V53" s="26">
        <f>L53*U53</f>
        <v>6875.187696</v>
      </c>
      <c r="W53" s="40">
        <v>0.4</v>
      </c>
      <c r="X53" s="26">
        <f>W53*L53</f>
        <v>5424.2112000000006</v>
      </c>
      <c r="Y53" s="41">
        <v>3.2299999999999998E-3</v>
      </c>
      <c r="Z53" s="18">
        <f>L53*Y53</f>
        <v>43.800505439999995</v>
      </c>
      <c r="AA53" s="28">
        <f>IF(J53&gt;0,(AC53+AK53)/J53,0)</f>
        <v>2.9531361786266728E-3</v>
      </c>
      <c r="AB53" s="41">
        <v>2.7999999999999998E-4</v>
      </c>
      <c r="AC53" s="38">
        <f>AB53*L53</f>
        <v>3.7969478399999996</v>
      </c>
      <c r="AD53" s="29">
        <v>0.21859999999999999</v>
      </c>
      <c r="AE53" s="42">
        <f>AH53*(1-AI53)*AD53</f>
        <v>40.803875999999995</v>
      </c>
      <c r="AF53" s="29">
        <f t="shared" si="86"/>
        <v>0.91448403627135233</v>
      </c>
      <c r="AG53" s="30">
        <f t="shared" ref="AG53:AG54" si="91">IF(AND(AA53&gt;0,AJ53&gt;0,AB53&gt;0),((AJ53*(AA53-AB53))/(AA53*(AJ53-AB53))),0)</f>
        <v>0.90636647761288569</v>
      </c>
      <c r="AH53" s="35">
        <v>204</v>
      </c>
      <c r="AI53" s="66">
        <v>8.5000000000000006E-2</v>
      </c>
      <c r="AJ53" s="67">
        <v>0.21490000000000001</v>
      </c>
      <c r="AK53" s="42">
        <f t="shared" si="8"/>
        <v>40.113233999999999</v>
      </c>
      <c r="AL53" s="18">
        <v>1.59</v>
      </c>
      <c r="AM53" s="18"/>
      <c r="AN53" s="122">
        <f>AN52+AH53-AM53</f>
        <v>404.78000000000088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24" t="s">
        <v>52</v>
      </c>
      <c r="D54" s="44">
        <v>18560</v>
      </c>
      <c r="E54" s="44">
        <v>3</v>
      </c>
      <c r="F54" s="44">
        <v>17423</v>
      </c>
      <c r="G54" s="38">
        <v>1.1000000000000001</v>
      </c>
      <c r="H54" s="38">
        <v>4.7</v>
      </c>
      <c r="I54" s="44">
        <v>17636</v>
      </c>
      <c r="J54" s="44">
        <v>14889</v>
      </c>
      <c r="K54" s="66">
        <v>0.09</v>
      </c>
      <c r="L54" s="38">
        <f t="shared" si="87"/>
        <v>13548.99</v>
      </c>
      <c r="M54" s="29">
        <v>0.63100000000000001</v>
      </c>
      <c r="N54" s="26">
        <f t="shared" si="88"/>
        <v>8549.4126899999992</v>
      </c>
      <c r="O54" s="40">
        <v>0.15</v>
      </c>
      <c r="P54" s="26">
        <f t="shared" si="89"/>
        <v>2032.3484999999998</v>
      </c>
      <c r="Q54" s="40">
        <v>0.219</v>
      </c>
      <c r="R54" s="26">
        <f t="shared" si="90"/>
        <v>2967.2288100000001</v>
      </c>
      <c r="S54" s="40">
        <v>0.182</v>
      </c>
      <c r="T54" s="26">
        <f>L54*S54</f>
        <v>2465.9161799999997</v>
      </c>
      <c r="U54" s="40">
        <v>0.51200000000000001</v>
      </c>
      <c r="V54" s="26">
        <f>L54*U54</f>
        <v>6937.0828799999999</v>
      </c>
      <c r="W54" s="40">
        <v>0.4</v>
      </c>
      <c r="X54" s="26">
        <f>W54*L54</f>
        <v>5419.5960000000005</v>
      </c>
      <c r="Y54" s="48">
        <v>3.2200000000000002E-3</v>
      </c>
      <c r="Z54" s="18">
        <f>L54*Y54</f>
        <v>43.627747800000002</v>
      </c>
      <c r="AA54" s="28">
        <f>IF(J54&gt;0,(AC54+AK54)/J54,0)</f>
        <v>2.7854794076163608E-3</v>
      </c>
      <c r="AB54" s="48">
        <v>2.5999999999999998E-4</v>
      </c>
      <c r="AC54" s="38">
        <f>AB54*L54</f>
        <v>3.5227373999999996</v>
      </c>
      <c r="AD54" s="29">
        <v>0.22070000000000001</v>
      </c>
      <c r="AE54" s="42">
        <f>AH54*(1-AI54)*AD54</f>
        <v>39.230087100000006</v>
      </c>
      <c r="AF54" s="29">
        <f t="shared" si="86"/>
        <v>0.92033888180724954</v>
      </c>
      <c r="AG54" s="30">
        <f t="shared" si="91"/>
        <v>0.90776427063629983</v>
      </c>
      <c r="AH54" s="44">
        <v>193</v>
      </c>
      <c r="AI54" s="66">
        <v>7.9000000000000001E-2</v>
      </c>
      <c r="AJ54" s="67">
        <v>0.2135</v>
      </c>
      <c r="AK54" s="42">
        <f t="shared" si="8"/>
        <v>37.9502655</v>
      </c>
      <c r="AL54" s="18">
        <v>1.6</v>
      </c>
      <c r="AM54" s="18"/>
      <c r="AN54" s="122">
        <f>AN53+AH54-AM54</f>
        <v>597.78000000000088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47900</v>
      </c>
      <c r="E55" s="68"/>
      <c r="F55" s="52">
        <f>SUM(F52:F54)</f>
        <v>46079</v>
      </c>
      <c r="G55" s="53"/>
      <c r="H55" s="69"/>
      <c r="I55" s="52">
        <f>SUM(I52:I54)</f>
        <v>47326</v>
      </c>
      <c r="J55" s="52">
        <f>SUM(J52:J54)</f>
        <v>44111</v>
      </c>
      <c r="K55" s="21">
        <f>IF(J55&gt;0,(J52*K52+J53*K53+J54*K54)/J55,0)</f>
        <v>8.542123279907507E-2</v>
      </c>
      <c r="L55" s="53">
        <f>L52+L53+L54</f>
        <v>40342.983999999997</v>
      </c>
      <c r="M55" s="54">
        <f>IF(L55&gt;0,N55/L55,0)</f>
        <v>0.59984146487528045</v>
      </c>
      <c r="N55" s="55">
        <f>N52+N53+N54</f>
        <v>24199.394619999999</v>
      </c>
      <c r="O55" s="21">
        <f>IF(L55&gt;0,P55/L55,0)</f>
        <v>0.16322635048513021</v>
      </c>
      <c r="P55" s="55">
        <f>P52+P53+P54</f>
        <v>6585.0380459999997</v>
      </c>
      <c r="Q55" s="21">
        <f>IF(L55&gt;0,R55/L55,0)</f>
        <v>0.2369321846395894</v>
      </c>
      <c r="R55" s="55">
        <f>R52+R53+R54</f>
        <v>9558.5513339999998</v>
      </c>
      <c r="S55" s="21">
        <f>IF(L55&gt;0,T55/L55,0)</f>
        <v>0.18696900184676474</v>
      </c>
      <c r="T55" s="55">
        <f>T52+T53+T54</f>
        <v>7542.8874500000002</v>
      </c>
      <c r="U55" s="21">
        <f>IF(L55&gt;0,V55/L55,0)</f>
        <v>0.51687982445720926</v>
      </c>
      <c r="V55" s="55">
        <f>V52+V53+V54</f>
        <v>20852.474488</v>
      </c>
      <c r="W55" s="21">
        <f>IF(L55&gt;0,X55/L55,0)</f>
        <v>0.40000000000000008</v>
      </c>
      <c r="X55" s="55">
        <f>X52+X53+X54</f>
        <v>16137.193600000002</v>
      </c>
      <c r="Y55" s="56">
        <f>IF(L55&gt;0,Z55/L55,0)</f>
        <v>3.2069601113293954E-3</v>
      </c>
      <c r="Z55" s="57">
        <f>SUM(Z52:Z54)</f>
        <v>129.37834046</v>
      </c>
      <c r="AA55" s="63">
        <f>IF(L55&gt;0,(AA52*L52+AA53*L53+AA54*L54)/L55,0)</f>
        <v>2.8856396304090945E-3</v>
      </c>
      <c r="AB55" s="56">
        <f>IF(J55&gt;0,(J52*AB52+J53*AB53+J54*AB54)/J55,0)</f>
        <v>2.7650313980639746E-4</v>
      </c>
      <c r="AC55" s="53">
        <f>SUM(AC52:AC54)</f>
        <v>11.157390379999999</v>
      </c>
      <c r="AD55" s="54">
        <f>IF(J55&gt;0,(J52*AD52+J53*AD53+J54*AD54)/J55,0)</f>
        <v>0.21621767813017159</v>
      </c>
      <c r="AE55" s="59">
        <f>SUM(AE52:AE54)</f>
        <v>119.7056697</v>
      </c>
      <c r="AF55" s="54">
        <f>IF(AND(Z55&gt;0),((Z52*AF52+Z53*AF53+Z54*AF54)/Z55),0)</f>
        <v>0.91493281348039224</v>
      </c>
      <c r="AG55" s="58">
        <f>IF(AND(AA55&gt;0,AJ55&gt;0,AB55&gt;0),((AJ55*(AA55-AB55))/(AA55*(AJ55-AB55))),0)</f>
        <v>0.90537297093129498</v>
      </c>
      <c r="AH55" s="52">
        <f>SUM(AH52:AH54)</f>
        <v>603</v>
      </c>
      <c r="AI55" s="21">
        <f>IF(J55&gt;0,(AI52*J52+AI53*J53+AI54*J54)/J55,0)</f>
        <v>8.1022488721634062E-2</v>
      </c>
      <c r="AJ55" s="54">
        <f>IF(J55&gt;0,(AJ52*J52+AJ53*J53+AJ54*J54)/J55,0)</f>
        <v>0.20977446441930583</v>
      </c>
      <c r="AK55" s="59">
        <f>SUM(AK52:AK54)</f>
        <v>116.12253509999999</v>
      </c>
      <c r="AL55" s="70"/>
      <c r="AM55" s="57">
        <f>SUM(AM52:AM54)</f>
        <v>1000.2</v>
      </c>
      <c r="AN55" s="124"/>
      <c r="AO55" s="125">
        <f>AN54</f>
        <v>597.78000000000088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53</v>
      </c>
      <c r="D56" s="12">
        <v>3918</v>
      </c>
      <c r="E56" s="12">
        <v>0</v>
      </c>
      <c r="F56" s="12">
        <v>13265</v>
      </c>
      <c r="G56" s="13">
        <v>1.2</v>
      </c>
      <c r="H56" s="13">
        <v>4.4000000000000004</v>
      </c>
      <c r="I56" s="12">
        <v>13126</v>
      </c>
      <c r="J56" s="12">
        <v>14759</v>
      </c>
      <c r="K56" s="14">
        <v>8.6999999999999994E-2</v>
      </c>
      <c r="L56" s="25">
        <f>J56*(1-K56)</f>
        <v>13474.967000000001</v>
      </c>
      <c r="M56" s="15">
        <v>0.66100000000000003</v>
      </c>
      <c r="N56" s="26">
        <f>L56*M56</f>
        <v>8906.953187000001</v>
      </c>
      <c r="O56" s="14">
        <v>0.129</v>
      </c>
      <c r="P56" s="26">
        <f>L56*O56</f>
        <v>1738.270743</v>
      </c>
      <c r="Q56" s="16">
        <v>0.21</v>
      </c>
      <c r="R56" s="26">
        <f>L56*Q56</f>
        <v>2829.74307</v>
      </c>
      <c r="S56" s="16">
        <v>0.19</v>
      </c>
      <c r="T56" s="26">
        <f>L56*S56</f>
        <v>2560.2437300000001</v>
      </c>
      <c r="U56" s="16">
        <v>0.49099999999999999</v>
      </c>
      <c r="V56" s="26">
        <f>L56*U56</f>
        <v>6616.2087970000002</v>
      </c>
      <c r="W56" s="16">
        <v>0.4</v>
      </c>
      <c r="X56" s="26">
        <f>W56*L56</f>
        <v>5389.9868000000006</v>
      </c>
      <c r="Y56" s="17">
        <v>3.1800000000000001E-3</v>
      </c>
      <c r="Z56" s="61">
        <f>L56*Y56</f>
        <v>42.850395060000004</v>
      </c>
      <c r="AA56" s="28">
        <f>IF(J56&gt;0,(AC56+AK56)/J56,0)</f>
        <v>2.791173847821668E-3</v>
      </c>
      <c r="AB56" s="17">
        <v>2.5999999999999998E-4</v>
      </c>
      <c r="AC56" s="25">
        <f>AB56*L56</f>
        <v>3.50349142</v>
      </c>
      <c r="AD56" s="141">
        <v>0.21460000000000001</v>
      </c>
      <c r="AE56" s="31">
        <f>AH56*(1-AI56)*AD56</f>
        <v>37.832477800000007</v>
      </c>
      <c r="AF56" s="29">
        <f t="shared" ref="AF56:AF58" si="92">IF(AND(AD56&gt;0,AB56&gt;0,Y56&gt;0),((Y56-AB56)*AD56)/((AD56-AB56)*Y56),0)</f>
        <v>0.91935284151495045</v>
      </c>
      <c r="AG56" s="62">
        <f>IF(AND(AA56&gt;0,AJ56&gt;0,AB56&gt;0),((AJ56*(AA56-AB56))/(AA56*(AJ56-AB56))),0)</f>
        <v>0.90795338038610574</v>
      </c>
      <c r="AH56" s="12">
        <v>191</v>
      </c>
      <c r="AI56" s="14">
        <v>7.6999999999999999E-2</v>
      </c>
      <c r="AJ56" s="15">
        <v>0.21379999999999999</v>
      </c>
      <c r="AK56" s="31">
        <f t="shared" si="8"/>
        <v>37.691443399999997</v>
      </c>
      <c r="AL56" s="19">
        <v>1.6</v>
      </c>
      <c r="AM56" s="19">
        <v>502.6</v>
      </c>
      <c r="AN56" s="119">
        <f>AN54+AH56-AM56</f>
        <v>286.18000000000086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55</v>
      </c>
      <c r="D57" s="35">
        <v>20900</v>
      </c>
      <c r="E57" s="44">
        <v>4</v>
      </c>
      <c r="F57" s="35">
        <v>14179</v>
      </c>
      <c r="G57" s="36">
        <v>0.8</v>
      </c>
      <c r="H57" s="38">
        <v>3.8</v>
      </c>
      <c r="I57" s="35">
        <v>14437</v>
      </c>
      <c r="J57" s="35">
        <v>14967</v>
      </c>
      <c r="K57" s="66">
        <v>8.5999999999999993E-2</v>
      </c>
      <c r="L57" s="38">
        <f t="shared" ref="L57:L58" si="93">J57*(1-K57)</f>
        <v>13679.838</v>
      </c>
      <c r="M57" s="39">
        <v>0.72699999999999998</v>
      </c>
      <c r="N57" s="26">
        <f t="shared" ref="N57:N58" si="94">L57*M57</f>
        <v>9945.2422260000003</v>
      </c>
      <c r="O57" s="37">
        <v>0.157</v>
      </c>
      <c r="P57" s="26">
        <f t="shared" ref="P57:P58" si="95">L57*O57</f>
        <v>2147.7345660000001</v>
      </c>
      <c r="Q57" s="40">
        <v>0.11600000000000001</v>
      </c>
      <c r="R57" s="26">
        <f t="shared" ref="R57:R58" si="96">L57*Q57</f>
        <v>1586.861208</v>
      </c>
      <c r="S57" s="40">
        <v>0.2</v>
      </c>
      <c r="T57" s="26">
        <f>L57*S57</f>
        <v>2735.9675999999999</v>
      </c>
      <c r="U57" s="40">
        <v>0.48899999999999999</v>
      </c>
      <c r="V57" s="26">
        <f>L57*U57</f>
        <v>6689.4407819999997</v>
      </c>
      <c r="W57" s="40">
        <v>0.4</v>
      </c>
      <c r="X57" s="26">
        <f>W57*L57</f>
        <v>5471.9351999999999</v>
      </c>
      <c r="Y57" s="41">
        <v>3.1800000000000001E-3</v>
      </c>
      <c r="Z57" s="18">
        <f>L57*Y57</f>
        <v>43.501884840000002</v>
      </c>
      <c r="AA57" s="28">
        <f>IF(J57&gt;0,(AC57+AK57)/J57,0)</f>
        <v>2.4492450912006413E-3</v>
      </c>
      <c r="AB57" s="41">
        <v>2.5999999999999998E-4</v>
      </c>
      <c r="AC57" s="38">
        <f>AB57*L57</f>
        <v>3.5567578799999997</v>
      </c>
      <c r="AD57" s="29">
        <v>0.21</v>
      </c>
      <c r="AE57" s="42">
        <f>AH57*(1-AI57)*AD57</f>
        <v>33.387270000000001</v>
      </c>
      <c r="AF57" s="29">
        <f t="shared" si="92"/>
        <v>0.91937727033110195</v>
      </c>
      <c r="AG57" s="30">
        <f t="shared" ref="AG57:AG58" si="97">IF(AND(AA57&gt;0,AJ57&gt;0,AB57&gt;0),((AJ57*(AA57-AB57))/(AA57*(AJ57-AB57))),0)</f>
        <v>0.89496247029697928</v>
      </c>
      <c r="AH57" s="35">
        <v>173</v>
      </c>
      <c r="AI57" s="66">
        <v>8.1000000000000003E-2</v>
      </c>
      <c r="AJ57" s="67">
        <v>0.2082</v>
      </c>
      <c r="AK57" s="42">
        <f t="shared" si="8"/>
        <v>33.101093399999996</v>
      </c>
      <c r="AL57" s="18">
        <v>1.7</v>
      </c>
      <c r="AM57" s="18"/>
      <c r="AN57" s="122">
        <f>AN56+AH57-AM57</f>
        <v>459.18000000000086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24" t="s">
        <v>52</v>
      </c>
      <c r="D58" s="44">
        <v>19230</v>
      </c>
      <c r="E58" s="44">
        <v>2</v>
      </c>
      <c r="F58" s="44">
        <v>16044</v>
      </c>
      <c r="G58" s="38">
        <v>0.9</v>
      </c>
      <c r="H58" s="38">
        <v>4.3</v>
      </c>
      <c r="I58" s="44">
        <v>17264</v>
      </c>
      <c r="J58" s="44">
        <v>15242</v>
      </c>
      <c r="K58" s="66">
        <v>7.2999999999999995E-2</v>
      </c>
      <c r="L58" s="38">
        <f t="shared" si="93"/>
        <v>14129.334000000001</v>
      </c>
      <c r="M58" s="29">
        <v>0.68799999999999994</v>
      </c>
      <c r="N58" s="26">
        <f t="shared" si="94"/>
        <v>9720.9817920000005</v>
      </c>
      <c r="O58" s="40">
        <v>0.23799999999999999</v>
      </c>
      <c r="P58" s="26">
        <f t="shared" si="95"/>
        <v>3362.7814920000001</v>
      </c>
      <c r="Q58" s="40">
        <v>7.3999999999999996E-2</v>
      </c>
      <c r="R58" s="26">
        <f t="shared" si="96"/>
        <v>1045.5707159999999</v>
      </c>
      <c r="S58" s="40">
        <v>0.2</v>
      </c>
      <c r="T58" s="26">
        <f>L58*S58</f>
        <v>2825.8668000000002</v>
      </c>
      <c r="U58" s="40">
        <v>0.504</v>
      </c>
      <c r="V58" s="26">
        <f>L58*U58</f>
        <v>7121.1843360000003</v>
      </c>
      <c r="W58" s="40">
        <v>0.39</v>
      </c>
      <c r="X58" s="26">
        <f>W58*L58</f>
        <v>5510.4402600000003</v>
      </c>
      <c r="Y58" s="48">
        <v>3.3E-3</v>
      </c>
      <c r="Z58" s="18">
        <f>L58*Y58</f>
        <v>46.6268022</v>
      </c>
      <c r="AA58" s="28">
        <f>IF(J58&gt;0,(AC58+AK58)/J58,0)</f>
        <v>3.5871628342737175E-3</v>
      </c>
      <c r="AB58" s="48">
        <v>2.7999999999999998E-4</v>
      </c>
      <c r="AC58" s="38">
        <f>AB58*L58</f>
        <v>3.9562135199999999</v>
      </c>
      <c r="AD58" s="29">
        <v>0.21579999999999999</v>
      </c>
      <c r="AE58" s="42">
        <f>AH58*(1-AI58)*AD58</f>
        <v>51.677194400000005</v>
      </c>
      <c r="AF58" s="29">
        <f t="shared" si="92"/>
        <v>0.91634046478144471</v>
      </c>
      <c r="AG58" s="30">
        <f t="shared" si="97"/>
        <v>0.92316430848619546</v>
      </c>
      <c r="AH58" s="44">
        <v>262</v>
      </c>
      <c r="AI58" s="66">
        <v>8.5999999999999993E-2</v>
      </c>
      <c r="AJ58" s="67">
        <v>0.21179999999999999</v>
      </c>
      <c r="AK58" s="42">
        <f t="shared" si="8"/>
        <v>50.719322400000003</v>
      </c>
      <c r="AL58" s="18">
        <v>1.65</v>
      </c>
      <c r="AM58" s="18"/>
      <c r="AN58" s="122">
        <f>AN57+AH58-AM58</f>
        <v>721.18000000000086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44048</v>
      </c>
      <c r="E59" s="68"/>
      <c r="F59" s="52">
        <f t="shared" ref="F59:J59" si="98">SUM(F56:F58)</f>
        <v>43488</v>
      </c>
      <c r="G59" s="53"/>
      <c r="H59" s="69"/>
      <c r="I59" s="52">
        <f t="shared" si="98"/>
        <v>44827</v>
      </c>
      <c r="J59" s="52">
        <f t="shared" si="98"/>
        <v>44968</v>
      </c>
      <c r="K59" s="21">
        <f>IF(J59&gt;0,(J56*K56+J57*K57+J58*K58)/J59,0)</f>
        <v>8.192183330368262E-2</v>
      </c>
      <c r="L59" s="53">
        <f>L56+L57+L58</f>
        <v>41284.139000000003</v>
      </c>
      <c r="M59" s="54">
        <f>IF(L59&gt;0,N59/L59,0)</f>
        <v>0.69211028489657977</v>
      </c>
      <c r="N59" s="55">
        <f>N56+N57+N58</f>
        <v>28573.177205</v>
      </c>
      <c r="O59" s="21">
        <f>IF(L59&gt;0,P59/L59,0)</f>
        <v>0.17558285037747789</v>
      </c>
      <c r="P59" s="55">
        <f>P56+P57+P58</f>
        <v>7248.7868010000002</v>
      </c>
      <c r="Q59" s="21">
        <f>IF(L59&gt;0,R59/L59,0)</f>
        <v>0.13230686472594233</v>
      </c>
      <c r="R59" s="55">
        <f>R56+R57+R58</f>
        <v>5462.174994</v>
      </c>
      <c r="S59" s="21">
        <f>IF(L59&gt;0,T59/L59,0)</f>
        <v>0.19673604262402081</v>
      </c>
      <c r="T59" s="55">
        <f>T56+T57+T58</f>
        <v>8122.0781299999999</v>
      </c>
      <c r="U59" s="21">
        <f>IF(L59&gt;0,V59/L59,0)</f>
        <v>0.49478648240671802</v>
      </c>
      <c r="V59" s="55">
        <f>V56+V57+V58</f>
        <v>20426.833915000003</v>
      </c>
      <c r="W59" s="21">
        <f>IF(L59&gt;0,X59/L59,0)</f>
        <v>0.39657753937898527</v>
      </c>
      <c r="X59" s="55">
        <f>X56+X57+X58</f>
        <v>16372.362260000002</v>
      </c>
      <c r="Y59" s="56">
        <f>IF(L59&gt;0,Z59/L59,0)</f>
        <v>3.2210695274521779E-3</v>
      </c>
      <c r="Z59" s="57">
        <f>SUM(Z56:Z58)</f>
        <v>132.97908210000003</v>
      </c>
      <c r="AA59" s="63">
        <f>IF(L59&gt;0,(AA56*L56+AA57*L57+AA58*L58)/L59,0)</f>
        <v>2.9502970464860604E-3</v>
      </c>
      <c r="AB59" s="56">
        <f>IF(J59&gt;0,(J56*AB56+J57*AB57+J58*AB58)/J59,0)</f>
        <v>2.6677904287493329E-4</v>
      </c>
      <c r="AC59" s="53">
        <f>SUM(AC56:AC58)</f>
        <v>11.016462819999999</v>
      </c>
      <c r="AD59" s="54">
        <f>IF(J59&gt;0,(J56*AD56+J57*AD57+J58*AD58)/J59,0)</f>
        <v>0.21347569382672121</v>
      </c>
      <c r="AE59" s="59">
        <f>SUM(AE56:AE58)</f>
        <v>122.89694220000001</v>
      </c>
      <c r="AF59" s="54">
        <f>IF(AND(Z59&gt;0),((Z56*AF56+Z57*AF57+Z58*AF58)/Z59),0)</f>
        <v>0.91830459548740417</v>
      </c>
      <c r="AG59" s="58">
        <f>IF(AND(AA59&gt;0,AJ59&gt;0,AB59&gt;0),((AJ59*(AA59-AB59))/(AA59*(AJ59-AB59))),0)</f>
        <v>0.91072560499060673</v>
      </c>
      <c r="AH59" s="52">
        <f t="shared" ref="AH59" si="99">SUM(AH56:AH58)</f>
        <v>626</v>
      </c>
      <c r="AI59" s="21">
        <f>IF(AH59&gt;0,(AI56*AH56+AI57*AH57+AI58*AH58)/AH59,0)</f>
        <v>8.1872204472843449E-2</v>
      </c>
      <c r="AJ59" s="54">
        <f>IF(J59&gt;0,(AJ56*J56+AJ57*J57+AJ58*J58)/J59,0)</f>
        <v>0.21125821028286779</v>
      </c>
      <c r="AK59" s="59">
        <f>SUM(AK56:AK58)</f>
        <v>121.5118592</v>
      </c>
      <c r="AL59" s="70"/>
      <c r="AM59" s="57">
        <f>SUM(AM56:AM58)</f>
        <v>502.6</v>
      </c>
      <c r="AN59" s="124"/>
      <c r="AO59" s="125">
        <f>AN58</f>
        <v>721.18000000000086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53</v>
      </c>
      <c r="D60" s="12">
        <v>4904</v>
      </c>
      <c r="E60" s="12">
        <v>0</v>
      </c>
      <c r="F60" s="12">
        <v>9692</v>
      </c>
      <c r="G60" s="13">
        <v>0.9</v>
      </c>
      <c r="H60" s="13">
        <v>4.0999999999999996</v>
      </c>
      <c r="I60" s="12">
        <v>9793</v>
      </c>
      <c r="J60" s="12">
        <v>14974</v>
      </c>
      <c r="K60" s="14">
        <v>7.4999999999999997E-2</v>
      </c>
      <c r="L60" s="25">
        <f>J60*(1-K60)</f>
        <v>13850.95</v>
      </c>
      <c r="M60" s="15">
        <v>0.69699999999999995</v>
      </c>
      <c r="N60" s="26">
        <f>L60*M60</f>
        <v>9654.112149999999</v>
      </c>
      <c r="O60" s="14">
        <v>0.192</v>
      </c>
      <c r="P60" s="26">
        <f>L60*O60</f>
        <v>2659.3824000000004</v>
      </c>
      <c r="Q60" s="16">
        <v>0.111</v>
      </c>
      <c r="R60" s="26">
        <f>L60*Q60</f>
        <v>1537.4554500000002</v>
      </c>
      <c r="S60" s="16">
        <v>0.188</v>
      </c>
      <c r="T60" s="26">
        <f>L60*S60</f>
        <v>2603.9786000000004</v>
      </c>
      <c r="U60" s="16">
        <v>0.504</v>
      </c>
      <c r="V60" s="26">
        <f>L60*U60</f>
        <v>6980.8788000000004</v>
      </c>
      <c r="W60" s="16">
        <v>0.4</v>
      </c>
      <c r="X60" s="26">
        <f>W60*L60</f>
        <v>5540.380000000001</v>
      </c>
      <c r="Y60" s="17">
        <v>3.46E-3</v>
      </c>
      <c r="Z60" s="61">
        <f>L60*Y60</f>
        <v>47.924287</v>
      </c>
      <c r="AA60" s="28">
        <f>IF(J60&gt;0,(AC60+AK60)/J60,0)</f>
        <v>3.3008094697475625E-3</v>
      </c>
      <c r="AB60" s="17">
        <v>2.7999999999999998E-4</v>
      </c>
      <c r="AC60" s="25">
        <f>AB60*L60</f>
        <v>3.878266</v>
      </c>
      <c r="AD60" s="141">
        <v>0.21379999999999999</v>
      </c>
      <c r="AE60" s="31">
        <f>AH60*(1-AI60)*AD60</f>
        <v>44.304705000000006</v>
      </c>
      <c r="AF60" s="29">
        <f t="shared" ref="AF60:AF62" si="100">IF(AND(AD60&gt;0,AB60&gt;0,Y60&gt;0),((Y60-AB60)*AD60)/((AD60-AB60)*Y60),0)</f>
        <v>0.92028037605823232</v>
      </c>
      <c r="AG60" s="62">
        <f>IF(AND(AA60&gt;0,AJ60&gt;0,AB60&gt;0),((AJ60*(AA60-AB60))/(AA60*(AJ60-AB60))),0)</f>
        <v>0.91633963449642275</v>
      </c>
      <c r="AH60" s="12">
        <v>225</v>
      </c>
      <c r="AI60" s="14">
        <v>7.9000000000000001E-2</v>
      </c>
      <c r="AJ60" s="15">
        <v>0.2198</v>
      </c>
      <c r="AK60" s="31">
        <f t="shared" si="8"/>
        <v>45.548055000000005</v>
      </c>
      <c r="AL60" s="19">
        <v>1.65</v>
      </c>
      <c r="AM60" s="19">
        <v>503.88</v>
      </c>
      <c r="AN60" s="119">
        <f>AN58+AH60-AM60</f>
        <v>442.30000000000086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24" t="s">
        <v>56</v>
      </c>
      <c r="D61" s="35">
        <v>19848</v>
      </c>
      <c r="E61" s="44">
        <v>5</v>
      </c>
      <c r="F61" s="35">
        <v>16322</v>
      </c>
      <c r="G61" s="36">
        <v>1.1000000000000001</v>
      </c>
      <c r="H61" s="38">
        <v>4.5999999999999996</v>
      </c>
      <c r="I61" s="35">
        <v>17045</v>
      </c>
      <c r="J61" s="35">
        <v>15173</v>
      </c>
      <c r="K61" s="66">
        <v>7.9000000000000001E-2</v>
      </c>
      <c r="L61" s="38">
        <f t="shared" ref="L61:L62" si="101">J61*(1-K61)</f>
        <v>13974.333000000001</v>
      </c>
      <c r="M61" s="39">
        <v>0.747</v>
      </c>
      <c r="N61" s="26">
        <f t="shared" ref="N61:N62" si="102">L61*M61</f>
        <v>10438.826751000001</v>
      </c>
      <c r="O61" s="37">
        <v>0.13800000000000001</v>
      </c>
      <c r="P61" s="26">
        <f t="shared" ref="P61:P62" si="103">L61*O61</f>
        <v>1928.4579540000002</v>
      </c>
      <c r="Q61" s="40">
        <v>0.115</v>
      </c>
      <c r="R61" s="26">
        <f t="shared" ref="R61:R62" si="104">L61*Q61</f>
        <v>1607.0482950000001</v>
      </c>
      <c r="S61" s="40">
        <v>0.182</v>
      </c>
      <c r="T61" s="26">
        <f>L61*S61</f>
        <v>2543.328606</v>
      </c>
      <c r="U61" s="40">
        <v>0.53400000000000003</v>
      </c>
      <c r="V61" s="26">
        <f>L61*U61</f>
        <v>7462.2938220000005</v>
      </c>
      <c r="W61" s="40">
        <v>0.41</v>
      </c>
      <c r="X61" s="26">
        <f>W61*L61</f>
        <v>5729.4765299999999</v>
      </c>
      <c r="Y61" s="41">
        <v>3.4399999999999999E-3</v>
      </c>
      <c r="Z61" s="18">
        <f>L61*Y61</f>
        <v>48.071705520000002</v>
      </c>
      <c r="AA61" s="28">
        <f>IF(J61&gt;0,(AC61+AK61)/J61,0)</f>
        <v>3.2057819620378309E-3</v>
      </c>
      <c r="AB61" s="41">
        <v>2.7E-4</v>
      </c>
      <c r="AC61" s="38">
        <f>AB61*L61</f>
        <v>3.7730699100000002</v>
      </c>
      <c r="AD61" s="29">
        <v>0.2145</v>
      </c>
      <c r="AE61" s="42">
        <f>AH61*(1-AI61)*AD61</f>
        <v>46.026980999999999</v>
      </c>
      <c r="AF61" s="29">
        <f t="shared" si="100"/>
        <v>0.92267303452385996</v>
      </c>
      <c r="AG61" s="30">
        <f t="shared" ref="AG61:AG62" si="105">IF(AND(AA61&gt;0,AJ61&gt;0,AB61&gt;0),((AJ61*(AA61-AB61))/(AA61*(AJ61-AB61))),0)</f>
        <v>0.91696120362004063</v>
      </c>
      <c r="AH61" s="35">
        <v>234</v>
      </c>
      <c r="AI61" s="66">
        <v>8.3000000000000004E-2</v>
      </c>
      <c r="AJ61" s="67">
        <v>0.20910000000000001</v>
      </c>
      <c r="AK61" s="42">
        <f t="shared" si="8"/>
        <v>44.868259800000004</v>
      </c>
      <c r="AL61" s="18">
        <v>1.65</v>
      </c>
      <c r="AM61" s="18"/>
      <c r="AN61" s="122">
        <f>AN60+AH61-AM61</f>
        <v>676.30000000000086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24" t="s">
        <v>52</v>
      </c>
      <c r="D62" s="44">
        <v>15700</v>
      </c>
      <c r="E62" s="44">
        <v>3</v>
      </c>
      <c r="F62" s="44">
        <v>17057</v>
      </c>
      <c r="G62" s="38">
        <v>0.7</v>
      </c>
      <c r="H62" s="38">
        <v>4.3</v>
      </c>
      <c r="I62" s="44">
        <v>17427</v>
      </c>
      <c r="J62" s="44">
        <v>15244</v>
      </c>
      <c r="K62" s="66">
        <v>8.8999999999999996E-2</v>
      </c>
      <c r="L62" s="38">
        <f t="shared" si="101"/>
        <v>13887.284</v>
      </c>
      <c r="M62" s="29">
        <v>0.79900000000000004</v>
      </c>
      <c r="N62" s="26">
        <f t="shared" si="102"/>
        <v>11095.939916000001</v>
      </c>
      <c r="O62" s="40">
        <v>0.15</v>
      </c>
      <c r="P62" s="26">
        <f t="shared" si="103"/>
        <v>2083.0925999999999</v>
      </c>
      <c r="Q62" s="40">
        <v>5.0999999999999997E-2</v>
      </c>
      <c r="R62" s="26">
        <f t="shared" si="104"/>
        <v>708.25148399999989</v>
      </c>
      <c r="S62" s="40">
        <v>0.182</v>
      </c>
      <c r="T62" s="26">
        <f>L62*S62</f>
        <v>2527.4856879999998</v>
      </c>
      <c r="U62" s="40">
        <v>0.52900000000000003</v>
      </c>
      <c r="V62" s="26">
        <f>L62*U62</f>
        <v>7346.3732360000004</v>
      </c>
      <c r="W62" s="40">
        <v>0.4</v>
      </c>
      <c r="X62" s="26">
        <f>W62*L62</f>
        <v>5554.9135999999999</v>
      </c>
      <c r="Y62" s="48">
        <v>3.4199999999999999E-3</v>
      </c>
      <c r="Z62" s="18">
        <f>L62*Y62</f>
        <v>47.494511279999998</v>
      </c>
      <c r="AA62" s="28">
        <f>IF(J62&gt;0,(AC62+AK62)/J62,0)</f>
        <v>3.105092986092889E-3</v>
      </c>
      <c r="AB62" s="48">
        <v>2.7E-4</v>
      </c>
      <c r="AC62" s="38">
        <f>AB62*L62</f>
        <v>3.74956668</v>
      </c>
      <c r="AD62" s="29">
        <v>0.21609999999999999</v>
      </c>
      <c r="AE62" s="42">
        <f>AH62*(1-AI62)*AD62</f>
        <v>43.746419599999996</v>
      </c>
      <c r="AF62" s="29">
        <f t="shared" si="100"/>
        <v>0.92220485421030685</v>
      </c>
      <c r="AG62" s="30">
        <f t="shared" si="105"/>
        <v>0.91419253832797243</v>
      </c>
      <c r="AH62" s="44">
        <v>221</v>
      </c>
      <c r="AI62" s="66">
        <v>8.4000000000000005E-2</v>
      </c>
      <c r="AJ62" s="67">
        <v>0.21529999999999999</v>
      </c>
      <c r="AK62" s="42">
        <f t="shared" si="8"/>
        <v>43.584470799999998</v>
      </c>
      <c r="AL62" s="18">
        <v>1.65</v>
      </c>
      <c r="AM62" s="18"/>
      <c r="AN62" s="122">
        <f>AN61+AH62-AM62</f>
        <v>897.30000000000086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40452</v>
      </c>
      <c r="E63" s="68"/>
      <c r="F63" s="52">
        <f t="shared" ref="F63:J63" si="106">SUM(F60:F62)</f>
        <v>43071</v>
      </c>
      <c r="G63" s="53"/>
      <c r="H63" s="69"/>
      <c r="I63" s="52">
        <f t="shared" si="106"/>
        <v>44265</v>
      </c>
      <c r="J63" s="52">
        <f t="shared" si="106"/>
        <v>45391</v>
      </c>
      <c r="K63" s="21">
        <f>IF(J63&gt;0,(J60*K60+J61*K61+J62*K62)/J63,0)</f>
        <v>8.1038818267938573E-2</v>
      </c>
      <c r="L63" s="53">
        <f>L60+L61+L62</f>
        <v>41712.567000000003</v>
      </c>
      <c r="M63" s="54">
        <f>IF(L63&gt;0,N63/L63,0)</f>
        <v>0.74770940894143489</v>
      </c>
      <c r="N63" s="55">
        <f>N60+N61+N62</f>
        <v>31188.878817000004</v>
      </c>
      <c r="O63" s="21">
        <f>IF(L63&gt;0,P63/L63,0)</f>
        <v>0.15992621489825837</v>
      </c>
      <c r="P63" s="55">
        <f>P60+P61+P62</f>
        <v>6670.9329540000008</v>
      </c>
      <c r="Q63" s="21">
        <f>IF(L63&gt;0,R63/L63,0)</f>
        <v>9.2364376160306794E-2</v>
      </c>
      <c r="R63" s="55">
        <f>R60+R61+R62</f>
        <v>3852.7552289999999</v>
      </c>
      <c r="S63" s="21">
        <f>IF(L63&gt;0,T63/L63,0)</f>
        <v>0.18399234202009193</v>
      </c>
      <c r="T63" s="55">
        <f>T60+T61+T62</f>
        <v>7674.7928940000002</v>
      </c>
      <c r="U63" s="21">
        <f>IF(L63&gt;0,V63/L63,0)</f>
        <v>0.52237364960061072</v>
      </c>
      <c r="V63" s="55">
        <f>V60+V61+V62</f>
        <v>21789.545858000001</v>
      </c>
      <c r="W63" s="21">
        <f>IF(L63&gt;0,X63/L63,0)</f>
        <v>0.40335014936865426</v>
      </c>
      <c r="X63" s="55">
        <f>X60+X61+X62</f>
        <v>16824.770130000001</v>
      </c>
      <c r="Y63" s="56">
        <f>IF(L63&gt;0,Z63/L63,0)</f>
        <v>3.4399825788712546E-3</v>
      </c>
      <c r="Z63" s="57">
        <f>SUM(Z60:Z62)</f>
        <v>143.4905038</v>
      </c>
      <c r="AA63" s="63">
        <f>IF(L63&gt;0,(AA60*L60+AA61*L61+AA62*L62)/L63,0)</f>
        <v>3.2038143260804354E-3</v>
      </c>
      <c r="AB63" s="56">
        <f>IF(J63&gt;0,(J60*AB60+J61*AB61+J62*AB62)/J63,0)</f>
        <v>2.7329889185080745E-4</v>
      </c>
      <c r="AC63" s="53">
        <f>SUM(AC60:AC62)</f>
        <v>11.400902590000001</v>
      </c>
      <c r="AD63" s="54">
        <f>IF(J63&gt;0,(J60*AD60+J61*AD61+J62*AD62)/J63,0)</f>
        <v>0.21480641757176533</v>
      </c>
      <c r="AE63" s="59">
        <f>SUM(AE60:AE62)</f>
        <v>134.07810560000001</v>
      </c>
      <c r="AF63" s="54">
        <f>IF(AND(Z63&gt;0),((Z60*AF60+Z61*AF61+Z62*AF62)/Z63),0)</f>
        <v>0.92171894737134952</v>
      </c>
      <c r="AG63" s="58">
        <f>IF(AND(AA63&gt;0,AJ63&gt;0,AB63&gt;0),((AJ63*(AA63-AB63))/(AA63*(AJ63-AB63))),0)</f>
        <v>0.91586154290157362</v>
      </c>
      <c r="AH63" s="52">
        <f t="shared" ref="AH63" si="107">SUM(AH60:AH62)</f>
        <v>680</v>
      </c>
      <c r="AI63" s="21">
        <f>IF(J63&gt;0,(AI60*J60+AI61*J61+AI62*J62)/J63,0)</f>
        <v>8.2016280760503185E-2</v>
      </c>
      <c r="AJ63" s="54">
        <f>IF(J63&gt;0,(AJ60*J60+AJ61*J61+AJ62*J62)/J63,0)</f>
        <v>0.21471200678548608</v>
      </c>
      <c r="AK63" s="59">
        <f>SUM(AK60:AK62)</f>
        <v>134.0007856</v>
      </c>
      <c r="AL63" s="70"/>
      <c r="AM63" s="57">
        <f>SUM(AM60:AM62)</f>
        <v>503.88</v>
      </c>
      <c r="AN63" s="124"/>
      <c r="AO63" s="125">
        <f>AN62</f>
        <v>897.30000000000086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53</v>
      </c>
      <c r="D64" s="12">
        <v>18390</v>
      </c>
      <c r="E64" s="12">
        <v>0</v>
      </c>
      <c r="F64" s="12">
        <v>17537</v>
      </c>
      <c r="G64" s="13">
        <v>0.8</v>
      </c>
      <c r="H64" s="13">
        <v>4.3</v>
      </c>
      <c r="I64" s="12">
        <v>18210</v>
      </c>
      <c r="J64" s="12">
        <v>15213</v>
      </c>
      <c r="K64" s="14">
        <v>8.2000000000000003E-2</v>
      </c>
      <c r="L64" s="25">
        <f>J64*(1-K64)</f>
        <v>13965.534000000001</v>
      </c>
      <c r="M64" s="15">
        <v>0.73299999999999998</v>
      </c>
      <c r="N64" s="26">
        <f>L64*M64</f>
        <v>10236.736422000002</v>
      </c>
      <c r="O64" s="14">
        <v>0.16</v>
      </c>
      <c r="P64" s="26">
        <f>L64*O64</f>
        <v>2234.4854400000004</v>
      </c>
      <c r="Q64" s="16">
        <v>0.107</v>
      </c>
      <c r="R64" s="26">
        <f>L64*Q64</f>
        <v>1494.3121380000002</v>
      </c>
      <c r="S64" s="16">
        <v>0.18099999999999999</v>
      </c>
      <c r="T64" s="26">
        <f>L64*S64</f>
        <v>2527.7616540000004</v>
      </c>
      <c r="U64" s="16">
        <v>0.52900000000000003</v>
      </c>
      <c r="V64" s="26">
        <f>L64*U64</f>
        <v>7387.7674860000016</v>
      </c>
      <c r="W64" s="16">
        <v>0.4</v>
      </c>
      <c r="X64" s="26">
        <f>W64*L64</f>
        <v>5586.213600000001</v>
      </c>
      <c r="Y64" s="17">
        <v>3.3500000000000001E-3</v>
      </c>
      <c r="Z64" s="61">
        <f>L64*Y64</f>
        <v>46.784538900000008</v>
      </c>
      <c r="AA64" s="28">
        <f>IF(J64&gt;0,(AC64+AK64)/J64,0)</f>
        <v>3.09869527246434E-3</v>
      </c>
      <c r="AB64" s="17">
        <v>2.7E-4</v>
      </c>
      <c r="AC64" s="25">
        <f>AB64*L64</f>
        <v>3.7706941800000005</v>
      </c>
      <c r="AD64" s="141">
        <v>0.2223</v>
      </c>
      <c r="AE64" s="31">
        <f>AH64*(1-AI64)*AD64</f>
        <v>43.684173000000001</v>
      </c>
      <c r="AF64" s="29">
        <f t="shared" ref="AF64:AF66" si="108">IF(AND(AD64&gt;0,AB64&gt;0,Y64&gt;0),((Y64-AB64)*AD64)/((AD64-AB64)*Y64),0)</f>
        <v>0.92052102680759162</v>
      </c>
      <c r="AG64" s="62">
        <f>IF(AND(AA64&gt;0,AJ64&gt;0,AB64&gt;0),((AJ64*(AA64-AB64))/(AA64*(AJ64-AB64))),0)</f>
        <v>0.91398470384216002</v>
      </c>
      <c r="AH64" s="12">
        <v>215</v>
      </c>
      <c r="AI64" s="14">
        <v>8.5999999999999993E-2</v>
      </c>
      <c r="AJ64" s="15">
        <v>0.22070000000000001</v>
      </c>
      <c r="AK64" s="31">
        <f t="shared" si="8"/>
        <v>43.369757000000007</v>
      </c>
      <c r="AL64" s="19">
        <v>1.65</v>
      </c>
      <c r="AM64" s="19"/>
      <c r="AN64" s="119">
        <f>AN62+AH64-AM64</f>
        <v>1112.3000000000009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24" t="s">
        <v>56</v>
      </c>
      <c r="D65" s="35">
        <v>20210</v>
      </c>
      <c r="E65" s="44">
        <v>5</v>
      </c>
      <c r="F65" s="35">
        <v>16684</v>
      </c>
      <c r="G65" s="36">
        <v>1.5</v>
      </c>
      <c r="H65" s="38">
        <v>4.8</v>
      </c>
      <c r="I65" s="35">
        <v>17061</v>
      </c>
      <c r="J65" s="35">
        <v>15244</v>
      </c>
      <c r="K65" s="66">
        <v>7.6999999999999999E-2</v>
      </c>
      <c r="L65" s="38">
        <f t="shared" ref="L65:L66" si="109">J65*(1-K65)</f>
        <v>14070.212000000001</v>
      </c>
      <c r="M65" s="39">
        <v>0.72899999999999998</v>
      </c>
      <c r="N65" s="26">
        <f t="shared" ref="N65:N66" si="110">L65*M65</f>
        <v>10257.184548000001</v>
      </c>
      <c r="O65" s="37">
        <v>0.188</v>
      </c>
      <c r="P65" s="26">
        <f t="shared" ref="P65:P66" si="111">L65*O65</f>
        <v>2645.1998560000002</v>
      </c>
      <c r="Q65" s="40">
        <v>8.3000000000000004E-2</v>
      </c>
      <c r="R65" s="26">
        <f t="shared" ref="R65:R66" si="112">L65*Q65</f>
        <v>1167.8275960000001</v>
      </c>
      <c r="S65" s="40">
        <v>0.188</v>
      </c>
      <c r="T65" s="26">
        <f>L65*S65</f>
        <v>2645.1998560000002</v>
      </c>
      <c r="U65" s="40">
        <v>0.52600000000000002</v>
      </c>
      <c r="V65" s="26">
        <f>L65*U65</f>
        <v>7400.931512000001</v>
      </c>
      <c r="W65" s="40">
        <v>0.41</v>
      </c>
      <c r="X65" s="26">
        <f>W65*L65</f>
        <v>5768.7869200000005</v>
      </c>
      <c r="Y65" s="41">
        <v>3.2499999999999999E-3</v>
      </c>
      <c r="Z65" s="18">
        <f>L65*Y65</f>
        <v>45.728189</v>
      </c>
      <c r="AA65" s="28">
        <f>IF(J65&gt;0,(AC65+AK65)/J65,0)</f>
        <v>3.203391474678562E-3</v>
      </c>
      <c r="AB65" s="41">
        <v>2.7E-4</v>
      </c>
      <c r="AC65" s="38">
        <f>AB65*L65</f>
        <v>3.7989572400000005</v>
      </c>
      <c r="AD65" s="29">
        <v>0.21510000000000001</v>
      </c>
      <c r="AE65" s="42">
        <f>AH65*(1-AI65)*AD65</f>
        <v>43.9905312</v>
      </c>
      <c r="AF65" s="29">
        <f t="shared" si="108"/>
        <v>0.91807547291418257</v>
      </c>
      <c r="AG65" s="30">
        <f t="shared" ref="AG65:AG66" si="113">IF(AND(AA65&gt;0,AJ65&gt;0,AB65&gt;0),((AJ65*(AA65-AB65))/(AA65*(AJ65-AB65))),0)</f>
        <v>0.91683851789310011</v>
      </c>
      <c r="AH65" s="35">
        <v>224</v>
      </c>
      <c r="AI65" s="66">
        <v>8.6999999999999994E-2</v>
      </c>
      <c r="AJ65" s="67">
        <v>0.22020000000000001</v>
      </c>
      <c r="AK65" s="42">
        <f t="shared" si="8"/>
        <v>45.033542400000002</v>
      </c>
      <c r="AL65" s="18">
        <v>1.64</v>
      </c>
      <c r="AM65" s="18"/>
      <c r="AN65" s="122">
        <f>AN64+AH65-AM65</f>
        <v>1336.3000000000009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11" t="s">
        <v>58</v>
      </c>
      <c r="D66" s="44">
        <v>15800</v>
      </c>
      <c r="E66" s="44">
        <v>3</v>
      </c>
      <c r="F66" s="44">
        <v>16819</v>
      </c>
      <c r="G66" s="38">
        <v>1.6</v>
      </c>
      <c r="H66" s="38">
        <v>4.9000000000000004</v>
      </c>
      <c r="I66" s="44">
        <v>17551</v>
      </c>
      <c r="J66" s="44">
        <v>15336</v>
      </c>
      <c r="K66" s="66">
        <v>8.1000000000000003E-2</v>
      </c>
      <c r="L66" s="38">
        <f t="shared" si="109"/>
        <v>14093.784000000001</v>
      </c>
      <c r="M66" s="29">
        <v>0.68200000000000005</v>
      </c>
      <c r="N66" s="26">
        <f t="shared" si="110"/>
        <v>9611.960688000001</v>
      </c>
      <c r="O66" s="40">
        <v>0.22600000000000001</v>
      </c>
      <c r="P66" s="26">
        <f t="shared" si="111"/>
        <v>3185.1951840000006</v>
      </c>
      <c r="Q66" s="40">
        <v>9.1999999999999998E-2</v>
      </c>
      <c r="R66" s="26">
        <f t="shared" si="112"/>
        <v>1296.6281280000001</v>
      </c>
      <c r="S66" s="40">
        <v>0.17799999999999999</v>
      </c>
      <c r="T66" s="26">
        <f>L66*S66</f>
        <v>2508.6935520000002</v>
      </c>
      <c r="U66" s="40">
        <v>0.53600000000000003</v>
      </c>
      <c r="V66" s="26">
        <f>L66*U66</f>
        <v>7554.2682240000013</v>
      </c>
      <c r="W66" s="40">
        <v>0.4</v>
      </c>
      <c r="X66" s="26">
        <f>W66*L66</f>
        <v>5637.5136000000011</v>
      </c>
      <c r="Y66" s="48">
        <v>3.1900000000000001E-3</v>
      </c>
      <c r="Z66" s="18">
        <f>L66*Y66</f>
        <v>44.959170960000009</v>
      </c>
      <c r="AA66" s="28">
        <f>IF(J66&gt;0,(AC66+AK66)/J66,0)</f>
        <v>3.002151202399583E-3</v>
      </c>
      <c r="AB66" s="48">
        <v>2.5999999999999998E-4</v>
      </c>
      <c r="AC66" s="38">
        <f>AB66*L66</f>
        <v>3.6643838400000002</v>
      </c>
      <c r="AD66" s="29">
        <v>0.21829999999999999</v>
      </c>
      <c r="AE66" s="42">
        <f>AH66*(1-AI66)*AD66</f>
        <v>41.915783000000005</v>
      </c>
      <c r="AF66" s="29">
        <f t="shared" si="108"/>
        <v>0.91959054994942113</v>
      </c>
      <c r="AG66" s="30">
        <f t="shared" si="113"/>
        <v>0.91447274735604478</v>
      </c>
      <c r="AH66" s="44">
        <v>211</v>
      </c>
      <c r="AI66" s="66">
        <v>0.09</v>
      </c>
      <c r="AJ66" s="67">
        <v>0.22070000000000001</v>
      </c>
      <c r="AK66" s="42">
        <f t="shared" si="8"/>
        <v>42.376607000000007</v>
      </c>
      <c r="AL66" s="18">
        <v>1.6</v>
      </c>
      <c r="AM66" s="18"/>
      <c r="AN66" s="122">
        <f>AN65+AH66-AM66</f>
        <v>1547.3000000000009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54400</v>
      </c>
      <c r="E67" s="68"/>
      <c r="F67" s="52">
        <f t="shared" ref="F67:J67" si="114">SUM(F64:F66)</f>
        <v>51040</v>
      </c>
      <c r="G67" s="53"/>
      <c r="H67" s="69"/>
      <c r="I67" s="52">
        <f t="shared" si="114"/>
        <v>52822</v>
      </c>
      <c r="J67" s="52">
        <f t="shared" si="114"/>
        <v>45793</v>
      </c>
      <c r="K67" s="21">
        <f>IF(J67&gt;0,(J64*K64+J65*K65+J66*K66)/J67,0)</f>
        <v>8.0000655121961875E-2</v>
      </c>
      <c r="L67" s="53">
        <f>L64+L65+L66</f>
        <v>42129.530000000006</v>
      </c>
      <c r="M67" s="54">
        <f>IF(L67&gt;0,N67/L67,0)</f>
        <v>0.71460283696495075</v>
      </c>
      <c r="N67" s="55">
        <f>N64+N65+N66</f>
        <v>30105.881658000006</v>
      </c>
      <c r="O67" s="21">
        <f>IF(L67&gt;0,P67/L67,0)</f>
        <v>0.19143058277649905</v>
      </c>
      <c r="P67" s="55">
        <f>P64+P65+P66</f>
        <v>8064.8804800000016</v>
      </c>
      <c r="Q67" s="21">
        <f>IF(L67&gt;0,R67/L67,0)</f>
        <v>9.3966580258550245E-2</v>
      </c>
      <c r="R67" s="55">
        <f>R64+R65+R66</f>
        <v>3958.7678620000006</v>
      </c>
      <c r="S67" s="21">
        <f>IF(L67&gt;0,T67/L67,0)</f>
        <v>0.18233422167301655</v>
      </c>
      <c r="T67" s="55">
        <f>T64+T65+T66</f>
        <v>7681.6550620000016</v>
      </c>
      <c r="U67" s="21">
        <f>IF(L67&gt;0,V67/L67,0)</f>
        <v>0.53033981679833608</v>
      </c>
      <c r="V67" s="55">
        <f>V64+V65+V66</f>
        <v>22342.967222000007</v>
      </c>
      <c r="W67" s="21">
        <f>IF(L67&gt;0,X67/L67,0)</f>
        <v>0.40333975052653093</v>
      </c>
      <c r="X67" s="55">
        <f>X64+X65+X66</f>
        <v>16992.514120000003</v>
      </c>
      <c r="Y67" s="56">
        <f>IF(L67&gt;0,Z67/L67,0)</f>
        <v>3.2630769643050847E-3</v>
      </c>
      <c r="Z67" s="57">
        <f>SUM(Z64:Z66)</f>
        <v>137.47189886000001</v>
      </c>
      <c r="AA67" s="63">
        <f>IF(L67&gt;0,(AA64*L64+AA65*L65+AA66*L66)/L67,0)</f>
        <v>3.1013638636111064E-3</v>
      </c>
      <c r="AB67" s="56">
        <f>IF(J67&gt;0,(J64*AB64+J65*AB65+J66*AB66)/J67,0)</f>
        <v>2.6665101653091088E-4</v>
      </c>
      <c r="AC67" s="53">
        <f>SUM(AC64:AC66)</f>
        <v>11.234035260000002</v>
      </c>
      <c r="AD67" s="54">
        <f>IF(J67&gt;0,(J64*AD64+J65*AD65+J66*AD66)/J67,0)</f>
        <v>0.21856360360753826</v>
      </c>
      <c r="AE67" s="59">
        <f>SUM(AE64:AE66)</f>
        <v>129.59048720000001</v>
      </c>
      <c r="AF67" s="54">
        <f>IF(AND(Z67&gt;0),((Z64*AF64+Z65*AF65+Z66*AF66)/Z67),0)</f>
        <v>0.91940324040860699</v>
      </c>
      <c r="AG67" s="58">
        <f>IF(AND(AA67&gt;0,AJ67&gt;0,AB67&gt;0),((AJ67*(AA67-AB67))/(AA67*(AJ67-AB67))),0)</f>
        <v>0.9151278671349361</v>
      </c>
      <c r="AH67" s="52">
        <f t="shared" ref="AH67" si="115">SUM(AH64:AH66)</f>
        <v>650</v>
      </c>
      <c r="AI67" s="21">
        <f>IF(AH67&gt;0,(AI64*AH64+AI65*AH65+AI66*AH66)/AH67,0)</f>
        <v>8.7643076923076907E-2</v>
      </c>
      <c r="AJ67" s="54">
        <f>IF(J67&gt;0,(AJ64*J64+AJ65*J65+AJ66*J66)/J67,0)</f>
        <v>0.22053355534688709</v>
      </c>
      <c r="AK67" s="59">
        <f>SUM(AK64:AK66)</f>
        <v>130.77990640000002</v>
      </c>
      <c r="AL67" s="70"/>
      <c r="AM67" s="57">
        <f>SUM(AM64:AM66)</f>
        <v>0</v>
      </c>
      <c r="AN67" s="124"/>
      <c r="AO67" s="125">
        <f>AN66</f>
        <v>1547.3000000000009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55</v>
      </c>
      <c r="D68" s="12">
        <v>13997</v>
      </c>
      <c r="E68" s="12">
        <v>0</v>
      </c>
      <c r="F68" s="12">
        <v>10731</v>
      </c>
      <c r="G68" s="13">
        <v>1.4</v>
      </c>
      <c r="H68" s="13">
        <v>5</v>
      </c>
      <c r="I68" s="12">
        <v>10941</v>
      </c>
      <c r="J68" s="12">
        <v>15333</v>
      </c>
      <c r="K68" s="14">
        <v>8.1000000000000003E-2</v>
      </c>
      <c r="L68" s="25">
        <f>J68*(1-K68)</f>
        <v>14091.027</v>
      </c>
      <c r="M68" s="15">
        <v>0.70099999999999996</v>
      </c>
      <c r="N68" s="26">
        <f>L68*M68</f>
        <v>9877.8099270000002</v>
      </c>
      <c r="O68" s="14">
        <v>0.20399999999999999</v>
      </c>
      <c r="P68" s="26">
        <f>L68*O68</f>
        <v>2874.569508</v>
      </c>
      <c r="Q68" s="16">
        <v>9.5000000000000001E-2</v>
      </c>
      <c r="R68" s="26">
        <f>L68*Q68</f>
        <v>1338.647565</v>
      </c>
      <c r="S68" s="16">
        <v>0.182</v>
      </c>
      <c r="T68" s="26">
        <f>L68*S68</f>
        <v>2564.566914</v>
      </c>
      <c r="U68" s="16">
        <v>0.53300000000000003</v>
      </c>
      <c r="V68" s="26">
        <f>L68*U68</f>
        <v>7510.5173910000003</v>
      </c>
      <c r="W68" s="16">
        <v>0.4</v>
      </c>
      <c r="X68" s="26">
        <f>W68*L68</f>
        <v>5636.4108000000006</v>
      </c>
      <c r="Y68" s="17">
        <v>3.2399999999999998E-3</v>
      </c>
      <c r="Z68" s="61">
        <f>L68*Y68</f>
        <v>45.654927479999998</v>
      </c>
      <c r="AA68" s="28">
        <f>IF(J68&gt;0,(AC68+AK68)/J68,0)</f>
        <v>3.0921916356877323E-3</v>
      </c>
      <c r="AB68" s="17">
        <v>2.5000000000000001E-4</v>
      </c>
      <c r="AC68" s="25">
        <f>AB68*L68</f>
        <v>3.5227567500000001</v>
      </c>
      <c r="AD68" s="141">
        <v>0.21990000000000001</v>
      </c>
      <c r="AE68" s="31">
        <f>AH68*(1-AI68)*AD68</f>
        <v>43.318540800000008</v>
      </c>
      <c r="AF68" s="29">
        <f t="shared" ref="AF68:AF70" si="116">IF(AND(AD68&gt;0,AB68&gt;0,Y68&gt;0),((Y68-AB68)*AD68)/((AD68-AB68)*Y68),0)</f>
        <v>0.92388985844483207</v>
      </c>
      <c r="AG68" s="62">
        <f>IF(AND(AA68&gt;0,AJ68&gt;0,AB68&gt;0),((AJ68*(AA68-AB68))/(AA68*(AJ68-AB68))),0)</f>
        <v>0.92018371666332255</v>
      </c>
      <c r="AH68" s="12">
        <v>216</v>
      </c>
      <c r="AI68" s="14">
        <v>8.7999999999999995E-2</v>
      </c>
      <c r="AJ68" s="15">
        <v>0.2228</v>
      </c>
      <c r="AK68" s="31">
        <f t="shared" si="8"/>
        <v>43.889817600000001</v>
      </c>
      <c r="AL68" s="19">
        <v>1.6</v>
      </c>
      <c r="AM68" s="19"/>
      <c r="AN68" s="119">
        <f>AN66+AH68-AM68</f>
        <v>1763.3000000000009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24" t="s">
        <v>56</v>
      </c>
      <c r="D69" s="35">
        <v>19603</v>
      </c>
      <c r="E69" s="44">
        <v>5</v>
      </c>
      <c r="F69" s="35">
        <v>18130</v>
      </c>
      <c r="G69" s="36">
        <v>1.2</v>
      </c>
      <c r="H69" s="38">
        <v>4.5</v>
      </c>
      <c r="I69" s="35">
        <v>17874</v>
      </c>
      <c r="J69" s="35">
        <v>15378</v>
      </c>
      <c r="K69" s="66">
        <v>7.8E-2</v>
      </c>
      <c r="L69" s="38">
        <f t="shared" ref="L69:L70" si="117">J69*(1-K69)</f>
        <v>14178.516000000001</v>
      </c>
      <c r="M69" s="39">
        <v>0.77500000000000002</v>
      </c>
      <c r="N69" s="26">
        <f t="shared" ref="N69:N70" si="118">L69*M69</f>
        <v>10988.349900000001</v>
      </c>
      <c r="O69" s="37">
        <v>0.121</v>
      </c>
      <c r="P69" s="26">
        <f t="shared" ref="P69:P70" si="119">L69*O69</f>
        <v>1715.6004360000002</v>
      </c>
      <c r="Q69" s="40">
        <v>0.104</v>
      </c>
      <c r="R69" s="26">
        <f t="shared" ref="R69:R70" si="120">L69*Q69</f>
        <v>1474.565664</v>
      </c>
      <c r="S69" s="40">
        <v>0.185</v>
      </c>
      <c r="T69" s="26">
        <f>L69*S69</f>
        <v>2623.0254600000003</v>
      </c>
      <c r="U69" s="40">
        <v>0.53600000000000003</v>
      </c>
      <c r="V69" s="26">
        <f>L69*U69</f>
        <v>7599.6845760000015</v>
      </c>
      <c r="W69" s="40">
        <v>0.41</v>
      </c>
      <c r="X69" s="26">
        <f>W69*L69</f>
        <v>5813.1915600000002</v>
      </c>
      <c r="Y69" s="41">
        <v>3.2799999999999999E-3</v>
      </c>
      <c r="Z69" s="18">
        <f>L69*Y69</f>
        <v>46.505532480000007</v>
      </c>
      <c r="AA69" s="28">
        <f>IF(J69&gt;0,(AC69+AK69)/J69,0)</f>
        <v>2.9155260085836909E-3</v>
      </c>
      <c r="AB69" s="41">
        <v>2.5999999999999998E-4</v>
      </c>
      <c r="AC69" s="38">
        <f>AB69*L69</f>
        <v>3.68641416</v>
      </c>
      <c r="AD69" s="29">
        <v>0.2162</v>
      </c>
      <c r="AE69" s="42">
        <f>AH69*(1-AI69)*AD69</f>
        <v>41.649416600000002</v>
      </c>
      <c r="AF69" s="29">
        <f t="shared" si="116"/>
        <v>0.92184030342665202</v>
      </c>
      <c r="AG69" s="30">
        <f t="shared" ref="AG69:AG70" si="121">IF(AND(AA69&gt;0,AJ69&gt;0,AB69&gt;0),((AJ69*(AA69-AB69))/(AA69*(AJ69-AB69))),0)</f>
        <v>0.91193229693162414</v>
      </c>
      <c r="AH69" s="35">
        <v>211</v>
      </c>
      <c r="AI69" s="66">
        <v>8.6999999999999994E-2</v>
      </c>
      <c r="AJ69" s="67">
        <v>0.21360000000000001</v>
      </c>
      <c r="AK69" s="42">
        <f t="shared" si="8"/>
        <v>41.148544800000003</v>
      </c>
      <c r="AL69" s="18">
        <v>1.6</v>
      </c>
      <c r="AM69" s="18"/>
      <c r="AN69" s="122">
        <f>AN68+AH69-AM69</f>
        <v>1974.3000000000009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58</v>
      </c>
      <c r="D70" s="44">
        <v>14600</v>
      </c>
      <c r="E70" s="44">
        <v>3</v>
      </c>
      <c r="F70" s="44">
        <v>15552</v>
      </c>
      <c r="G70" s="38">
        <v>1.1000000000000001</v>
      </c>
      <c r="H70" s="38">
        <v>4.7</v>
      </c>
      <c r="I70" s="44">
        <v>16060</v>
      </c>
      <c r="J70" s="44">
        <v>15191</v>
      </c>
      <c r="K70" s="66">
        <v>7.8E-2</v>
      </c>
      <c r="L70" s="38">
        <f t="shared" si="117"/>
        <v>14006.102000000001</v>
      </c>
      <c r="M70" s="29">
        <v>0.74399999999999999</v>
      </c>
      <c r="N70" s="26">
        <f t="shared" si="118"/>
        <v>10420.539888000001</v>
      </c>
      <c r="O70" s="40">
        <v>0.152</v>
      </c>
      <c r="P70" s="26">
        <f t="shared" si="119"/>
        <v>2128.9275040000002</v>
      </c>
      <c r="Q70" s="40">
        <v>0.104</v>
      </c>
      <c r="R70" s="26">
        <f t="shared" si="120"/>
        <v>1456.6346080000001</v>
      </c>
      <c r="S70" s="40">
        <v>0.183</v>
      </c>
      <c r="T70" s="26">
        <f>L70*S70</f>
        <v>2563.1166659999999</v>
      </c>
      <c r="U70" s="40">
        <v>0.52300000000000002</v>
      </c>
      <c r="V70" s="26">
        <f>L70*U70</f>
        <v>7325.1913460000005</v>
      </c>
      <c r="W70" s="40">
        <v>0.4</v>
      </c>
      <c r="X70" s="26">
        <f>W70*L70</f>
        <v>5602.4408000000003</v>
      </c>
      <c r="Y70" s="48">
        <v>3.3E-3</v>
      </c>
      <c r="Z70" s="18">
        <f>L70*Y70</f>
        <v>46.220136600000004</v>
      </c>
      <c r="AA70" s="28">
        <f>IF(J70&gt;0,(AC70+AK70)/J70,0)</f>
        <v>3.0856942992561389E-3</v>
      </c>
      <c r="AB70" s="48">
        <v>2.5000000000000001E-4</v>
      </c>
      <c r="AC70" s="38">
        <f>AB70*L70</f>
        <v>3.5015255000000001</v>
      </c>
      <c r="AD70" s="29">
        <v>0.21709999999999999</v>
      </c>
      <c r="AE70" s="42">
        <f>AH70*(1-AI70)*AD70</f>
        <v>43.313403899999997</v>
      </c>
      <c r="AF70" s="29">
        <f t="shared" si="116"/>
        <v>0.92530795620488948</v>
      </c>
      <c r="AG70" s="30">
        <f t="shared" si="121"/>
        <v>0.92003895919658674</v>
      </c>
      <c r="AH70" s="44">
        <v>219</v>
      </c>
      <c r="AI70" s="66">
        <v>8.8999999999999996E-2</v>
      </c>
      <c r="AJ70" s="67">
        <v>0.21740000000000001</v>
      </c>
      <c r="AK70" s="42">
        <f t="shared" si="8"/>
        <v>43.373256600000005</v>
      </c>
      <c r="AL70" s="18">
        <v>1.62</v>
      </c>
      <c r="AM70" s="18"/>
      <c r="AN70" s="122">
        <f>AN69+AH70-AM70</f>
        <v>2193.3000000000011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48200</v>
      </c>
      <c r="E71" s="68"/>
      <c r="F71" s="52">
        <f>SUM(F68:F70)</f>
        <v>44413</v>
      </c>
      <c r="G71" s="53"/>
      <c r="H71" s="69"/>
      <c r="I71" s="52">
        <f>SUM(I68:I70)</f>
        <v>44875</v>
      </c>
      <c r="J71" s="52">
        <f>SUM(J68:J70)</f>
        <v>45902</v>
      </c>
      <c r="K71" s="21">
        <f>IF(J71&gt;0,(J68*K68+J69*K69+J70*K70)/J71,0)</f>
        <v>7.9002113197682008E-2</v>
      </c>
      <c r="L71" s="53">
        <f>L68+L69+L70</f>
        <v>42275.645000000004</v>
      </c>
      <c r="M71" s="54">
        <f>IF(L71&gt;0,N71/L71,0)</f>
        <v>0.74006439677029168</v>
      </c>
      <c r="N71" s="55">
        <f>N68+N69+N70</f>
        <v>31286.699715000002</v>
      </c>
      <c r="O71" s="21">
        <f>IF(L71&gt;0,P71/L71,0)</f>
        <v>0.15893542128097632</v>
      </c>
      <c r="P71" s="55">
        <f>P68+P69+P70</f>
        <v>6719.0974480000004</v>
      </c>
      <c r="Q71" s="21">
        <f>IF(L71&gt;0,R71/L71,0)</f>
        <v>0.10100018194873195</v>
      </c>
      <c r="R71" s="55">
        <f>R68+R69+R70</f>
        <v>4269.8478370000003</v>
      </c>
      <c r="S71" s="21">
        <f>IF(L71&gt;0,T71/L71,0)</f>
        <v>0.18333745209564511</v>
      </c>
      <c r="T71" s="55">
        <f>T68+T69+T70</f>
        <v>7750.7090399999997</v>
      </c>
      <c r="U71" s="21">
        <f>IF(L71&gt;0,V71/L71,0)</f>
        <v>0.53069310504901812</v>
      </c>
      <c r="V71" s="55">
        <f>V68+V69+V70</f>
        <v>22435.393313</v>
      </c>
      <c r="W71" s="21">
        <f>IF(L71&gt;0,X71/L71,0)</f>
        <v>0.4033538260622635</v>
      </c>
      <c r="X71" s="55">
        <f>X68+X69+X70</f>
        <v>17052.043160000001</v>
      </c>
      <c r="Y71" s="56">
        <f>IF(L71&gt;0,Z71/L71,0)</f>
        <v>3.2732935608670195E-3</v>
      </c>
      <c r="Z71" s="57">
        <f>SUM(Z68:Z70)</f>
        <v>138.38059656000001</v>
      </c>
      <c r="AA71" s="63">
        <f>IF(L71&gt;0,(AA68*L68+AA69*L69+AA70*L70)/L71,0)</f>
        <v>3.030788461890292E-3</v>
      </c>
      <c r="AB71" s="56">
        <f>IF(J71&gt;0,(J68*AB68+J69*AB69+J70*AB70)/J71,0)</f>
        <v>2.5335018082000784E-4</v>
      </c>
      <c r="AC71" s="53">
        <f>SUM(AC68:AC70)</f>
        <v>10.710696410000001</v>
      </c>
      <c r="AD71" s="54">
        <f>IF(J71&gt;0,(J68*AD68+J69*AD69+J70*AD70)/J71,0)</f>
        <v>0.21773378937736917</v>
      </c>
      <c r="AE71" s="59">
        <f>SUM(AE68:AE70)</f>
        <v>128.28136130000001</v>
      </c>
      <c r="AF71" s="54">
        <f>IF(AND(Z71&gt;0),((Z68*AF68+Z69*AF69+Z70*AF70)/Z71),0)</f>
        <v>0.92367472007987639</v>
      </c>
      <c r="AG71" s="58">
        <f>IF(AND(AA71&gt;0,AJ71&gt;0,AB71&gt;0),((AJ71*(AA71-AB71))/(AA71*(AJ71-AB71))),0)</f>
        <v>0.91747441917606454</v>
      </c>
      <c r="AH71" s="52">
        <f>SUM(AH68:AH70)</f>
        <v>646</v>
      </c>
      <c r="AI71" s="21">
        <f>IF(AH71&gt;0,(AI68*AH68+AI69*AH69+AI70*AH70)/AH71,0)</f>
        <v>8.8012383900928789E-2</v>
      </c>
      <c r="AJ71" s="54">
        <f>IF(J71&gt;0,(AJ68*J68+AJ69*J69+AJ70*J70)/J71,0)</f>
        <v>0.21793073504422464</v>
      </c>
      <c r="AK71" s="59">
        <f>SUM(AK68:AK70)</f>
        <v>128.41161900000003</v>
      </c>
      <c r="AL71" s="70"/>
      <c r="AM71" s="57">
        <f>SUM(AM68:AM70)</f>
        <v>0</v>
      </c>
      <c r="AN71" s="124"/>
      <c r="AO71" s="125">
        <f>AN70</f>
        <v>2193.3000000000011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55</v>
      </c>
      <c r="D72" s="12">
        <v>6483</v>
      </c>
      <c r="E72" s="12">
        <v>0</v>
      </c>
      <c r="F72" s="12">
        <v>8124</v>
      </c>
      <c r="G72" s="13">
        <v>1.1000000000000001</v>
      </c>
      <c r="H72" s="13">
        <v>4.5</v>
      </c>
      <c r="I72" s="12">
        <v>8235</v>
      </c>
      <c r="J72" s="12">
        <v>15220</v>
      </c>
      <c r="K72" s="14">
        <v>8.8999999999999996E-2</v>
      </c>
      <c r="L72" s="25">
        <f>J72*(1-K72)</f>
        <v>13865.42</v>
      </c>
      <c r="M72" s="15">
        <v>0.60599999999999998</v>
      </c>
      <c r="N72" s="26">
        <f>L72*M72</f>
        <v>8402.4445199999991</v>
      </c>
      <c r="O72" s="14">
        <v>0.27200000000000002</v>
      </c>
      <c r="P72" s="26">
        <f>L72*O72</f>
        <v>3771.3942400000001</v>
      </c>
      <c r="Q72" s="16">
        <v>0.122</v>
      </c>
      <c r="R72" s="26">
        <f>L72*Q72</f>
        <v>1691.58124</v>
      </c>
      <c r="S72" s="16">
        <v>0.183</v>
      </c>
      <c r="T72" s="26">
        <f>L72*S72</f>
        <v>2537.3718599999997</v>
      </c>
      <c r="U72" s="16">
        <v>0.50800000000000001</v>
      </c>
      <c r="V72" s="26">
        <f>L72*U72</f>
        <v>7043.6333599999998</v>
      </c>
      <c r="W72" s="16">
        <v>0.4</v>
      </c>
      <c r="X72" s="26">
        <f>W72*L72</f>
        <v>5546.1680000000006</v>
      </c>
      <c r="Y72" s="17">
        <v>3.2499999999999999E-3</v>
      </c>
      <c r="Z72" s="61">
        <f>L72*Y72</f>
        <v>45.062615000000001</v>
      </c>
      <c r="AA72" s="28">
        <f>IF(J72&gt;0,(AC72+AK72)/J72,0)</f>
        <v>2.4837987122207626E-3</v>
      </c>
      <c r="AB72" s="17">
        <v>2.7E-4</v>
      </c>
      <c r="AC72" s="25">
        <f>AB72*L72</f>
        <v>3.7436634</v>
      </c>
      <c r="AD72" s="141">
        <v>0.21299999999999999</v>
      </c>
      <c r="AE72" s="31">
        <f>AH72*(1-AI72)*AD72</f>
        <v>32.901257999999999</v>
      </c>
      <c r="AF72" s="29">
        <f t="shared" ref="AF72:AF74" si="122">IF(AND(AD72&gt;0,AB72&gt;0,Y72&gt;0),((Y72-AB72)*AD72)/((AD72-AB72)*Y72),0)</f>
        <v>0.91808684898517079</v>
      </c>
      <c r="AG72" s="62">
        <f>IF(AND(AA72&gt;0,AJ72&gt;0,AB72&gt;0),((AJ72*(AA72-AB72))/(AA72*(AJ72-AB72))),0)</f>
        <v>0.89238825941607103</v>
      </c>
      <c r="AH72" s="12">
        <v>169</v>
      </c>
      <c r="AI72" s="14">
        <v>8.5999999999999993E-2</v>
      </c>
      <c r="AJ72" s="15">
        <v>0.2205</v>
      </c>
      <c r="AK72" s="31">
        <f t="shared" ref="AK72:AK78" si="123">AH72*(1-AI72)*AJ72</f>
        <v>34.059753000000001</v>
      </c>
      <c r="AL72" s="19">
        <v>1.72</v>
      </c>
      <c r="AM72" s="19">
        <v>1201.7</v>
      </c>
      <c r="AN72" s="119">
        <f>AN70+AH72-AM72</f>
        <v>1160.600000000001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24" t="s">
        <v>52</v>
      </c>
      <c r="D73" s="35">
        <v>20117</v>
      </c>
      <c r="E73" s="44">
        <v>3</v>
      </c>
      <c r="F73" s="35">
        <v>14055</v>
      </c>
      <c r="G73" s="36">
        <v>0.5</v>
      </c>
      <c r="H73" s="38">
        <v>3.3</v>
      </c>
      <c r="I73" s="35">
        <v>14660</v>
      </c>
      <c r="J73" s="35">
        <v>15060</v>
      </c>
      <c r="K73" s="66">
        <v>0.09</v>
      </c>
      <c r="L73" s="38">
        <f t="shared" ref="L73:L74" si="124">J73*(1-K73)</f>
        <v>13704.6</v>
      </c>
      <c r="M73" s="39">
        <v>0.76800000000000002</v>
      </c>
      <c r="N73" s="26">
        <f t="shared" ref="N73:N74" si="125">L73*M73</f>
        <v>10525.132800000001</v>
      </c>
      <c r="O73" s="37">
        <v>0.11700000000000001</v>
      </c>
      <c r="P73" s="26">
        <f t="shared" ref="P73:P74" si="126">L73*O73</f>
        <v>1603.4382000000001</v>
      </c>
      <c r="Q73" s="40">
        <v>0.115</v>
      </c>
      <c r="R73" s="26">
        <f t="shared" ref="R73:R74" si="127">L73*Q73</f>
        <v>1576.0290000000002</v>
      </c>
      <c r="S73" s="40">
        <v>0.185</v>
      </c>
      <c r="T73" s="26">
        <f>L73*S73</f>
        <v>2535.3510000000001</v>
      </c>
      <c r="U73" s="40">
        <v>0.52100000000000002</v>
      </c>
      <c r="V73" s="26">
        <f>L73*U73</f>
        <v>7140.0966000000008</v>
      </c>
      <c r="W73" s="40">
        <v>0.4</v>
      </c>
      <c r="X73" s="26">
        <f>W73*L73</f>
        <v>5481.84</v>
      </c>
      <c r="Y73" s="41">
        <v>3.2599999999999999E-3</v>
      </c>
      <c r="Z73" s="18">
        <f>L73*Y73</f>
        <v>44.676996000000003</v>
      </c>
      <c r="AA73" s="28">
        <f>IF(J73&gt;0,(AC73+AK73)/J73,0)</f>
        <v>3.7364528884462158E-3</v>
      </c>
      <c r="AB73" s="41">
        <v>2.5999999999999998E-4</v>
      </c>
      <c r="AC73" s="38">
        <f>AB73*L73</f>
        <v>3.5631959999999996</v>
      </c>
      <c r="AD73" s="29">
        <v>0.21640000000000001</v>
      </c>
      <c r="AE73" s="42">
        <f>AH73*(1-AI73)*AD73</f>
        <v>52.586282000000004</v>
      </c>
      <c r="AF73" s="29">
        <f t="shared" si="122"/>
        <v>0.92135238407735065</v>
      </c>
      <c r="AG73" s="30">
        <f t="shared" ref="AG73:AG74" si="128">IF(AND(AA73&gt;0,AJ73&gt;0,AB73&gt;0),((AJ73*(AA73-AB73))/(AA73*(AJ73-AB73))),0)</f>
        <v>0.93153192328039813</v>
      </c>
      <c r="AH73" s="35">
        <v>265</v>
      </c>
      <c r="AI73" s="66">
        <v>8.3000000000000004E-2</v>
      </c>
      <c r="AJ73" s="67">
        <v>0.21690000000000001</v>
      </c>
      <c r="AK73" s="42">
        <f t="shared" si="123"/>
        <v>52.70778450000001</v>
      </c>
      <c r="AL73" s="18">
        <v>1.63</v>
      </c>
      <c r="AM73" s="18"/>
      <c r="AN73" s="122">
        <f>AN72+AH73-AM73</f>
        <v>1425.600000000001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58</v>
      </c>
      <c r="D74" s="44">
        <v>16300</v>
      </c>
      <c r="E74" s="44">
        <v>1</v>
      </c>
      <c r="F74" s="44">
        <v>16219</v>
      </c>
      <c r="G74" s="38">
        <v>1.3</v>
      </c>
      <c r="H74" s="38">
        <v>3.9</v>
      </c>
      <c r="I74" s="44">
        <v>16641</v>
      </c>
      <c r="J74" s="44">
        <v>15258</v>
      </c>
      <c r="K74" s="66">
        <v>8.7999999999999995E-2</v>
      </c>
      <c r="L74" s="38">
        <f t="shared" si="124"/>
        <v>13915.296</v>
      </c>
      <c r="M74" s="29">
        <v>0.70699999999999996</v>
      </c>
      <c r="N74" s="26">
        <f t="shared" si="125"/>
        <v>9838.1142719999989</v>
      </c>
      <c r="O74" s="40">
        <v>0.154</v>
      </c>
      <c r="P74" s="26">
        <f t="shared" si="126"/>
        <v>2142.9555839999998</v>
      </c>
      <c r="Q74" s="40">
        <v>0.13900000000000001</v>
      </c>
      <c r="R74" s="26">
        <f t="shared" si="127"/>
        <v>1934.2261440000002</v>
      </c>
      <c r="S74" s="40">
        <v>0.182</v>
      </c>
      <c r="T74" s="26">
        <f>L74*S74</f>
        <v>2532.5838720000002</v>
      </c>
      <c r="U74" s="40">
        <v>0.53400000000000003</v>
      </c>
      <c r="V74" s="26">
        <f>L74*U74</f>
        <v>7430.7680640000008</v>
      </c>
      <c r="W74" s="40">
        <v>0.4</v>
      </c>
      <c r="X74" s="26">
        <f>W74*L74</f>
        <v>5566.1184000000003</v>
      </c>
      <c r="Y74" s="48">
        <v>3.31E-3</v>
      </c>
      <c r="Z74" s="18">
        <f>L74*Y74</f>
        <v>46.05962976</v>
      </c>
      <c r="AA74" s="28">
        <f>IF(J74&gt;0,(AC74+AK74)/J74,0)</f>
        <v>3.3146882265041289E-3</v>
      </c>
      <c r="AB74" s="48">
        <v>2.5999999999999998E-4</v>
      </c>
      <c r="AC74" s="38">
        <f>AB74*L74</f>
        <v>3.6179769599999996</v>
      </c>
      <c r="AD74" s="29">
        <v>0.215</v>
      </c>
      <c r="AE74" s="42">
        <f>AH74*(1-AI74)*AD74</f>
        <v>45.395099999999999</v>
      </c>
      <c r="AF74" s="29">
        <f t="shared" si="122"/>
        <v>0.92256581203940302</v>
      </c>
      <c r="AG74" s="30">
        <f t="shared" si="128"/>
        <v>0.92263987609433851</v>
      </c>
      <c r="AH74" s="44">
        <v>230</v>
      </c>
      <c r="AI74" s="66">
        <v>8.2000000000000003E-2</v>
      </c>
      <c r="AJ74" s="67">
        <v>0.22239999999999999</v>
      </c>
      <c r="AK74" s="42">
        <f t="shared" si="123"/>
        <v>46.957535999999998</v>
      </c>
      <c r="AL74" s="18">
        <v>1.6</v>
      </c>
      <c r="AM74" s="18"/>
      <c r="AN74" s="122">
        <f>AN73+AH74-AM74</f>
        <v>1655.600000000001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42900</v>
      </c>
      <c r="E75" s="68"/>
      <c r="F75" s="52">
        <f>SUM(F72:F74)</f>
        <v>38398</v>
      </c>
      <c r="G75" s="53"/>
      <c r="H75" s="69"/>
      <c r="I75" s="52">
        <f>SUM(I72:I74)</f>
        <v>39536</v>
      </c>
      <c r="J75" s="52">
        <f>SUM(J72:J74)</f>
        <v>45538</v>
      </c>
      <c r="K75" s="21">
        <f>IF(J75&gt;0,(J72*K72+J73*K73+J74*K74)/J75,0)</f>
        <v>8.8995651982959265E-2</v>
      </c>
      <c r="L75" s="53">
        <f>L72+L73+L74</f>
        <v>41485.315999999999</v>
      </c>
      <c r="M75" s="54">
        <f>IF(L75&gt;0,N75/L75,0)</f>
        <v>0.69339453969688936</v>
      </c>
      <c r="N75" s="55">
        <f>N72+N73+N74</f>
        <v>28765.691591999999</v>
      </c>
      <c r="O75" s="21">
        <f>IF(L75&gt;0,P75/L75,0)</f>
        <v>0.1812156384201099</v>
      </c>
      <c r="P75" s="55">
        <f>P72+P73+P74</f>
        <v>7517.7880239999995</v>
      </c>
      <c r="Q75" s="21">
        <f>IF(L75&gt;0,R75/L75,0)</f>
        <v>0.12538982188300074</v>
      </c>
      <c r="R75" s="55">
        <f>R72+R73+R74</f>
        <v>5201.8363840000002</v>
      </c>
      <c r="S75" s="21">
        <f>IF(L75&gt;0,T75/L75,0)</f>
        <v>0.18332526940375724</v>
      </c>
      <c r="T75" s="55">
        <f>T72+T73+T74</f>
        <v>7605.306732</v>
      </c>
      <c r="U75" s="21">
        <f>IF(L75&gt;0,V75/L75,0)</f>
        <v>0.52101562933737811</v>
      </c>
      <c r="V75" s="55">
        <f>V72+V73+V74</f>
        <v>21614.498024</v>
      </c>
      <c r="W75" s="21">
        <f>IF(L75&gt;0,X75/L75,0)</f>
        <v>0.4</v>
      </c>
      <c r="X75" s="55">
        <f>X72+X73+X74</f>
        <v>16594.126400000001</v>
      </c>
      <c r="Y75" s="56">
        <f>IF(L75&gt;0,Z75/L75,0)</f>
        <v>3.2734291034446986E-3</v>
      </c>
      <c r="Z75" s="57">
        <f>SUM(Z72:Z74)</f>
        <v>135.79924076</v>
      </c>
      <c r="AA75" s="63">
        <f>IF(L75&gt;0,(AA72*L72+AA73*L73+AA74*L74)/L75,0)</f>
        <v>3.1763135759872245E-3</v>
      </c>
      <c r="AB75" s="56">
        <f>IF(J75&gt;0,(J72*AB72+J73*AB73+J74*AB74)/J75,0)</f>
        <v>2.6334226360402296E-4</v>
      </c>
      <c r="AC75" s="53">
        <f>SUM(AC72:AC74)</f>
        <v>10.924836359999999</v>
      </c>
      <c r="AD75" s="54">
        <f>IF(J75&gt;0,(J72*AD72+J73*AD73+J74*AD74)/J75,0)</f>
        <v>0.21479454521498528</v>
      </c>
      <c r="AE75" s="59">
        <f>SUM(AE72:AE74)</f>
        <v>130.88263999999998</v>
      </c>
      <c r="AF75" s="54">
        <f>IF(AND(Z75&gt;0),((Z72*AF72+Z73*AF73+Z74*AF74)/Z75),0)</f>
        <v>0.92068033681519679</v>
      </c>
      <c r="AG75" s="58">
        <f>IF(AND(AA75&gt;0,AJ75&gt;0,AB75&gt;0),((AJ75*(AA75-AB75))/(AA75*(AJ75-AB75))),0)</f>
        <v>0.91819120983895675</v>
      </c>
      <c r="AH75" s="52">
        <f>SUM(AH72:AH74)</f>
        <v>664</v>
      </c>
      <c r="AI75" s="21">
        <f>IF(AH75&gt;0,(AI72*AH72+AI73*AH73+AI74*AH74)/AH75,0)</f>
        <v>8.3417168674698783E-2</v>
      </c>
      <c r="AJ75" s="54">
        <f>IF(J75&gt;0,(AJ72*J72+AJ73*J73+AJ74*J74)/J75,0)</f>
        <v>0.21994604945320392</v>
      </c>
      <c r="AK75" s="59">
        <f>SUM(AK72:AK74)</f>
        <v>133.72507350000001</v>
      </c>
      <c r="AL75" s="70"/>
      <c r="AM75" s="57">
        <f>SUM(AM72:AM74)</f>
        <v>1201.7</v>
      </c>
      <c r="AN75" s="124"/>
      <c r="AO75" s="125">
        <f>AN74</f>
        <v>1655.600000000001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55</v>
      </c>
      <c r="D76" s="12">
        <v>3085</v>
      </c>
      <c r="E76" s="12">
        <v>0</v>
      </c>
      <c r="F76" s="12">
        <v>9304</v>
      </c>
      <c r="G76" s="13">
        <v>1.2</v>
      </c>
      <c r="H76" s="13">
        <v>4.2</v>
      </c>
      <c r="I76" s="12">
        <v>9820</v>
      </c>
      <c r="J76" s="12">
        <v>14457</v>
      </c>
      <c r="K76" s="14">
        <v>0.09</v>
      </c>
      <c r="L76" s="25">
        <f>J76*(1-K76)</f>
        <v>13155.87</v>
      </c>
      <c r="M76" s="15">
        <v>0.78800000000000003</v>
      </c>
      <c r="N76" s="26">
        <f>L76*M76</f>
        <v>10366.825560000001</v>
      </c>
      <c r="O76" s="14">
        <v>0.14399999999999999</v>
      </c>
      <c r="P76" s="26">
        <f>L76*O76</f>
        <v>1894.4452799999999</v>
      </c>
      <c r="Q76" s="16">
        <v>6.8000000000000005E-2</v>
      </c>
      <c r="R76" s="26">
        <f>L76*Q76</f>
        <v>894.5991600000001</v>
      </c>
      <c r="S76" s="16">
        <v>0.186</v>
      </c>
      <c r="T76" s="26">
        <f>L76*S76</f>
        <v>2446.9918200000002</v>
      </c>
      <c r="U76" s="16">
        <v>0.495</v>
      </c>
      <c r="V76" s="26">
        <f>L76*U76</f>
        <v>6512.1556500000006</v>
      </c>
      <c r="W76" s="16">
        <v>0.4</v>
      </c>
      <c r="X76" s="26">
        <f>W76*L76</f>
        <v>5262.3480000000009</v>
      </c>
      <c r="Y76" s="17">
        <v>3.31E-3</v>
      </c>
      <c r="Z76" s="61">
        <f>L76*Y76</f>
        <v>43.545929700000002</v>
      </c>
      <c r="AA76" s="28">
        <f>IF(J76&gt;0,(AC76+AK76)/J76,0)</f>
        <v>3.1582474164764474E-3</v>
      </c>
      <c r="AB76" s="17">
        <v>2.7E-4</v>
      </c>
      <c r="AC76" s="25">
        <f>AB76*L76</f>
        <v>3.5520849000000001</v>
      </c>
      <c r="AD76" s="141">
        <v>0.20979999999999999</v>
      </c>
      <c r="AE76" s="31">
        <f>AH76*(1-AI76)*AD76</f>
        <v>40.430138399999997</v>
      </c>
      <c r="AF76" s="29">
        <f t="shared" ref="AF76:AF78" si="129">IF(AND(AD76&gt;0,AB76&gt;0,Y76&gt;0),((Y76-AB76)*AD76)/((AD76-AB76)*Y76),0)</f>
        <v>0.91961248906522619</v>
      </c>
      <c r="AG76" s="62">
        <f>IF(AND(AA76&gt;0,AJ76&gt;0,AB76&gt;0),((AJ76*(AA76-AB76))/(AA76*(AJ76-AB76))),0)</f>
        <v>0.91564100343697841</v>
      </c>
      <c r="AH76" s="12">
        <v>212</v>
      </c>
      <c r="AI76" s="14">
        <v>9.0999999999999998E-2</v>
      </c>
      <c r="AJ76" s="15">
        <v>0.2185</v>
      </c>
      <c r="AK76" s="31">
        <f t="shared" si="123"/>
        <v>42.106698000000002</v>
      </c>
      <c r="AL76" s="19">
        <v>1.7</v>
      </c>
      <c r="AM76" s="19">
        <v>999.48</v>
      </c>
      <c r="AN76" s="119">
        <f>AN74+AH76-AM76</f>
        <v>868.12000000000103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24" t="s">
        <v>52</v>
      </c>
      <c r="D77" s="35">
        <v>22135</v>
      </c>
      <c r="E77" s="44">
        <v>3</v>
      </c>
      <c r="F77" s="35">
        <v>15402</v>
      </c>
      <c r="G77" s="36">
        <v>1.4</v>
      </c>
      <c r="H77" s="38">
        <v>4.4000000000000004</v>
      </c>
      <c r="I77" s="35">
        <v>15696</v>
      </c>
      <c r="J77" s="35">
        <v>15120</v>
      </c>
      <c r="K77" s="66">
        <v>8.6999999999999994E-2</v>
      </c>
      <c r="L77" s="38">
        <f t="shared" ref="L77:L78" si="130">J77*(1-K77)</f>
        <v>13804.560000000001</v>
      </c>
      <c r="M77" s="39">
        <v>0.73699999999999999</v>
      </c>
      <c r="N77" s="26">
        <f t="shared" ref="N77:N78" si="131">L77*M77</f>
        <v>10173.960720000001</v>
      </c>
      <c r="O77" s="37">
        <v>0.161</v>
      </c>
      <c r="P77" s="26">
        <f t="shared" ref="P77:P78" si="132">L77*O77</f>
        <v>2222.5341600000002</v>
      </c>
      <c r="Q77" s="40">
        <v>0.10199999999999999</v>
      </c>
      <c r="R77" s="26">
        <f t="shared" ref="R77:R78" si="133">L77*Q77</f>
        <v>1408.06512</v>
      </c>
      <c r="S77" s="40">
        <v>0.189</v>
      </c>
      <c r="T77" s="26">
        <f>L77*S77</f>
        <v>2609.0618400000003</v>
      </c>
      <c r="U77" s="40">
        <v>0.49299999999999999</v>
      </c>
      <c r="V77" s="26">
        <f>L77*U77</f>
        <v>6805.6480800000008</v>
      </c>
      <c r="W77" s="40">
        <v>0.39</v>
      </c>
      <c r="X77" s="26">
        <f>W77*L77</f>
        <v>5383.7784000000011</v>
      </c>
      <c r="Y77" s="41">
        <v>3.32E-3</v>
      </c>
      <c r="Z77" s="18">
        <f>L77*Y77</f>
        <v>45.831139200000003</v>
      </c>
      <c r="AA77" s="28">
        <f>IF(J77&gt;0,(AC77+AK77)/J77,0)</f>
        <v>3.158100945767196E-3</v>
      </c>
      <c r="AB77" s="41">
        <v>2.7E-4</v>
      </c>
      <c r="AC77" s="38">
        <f>AB77*L77</f>
        <v>3.7272312000000003</v>
      </c>
      <c r="AD77" s="29">
        <v>0.217</v>
      </c>
      <c r="AE77" s="42">
        <f>AH77*(1-AI77)*AD77</f>
        <v>44.084201000000007</v>
      </c>
      <c r="AF77" s="29">
        <f t="shared" si="129"/>
        <v>0.919819174265465</v>
      </c>
      <c r="AG77" s="30">
        <f t="shared" ref="AG77:AG78" si="134">IF(AND(AA77&gt;0,AJ77&gt;0,AB77&gt;0),((AJ77*(AA77-AB77))/(AA77*(AJ77-AB77))),0)</f>
        <v>0.91564644356240976</v>
      </c>
      <c r="AH77" s="35">
        <v>223</v>
      </c>
      <c r="AI77" s="66">
        <v>8.8999999999999996E-2</v>
      </c>
      <c r="AJ77" s="67">
        <v>0.2167</v>
      </c>
      <c r="AK77" s="42">
        <f t="shared" si="123"/>
        <v>44.023255100000007</v>
      </c>
      <c r="AL77" s="18">
        <v>1.65</v>
      </c>
      <c r="AM77" s="18"/>
      <c r="AN77" s="122">
        <f>AN76+AH77-AM77</f>
        <v>1091.120000000001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53</v>
      </c>
      <c r="D78" s="44">
        <v>17780</v>
      </c>
      <c r="E78" s="44">
        <v>2</v>
      </c>
      <c r="F78" s="44">
        <v>19014</v>
      </c>
      <c r="G78" s="38">
        <v>1.4</v>
      </c>
      <c r="H78" s="38">
        <v>4.0999999999999996</v>
      </c>
      <c r="I78" s="44">
        <v>19316</v>
      </c>
      <c r="J78" s="44">
        <v>15287</v>
      </c>
      <c r="K78" s="66">
        <v>8.7999999999999995E-2</v>
      </c>
      <c r="L78" s="38">
        <f t="shared" si="130"/>
        <v>13941.744000000001</v>
      </c>
      <c r="M78" s="29">
        <v>0.7</v>
      </c>
      <c r="N78" s="26">
        <f t="shared" si="131"/>
        <v>9759.2207999999991</v>
      </c>
      <c r="O78" s="40">
        <v>0.17599999999999999</v>
      </c>
      <c r="P78" s="26">
        <f t="shared" si="132"/>
        <v>2453.746944</v>
      </c>
      <c r="Q78" s="40">
        <v>0.124</v>
      </c>
      <c r="R78" s="26">
        <f t="shared" si="133"/>
        <v>1728.7762560000001</v>
      </c>
      <c r="S78" s="40">
        <v>0.19900000000000001</v>
      </c>
      <c r="T78" s="26">
        <f>L78*S78</f>
        <v>2774.4070560000005</v>
      </c>
      <c r="U78" s="40">
        <v>0.50800000000000001</v>
      </c>
      <c r="V78" s="26">
        <f>L78*U78</f>
        <v>7082.4059520000001</v>
      </c>
      <c r="W78" s="40">
        <v>0.41</v>
      </c>
      <c r="X78" s="26">
        <f>W78*L78</f>
        <v>5716.1150399999997</v>
      </c>
      <c r="Y78" s="48">
        <v>3.3400000000000001E-3</v>
      </c>
      <c r="Z78" s="18">
        <f>L78*Y78</f>
        <v>46.565424960000001</v>
      </c>
      <c r="AA78" s="28">
        <f>IF(J78&gt;0,(AC78+AK78)/J78,0)</f>
        <v>3.4579024582979002E-3</v>
      </c>
      <c r="AB78" s="48">
        <v>2.7E-4</v>
      </c>
      <c r="AC78" s="38">
        <f>AB78*L78</f>
        <v>3.7642708800000002</v>
      </c>
      <c r="AD78" s="29">
        <v>0.2137</v>
      </c>
      <c r="AE78" s="42">
        <f>AH78*(1-AI78)*AD78</f>
        <v>48.350052400000003</v>
      </c>
      <c r="AF78" s="29">
        <f t="shared" si="129"/>
        <v>0.92032446375580379</v>
      </c>
      <c r="AG78" s="30">
        <f t="shared" si="134"/>
        <v>0.92306649849558742</v>
      </c>
      <c r="AH78" s="44">
        <v>247</v>
      </c>
      <c r="AI78" s="66">
        <v>8.4000000000000005E-2</v>
      </c>
      <c r="AJ78" s="67">
        <v>0.217</v>
      </c>
      <c r="AK78" s="42">
        <f t="shared" si="123"/>
        <v>49.096684000000003</v>
      </c>
      <c r="AL78" s="18">
        <v>1.7</v>
      </c>
      <c r="AM78" s="18"/>
      <c r="AN78" s="122">
        <f>AN77+AH78-AM78</f>
        <v>1338.120000000001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43000</v>
      </c>
      <c r="E79" s="68"/>
      <c r="F79" s="52">
        <f>SUM(F76:F78)</f>
        <v>43720</v>
      </c>
      <c r="G79" s="53"/>
      <c r="H79" s="69"/>
      <c r="I79" s="52">
        <f>SUM(I76:I78)</f>
        <v>44832</v>
      </c>
      <c r="J79" s="52">
        <f>SUM(J76:J78)</f>
        <v>44864</v>
      </c>
      <c r="K79" s="21">
        <f>IF(J79&gt;0,(J76*K76+J77*K77+J78*K78)/J79,0)</f>
        <v>8.8307462553495003E-2</v>
      </c>
      <c r="L79" s="53">
        <f>L76+L77+L78</f>
        <v>40902.173999999999</v>
      </c>
      <c r="M79" s="54">
        <f>IF(L79&gt;0,N79/L79,0)</f>
        <v>0.74079209286039416</v>
      </c>
      <c r="N79" s="55">
        <f>N76+N77+N78</f>
        <v>30300.007079999999</v>
      </c>
      <c r="O79" s="21">
        <f>IF(L79&gt;0,P79/L79,0)</f>
        <v>0.1606449178960512</v>
      </c>
      <c r="P79" s="55">
        <f>P76+P77+P78</f>
        <v>6570.7263839999996</v>
      </c>
      <c r="Q79" s="21">
        <f>IF(L79&gt;0,R79/L79,0)</f>
        <v>9.8562989243554638E-2</v>
      </c>
      <c r="R79" s="55">
        <f>R76+R77+R78</f>
        <v>4031.4405360000001</v>
      </c>
      <c r="S79" s="21">
        <f>IF(L79&gt;0,T79/L79,0)</f>
        <v>0.19144363123583605</v>
      </c>
      <c r="T79" s="55">
        <f>T76+T77+T78</f>
        <v>7830.4607160000014</v>
      </c>
      <c r="U79" s="21">
        <f>IF(L79&gt;0,V79/L79,0)</f>
        <v>0.49875612191175955</v>
      </c>
      <c r="V79" s="55">
        <f>V76+V77+V78</f>
        <v>20400.209682000001</v>
      </c>
      <c r="W79" s="21">
        <f>IF(L79&gt;0,X79/L79,0)</f>
        <v>0.40003353953753173</v>
      </c>
      <c r="X79" s="55">
        <f>X76+X77+X78</f>
        <v>16362.241440000002</v>
      </c>
      <c r="Y79" s="56">
        <f>IF(L79&gt;0,Z79/L79,0)</f>
        <v>3.3236006932052076E-3</v>
      </c>
      <c r="Z79" s="57">
        <f>SUM(Z76:Z78)</f>
        <v>135.94249386000001</v>
      </c>
      <c r="AA79" s="63">
        <f>IF(L79&gt;0,(AA76*L76+AA77*L77+AA78*L78)/L79,0)</f>
        <v>3.2603371469071547E-3</v>
      </c>
      <c r="AB79" s="56">
        <f>IF(J79&gt;0,(J76*AB76+J77*AB77+J78*AB78)/J79,0)</f>
        <v>2.7E-4</v>
      </c>
      <c r="AC79" s="53">
        <f>SUM(AC76:AC78)</f>
        <v>11.043586980000001</v>
      </c>
      <c r="AD79" s="54">
        <f>IF(J79&gt;0,(J76*AD76+J77*AD77+J78*AD78)/J79,0)</f>
        <v>0.21355542305634806</v>
      </c>
      <c r="AE79" s="59">
        <f>SUM(AE76:AE78)</f>
        <v>132.86439180000002</v>
      </c>
      <c r="AF79" s="54">
        <f>IF(AND(Z79&gt;0),((Z76*AF76+Z77*AF77+Z78*AF78)/Z79),0)</f>
        <v>0.91992604828427449</v>
      </c>
      <c r="AG79" s="58">
        <f>IF(AND(AA79&gt;0,AJ79&gt;0,AB79&gt;0),((AJ79*(AA79-AB79))/(AA79*(AJ79-AB79))),0)</f>
        <v>0.91832708834908949</v>
      </c>
      <c r="AH79" s="52">
        <f>SUM(AH76:AH78)</f>
        <v>682</v>
      </c>
      <c r="AI79" s="21">
        <f>IF(AH79&gt;0,(AI76*AH76+AI77*AH77+AI78*AH78)/AH79,0)</f>
        <v>8.7810850439882696E-2</v>
      </c>
      <c r="AJ79" s="54">
        <f>IF(J79&gt;0,(AJ76*J76+AJ77*J77+AJ78*J78)/J79,0)</f>
        <v>0.21738225526034238</v>
      </c>
      <c r="AK79" s="59">
        <f>SUM(AK76:AK78)</f>
        <v>135.2266371</v>
      </c>
      <c r="AL79" s="70"/>
      <c r="AM79" s="57">
        <f>SUM(AM76:AM78)</f>
        <v>999.48</v>
      </c>
      <c r="AN79" s="124"/>
      <c r="AO79" s="125">
        <f>AN78</f>
        <v>1338.120000000001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24" t="s">
        <v>50</v>
      </c>
      <c r="D80" s="12">
        <v>6887</v>
      </c>
      <c r="E80" s="12">
        <v>0</v>
      </c>
      <c r="F80" s="12">
        <v>9113</v>
      </c>
      <c r="G80" s="13">
        <v>1.4</v>
      </c>
      <c r="H80" s="13">
        <v>5.8</v>
      </c>
      <c r="I80" s="12">
        <v>9465</v>
      </c>
      <c r="J80" s="12">
        <v>14606</v>
      </c>
      <c r="K80" s="14">
        <v>7.8E-2</v>
      </c>
      <c r="L80" s="25">
        <f>J80*(1-K80)</f>
        <v>13466.732</v>
      </c>
      <c r="M80" s="15">
        <v>0.81499999999999995</v>
      </c>
      <c r="N80" s="26">
        <f>L80*M80</f>
        <v>10975.386579999999</v>
      </c>
      <c r="O80" s="14">
        <v>0.11799999999999999</v>
      </c>
      <c r="P80" s="26">
        <f>L80*O80</f>
        <v>1589.0743759999998</v>
      </c>
      <c r="Q80" s="16">
        <v>6.7000000000000004E-2</v>
      </c>
      <c r="R80" s="26">
        <f>L80*Q80</f>
        <v>902.27104400000007</v>
      </c>
      <c r="S80" s="16">
        <v>0.184</v>
      </c>
      <c r="T80" s="26">
        <f>L80*S80</f>
        <v>2477.8786879999998</v>
      </c>
      <c r="U80" s="16">
        <v>0.52600000000000002</v>
      </c>
      <c r="V80" s="26">
        <f>L80*U80</f>
        <v>7083.5010320000001</v>
      </c>
      <c r="W80" s="16">
        <v>0.4</v>
      </c>
      <c r="X80" s="26">
        <f>W80*L80</f>
        <v>5386.6928000000007</v>
      </c>
      <c r="Y80" s="17">
        <v>3.4099999999999998E-3</v>
      </c>
      <c r="Z80" s="61">
        <f>L80*Y80</f>
        <v>45.921556119999998</v>
      </c>
      <c r="AA80" s="28">
        <f>IF(J80&gt;0,(AC80+AK80)/J80,0)</f>
        <v>3.0998550362864577E-3</v>
      </c>
      <c r="AB80" s="17">
        <v>2.7999999999999998E-4</v>
      </c>
      <c r="AC80" s="25">
        <f>AB80*L80</f>
        <v>3.7706849599999996</v>
      </c>
      <c r="AD80" s="141">
        <v>0.21729999999999999</v>
      </c>
      <c r="AE80" s="31">
        <f>AH80*(1-AI80)*AD80</f>
        <v>42.165543900000003</v>
      </c>
      <c r="AF80" s="29">
        <f t="shared" ref="AF80:AF82" si="135">IF(AND(AD80&gt;0,AB80&gt;0,Y80&gt;0),((Y80-AB80)*AD80)/((AD80-AB80)*Y80),0)</f>
        <v>0.9190728262405915</v>
      </c>
      <c r="AG80" s="62">
        <f>IF(AND(AA80&gt;0,AJ80&gt;0,AB80&gt;0),((AJ80*(AA80-AB80))/(AA80*(AJ80-AB80))),0)</f>
        <v>0.91086553930567193</v>
      </c>
      <c r="AH80" s="12">
        <v>213</v>
      </c>
      <c r="AI80" s="14">
        <v>8.8999999999999996E-2</v>
      </c>
      <c r="AJ80" s="15">
        <v>0.21390000000000001</v>
      </c>
      <c r="AK80" s="31">
        <f t="shared" ref="AK80:AK90" si="136">AH80*(1-AI80)*AJ80</f>
        <v>41.505797700000002</v>
      </c>
      <c r="AL80" s="167">
        <v>1.7</v>
      </c>
      <c r="AM80" s="165">
        <v>999.38</v>
      </c>
      <c r="AN80" s="166">
        <f>AN78+AH80-AM80</f>
        <v>551.74000000000103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24" t="s">
        <v>52</v>
      </c>
      <c r="D81" s="35">
        <v>23900</v>
      </c>
      <c r="E81" s="44">
        <v>2</v>
      </c>
      <c r="F81" s="35">
        <v>17249</v>
      </c>
      <c r="G81" s="36">
        <v>0.5</v>
      </c>
      <c r="H81" s="38">
        <v>4.0999999999999996</v>
      </c>
      <c r="I81" s="35">
        <v>17156</v>
      </c>
      <c r="J81" s="35">
        <v>15124</v>
      </c>
      <c r="K81" s="66">
        <v>8.7999999999999995E-2</v>
      </c>
      <c r="L81" s="38">
        <f t="shared" ref="L81:L82" si="137">J81*(1-K81)</f>
        <v>13793.088</v>
      </c>
      <c r="M81" s="39">
        <v>0.78200000000000003</v>
      </c>
      <c r="N81" s="26">
        <f t="shared" ref="N81:N82" si="138">L81*M81</f>
        <v>10786.194816000001</v>
      </c>
      <c r="O81" s="37">
        <v>0.125</v>
      </c>
      <c r="P81" s="26">
        <f t="shared" ref="P81:P82" si="139">L81*O81</f>
        <v>1724.136</v>
      </c>
      <c r="Q81" s="40">
        <v>9.2999999999999999E-2</v>
      </c>
      <c r="R81" s="26">
        <f t="shared" ref="R81:R82" si="140">L81*Q81</f>
        <v>1282.7571840000001</v>
      </c>
      <c r="S81" s="40">
        <v>0.19500000000000001</v>
      </c>
      <c r="T81" s="26">
        <f>L81*S81</f>
        <v>2689.6521600000001</v>
      </c>
      <c r="U81" s="40">
        <v>0.498</v>
      </c>
      <c r="V81" s="26">
        <f>L81*U81</f>
        <v>6868.9578240000001</v>
      </c>
      <c r="W81" s="40">
        <v>0.4</v>
      </c>
      <c r="X81" s="26">
        <f>W81*L81</f>
        <v>5517.2352000000001</v>
      </c>
      <c r="Y81" s="41">
        <v>3.4099999999999998E-3</v>
      </c>
      <c r="Z81" s="18">
        <f>L81*Y81</f>
        <v>47.03443008</v>
      </c>
      <c r="AA81" s="28">
        <f>IF(J81&gt;0,(AC81+AK81)/J81,0)</f>
        <v>3.4006640677069558E-3</v>
      </c>
      <c r="AB81" s="41">
        <v>2.7E-4</v>
      </c>
      <c r="AC81" s="38">
        <f>AB81*L81</f>
        <v>3.72413376</v>
      </c>
      <c r="AD81" s="29">
        <v>0.21659999999999999</v>
      </c>
      <c r="AE81" s="42">
        <f>AH81*(1-AI81)*AD81</f>
        <v>48.107293200000001</v>
      </c>
      <c r="AF81" s="29">
        <f t="shared" si="135"/>
        <v>0.92197038493243666</v>
      </c>
      <c r="AG81" s="30">
        <f t="shared" ref="AG81:AG82" si="141">IF(AND(AA81&gt;0,AJ81&gt;0,AB81&gt;0),((AJ81*(AA81-AB81))/(AA81*(AJ81-AB81))),0)</f>
        <v>0.92176238236335228</v>
      </c>
      <c r="AH81" s="35">
        <v>243</v>
      </c>
      <c r="AI81" s="66">
        <v>8.5999999999999993E-2</v>
      </c>
      <c r="AJ81" s="67">
        <v>0.21479999999999999</v>
      </c>
      <c r="AK81" s="42">
        <f t="shared" si="136"/>
        <v>47.707509600000002</v>
      </c>
      <c r="AL81" s="18">
        <v>1.6</v>
      </c>
      <c r="AM81" s="18"/>
      <c r="AN81" s="122">
        <f>AN80+AH81-AM81</f>
        <v>794.74000000000103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53</v>
      </c>
      <c r="D82" s="44">
        <v>15957</v>
      </c>
      <c r="E82" s="44">
        <v>2</v>
      </c>
      <c r="F82" s="44">
        <v>18072</v>
      </c>
      <c r="G82" s="38">
        <v>1</v>
      </c>
      <c r="H82" s="38">
        <v>4.4000000000000004</v>
      </c>
      <c r="I82" s="44">
        <v>18669</v>
      </c>
      <c r="J82" s="44">
        <v>15326</v>
      </c>
      <c r="K82" s="66">
        <v>0.08</v>
      </c>
      <c r="L82" s="38">
        <f t="shared" si="137"/>
        <v>14099.92</v>
      </c>
      <c r="M82" s="29">
        <v>0.79</v>
      </c>
      <c r="N82" s="26">
        <f t="shared" si="138"/>
        <v>11138.936800000001</v>
      </c>
      <c r="O82" s="40">
        <v>0.114</v>
      </c>
      <c r="P82" s="26">
        <f t="shared" si="139"/>
        <v>1607.3908800000002</v>
      </c>
      <c r="Q82" s="40">
        <v>9.6000000000000002E-2</v>
      </c>
      <c r="R82" s="26">
        <f t="shared" si="140"/>
        <v>1353.59232</v>
      </c>
      <c r="S82" s="40">
        <v>0.19600000000000001</v>
      </c>
      <c r="T82" s="26">
        <f>L82*S82</f>
        <v>2763.5843199999999</v>
      </c>
      <c r="U82" s="40">
        <v>0.51300000000000001</v>
      </c>
      <c r="V82" s="26">
        <f>L82*U82</f>
        <v>7233.2589600000001</v>
      </c>
      <c r="W82" s="40">
        <v>0.4</v>
      </c>
      <c r="X82" s="26">
        <f>W82*L82</f>
        <v>5639.9680000000008</v>
      </c>
      <c r="Y82" s="48">
        <v>3.4299999999999999E-3</v>
      </c>
      <c r="Z82" s="18">
        <f>L82*Y82</f>
        <v>48.362725599999997</v>
      </c>
      <c r="AA82" s="28">
        <f>IF(J82&gt;0,(AC82+AK82)/J82,0)</f>
        <v>3.2487541432859196E-3</v>
      </c>
      <c r="AB82" s="48">
        <v>2.7E-4</v>
      </c>
      <c r="AC82" s="38">
        <f>AB82*L82</f>
        <v>3.8069784000000002</v>
      </c>
      <c r="AD82" s="29">
        <v>0.2185</v>
      </c>
      <c r="AE82" s="42">
        <f>AH82*(1-AI82)*AD82</f>
        <v>45.483834000000002</v>
      </c>
      <c r="AF82" s="29">
        <f t="shared" si="135"/>
        <v>0.92242263458364804</v>
      </c>
      <c r="AG82" s="30">
        <f t="shared" si="141"/>
        <v>0.91801328036570262</v>
      </c>
      <c r="AH82" s="44">
        <v>228</v>
      </c>
      <c r="AI82" s="66">
        <v>8.6999999999999994E-2</v>
      </c>
      <c r="AJ82" s="67">
        <v>0.22090000000000001</v>
      </c>
      <c r="AK82" s="42">
        <f t="shared" si="136"/>
        <v>45.983427600000006</v>
      </c>
      <c r="AL82" s="18">
        <v>1.6</v>
      </c>
      <c r="AM82" s="18"/>
      <c r="AN82" s="122">
        <f>AN81+AH82-AM82</f>
        <v>1022.740000000001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46744</v>
      </c>
      <c r="E83" s="68"/>
      <c r="F83" s="52">
        <f t="shared" ref="F83:J83" si="142">SUM(F80:F82)</f>
        <v>44434</v>
      </c>
      <c r="G83" s="53"/>
      <c r="H83" s="69"/>
      <c r="I83" s="52">
        <f t="shared" si="142"/>
        <v>45290</v>
      </c>
      <c r="J83" s="52">
        <f t="shared" si="142"/>
        <v>45056</v>
      </c>
      <c r="K83" s="21">
        <f>IF(J83&gt;0,(J80*K80+J81*K81+J82*K82)/J83,0)</f>
        <v>8.2037020596590918E-2</v>
      </c>
      <c r="L83" s="53">
        <f>L80+L81+L82</f>
        <v>41359.74</v>
      </c>
      <c r="M83" s="54">
        <f>IF(L83&gt;0,N83/L83,0)</f>
        <v>0.79547207492116745</v>
      </c>
      <c r="N83" s="55">
        <f>N80+N81+N82</f>
        <v>32900.518196000005</v>
      </c>
      <c r="O83" s="21">
        <f>IF(L83&gt;0,P83/L83,0)</f>
        <v>0.11897079759205451</v>
      </c>
      <c r="P83" s="55">
        <f>P80+P81+P82</f>
        <v>4920.6012559999999</v>
      </c>
      <c r="Q83" s="21">
        <f>IF(L83&gt;0,R83/L83,0)</f>
        <v>8.5557127486778212E-2</v>
      </c>
      <c r="R83" s="55">
        <f>R80+R81+R82</f>
        <v>3538.6205479999999</v>
      </c>
      <c r="S83" s="21">
        <f>IF(L83&gt;0,T83/L83,0)</f>
        <v>0.1917593091252508</v>
      </c>
      <c r="T83" s="55">
        <f>T80+T81+T82</f>
        <v>7931.1151680000003</v>
      </c>
      <c r="U83" s="21">
        <f>IF(L83&gt;0,V83/L83,0)</f>
        <v>0.51223043993990292</v>
      </c>
      <c r="V83" s="55">
        <f>V80+V81+V82</f>
        <v>21185.717816</v>
      </c>
      <c r="W83" s="21">
        <f>IF(L83&gt;0,X83/L83,0)</f>
        <v>0.4</v>
      </c>
      <c r="X83" s="55">
        <f>X80+X81+X82</f>
        <v>16543.896000000001</v>
      </c>
      <c r="Y83" s="56">
        <f>IF(L83&gt;0,Z83/L83,0)</f>
        <v>3.4168181859943994E-3</v>
      </c>
      <c r="Z83" s="57">
        <f>SUM(Z80:Z82)</f>
        <v>141.31871179999999</v>
      </c>
      <c r="AA83" s="63">
        <f>IF(L83&gt;0,(AA80*L80+AA81*L81+AA82*L82)/L83,0)</f>
        <v>3.2509331363504701E-3</v>
      </c>
      <c r="AB83" s="56">
        <f>IF(J83&gt;0,(J80*AB80+J81*AB81+J82*AB82)/J83,0)</f>
        <v>2.7324174360795453E-4</v>
      </c>
      <c r="AC83" s="53">
        <f>SUM(AC80:AC82)</f>
        <v>11.30179712</v>
      </c>
      <c r="AD83" s="54">
        <f>IF(J83&gt;0,(J80*AD80+J81*AD81+J82*AD82)/J83,0)</f>
        <v>0.21747321555397728</v>
      </c>
      <c r="AE83" s="59">
        <f>SUM(AE80:AE82)</f>
        <v>135.75667110000001</v>
      </c>
      <c r="AF83" s="54">
        <f>IF(AND(Z83&gt;0),((Z80*AF80+Z81*AF81+Z82*AF82)/Z83),0)</f>
        <v>0.92118359331172284</v>
      </c>
      <c r="AG83" s="58">
        <f>IF(AND(AA83&gt;0,AJ83&gt;0,AB83&gt;0),((AJ83*(AA83-AB83))/(AA83*(AJ83-AB83))),0)</f>
        <v>0.91710677335096402</v>
      </c>
      <c r="AH83" s="52">
        <f t="shared" ref="AH83" si="143">SUM(AH80:AH82)</f>
        <v>684</v>
      </c>
      <c r="AI83" s="21">
        <f>IF(AH83&gt;0,(AI80*AH80+AI81*AH81+AI82*AH82)/AH83,0)</f>
        <v>8.7267543859649133E-2</v>
      </c>
      <c r="AJ83" s="54">
        <f>IF(J83&gt;0,(AJ80*J80+AJ81*J81+AJ82*J82)/J83,0)</f>
        <v>0.21658318536931817</v>
      </c>
      <c r="AK83" s="59">
        <f>SUM(AK80:AK82)</f>
        <v>135.1967349</v>
      </c>
      <c r="AL83" s="70"/>
      <c r="AM83" s="57">
        <f>SUM(AM80:AM82)</f>
        <v>999.38</v>
      </c>
      <c r="AN83" s="124"/>
      <c r="AO83" s="125">
        <f>AN82</f>
        <v>1022.740000000001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24" t="s">
        <v>50</v>
      </c>
      <c r="D84" s="12">
        <v>6467</v>
      </c>
      <c r="E84" s="12">
        <v>0</v>
      </c>
      <c r="F84" s="12">
        <v>9224</v>
      </c>
      <c r="G84" s="13">
        <v>1</v>
      </c>
      <c r="H84" s="13">
        <v>4.8</v>
      </c>
      <c r="I84" s="12">
        <v>9712</v>
      </c>
      <c r="J84" s="12">
        <v>14579</v>
      </c>
      <c r="K84" s="14">
        <v>0.08</v>
      </c>
      <c r="L84" s="25">
        <f>J84*(1-K84)</f>
        <v>13412.68</v>
      </c>
      <c r="M84" s="15">
        <v>0.748</v>
      </c>
      <c r="N84" s="26">
        <f>L84*M84</f>
        <v>10032.684639999999</v>
      </c>
      <c r="O84" s="14">
        <v>0.14000000000000001</v>
      </c>
      <c r="P84" s="26">
        <f>L84*O84</f>
        <v>1877.7752000000003</v>
      </c>
      <c r="Q84" s="16">
        <v>0.112</v>
      </c>
      <c r="R84" s="26">
        <f>L84*Q84</f>
        <v>1502.2201600000001</v>
      </c>
      <c r="S84" s="16">
        <v>0.18</v>
      </c>
      <c r="T84" s="26">
        <f>L84*S84</f>
        <v>2414.2824000000001</v>
      </c>
      <c r="U84" s="16">
        <v>0.52400000000000002</v>
      </c>
      <c r="V84" s="26">
        <f>L84*U84</f>
        <v>7028.2443200000007</v>
      </c>
      <c r="W84" s="16">
        <v>0.39</v>
      </c>
      <c r="X84" s="26">
        <f>W84*L84</f>
        <v>5230.9452000000001</v>
      </c>
      <c r="Y84" s="17">
        <v>3.4199999999999999E-3</v>
      </c>
      <c r="Z84" s="61">
        <f>L84*Y84</f>
        <v>45.871365599999997</v>
      </c>
      <c r="AA84" s="28">
        <f>IF(J84&gt;0,(AC84+AK84)/J84,0)</f>
        <v>2.7165732080389601E-3</v>
      </c>
      <c r="AB84" s="17">
        <v>2.5999999999999998E-4</v>
      </c>
      <c r="AC84" s="25">
        <f>AB84*L84</f>
        <v>3.4872967999999998</v>
      </c>
      <c r="AD84" s="141">
        <v>0.21360000000000001</v>
      </c>
      <c r="AE84" s="31">
        <f>AH84*(1-AI84)*AD84</f>
        <v>36.117623999999999</v>
      </c>
      <c r="AF84" s="29">
        <f t="shared" ref="AF84:AF86" si="144">IF(AND(AD84&gt;0,AB84&gt;0,Y84&gt;0),((Y84-AB84)*AD84)/((AD84-AB84)*Y84),0)</f>
        <v>0.92510266948894693</v>
      </c>
      <c r="AG84" s="62">
        <f>IF(AND(AA84&gt;0,AJ84&gt;0,AB84&gt;0),((AJ84*(AA84-AB84))/(AA84*(AJ84-AB84))),0)</f>
        <v>0.90539325640106727</v>
      </c>
      <c r="AH84" s="12">
        <v>185</v>
      </c>
      <c r="AI84" s="14">
        <v>8.5999999999999993E-2</v>
      </c>
      <c r="AJ84" s="15">
        <v>0.21360000000000001</v>
      </c>
      <c r="AK84" s="31">
        <f t="shared" si="136"/>
        <v>36.117623999999999</v>
      </c>
      <c r="AL84" s="19">
        <v>1.65</v>
      </c>
      <c r="AM84" s="19">
        <v>510.16</v>
      </c>
      <c r="AN84" s="119">
        <f>AN82+AH84-AM84</f>
        <v>697.58000000000106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58</v>
      </c>
      <c r="D85" s="35">
        <v>20400</v>
      </c>
      <c r="E85" s="44">
        <v>3</v>
      </c>
      <c r="F85" s="35">
        <v>16914</v>
      </c>
      <c r="G85" s="36">
        <v>0.5</v>
      </c>
      <c r="H85" s="38">
        <v>3.7</v>
      </c>
      <c r="I85" s="35">
        <v>17045</v>
      </c>
      <c r="J85" s="35">
        <v>14785</v>
      </c>
      <c r="K85" s="66">
        <v>8.6999999999999994E-2</v>
      </c>
      <c r="L85" s="38">
        <f t="shared" ref="L85:L86" si="145">J85*(1-K85)</f>
        <v>13498.705</v>
      </c>
      <c r="M85" s="39">
        <v>0.73599999999999999</v>
      </c>
      <c r="N85" s="26">
        <f t="shared" ref="N85:N86" si="146">L85*M85</f>
        <v>9935.0468799999999</v>
      </c>
      <c r="O85" s="37">
        <v>0.183</v>
      </c>
      <c r="P85" s="26">
        <f t="shared" ref="P85:P86" si="147">L85*O85</f>
        <v>2470.263015</v>
      </c>
      <c r="Q85" s="40">
        <v>8.1000000000000003E-2</v>
      </c>
      <c r="R85" s="26">
        <f t="shared" ref="R85:R86" si="148">L85*Q85</f>
        <v>1093.3951050000001</v>
      </c>
      <c r="S85" s="40">
        <v>0.182</v>
      </c>
      <c r="T85" s="26">
        <f>L85*S85</f>
        <v>2456.76431</v>
      </c>
      <c r="U85" s="40">
        <v>0.52100000000000002</v>
      </c>
      <c r="V85" s="26">
        <f>L85*U85</f>
        <v>7032.8253050000003</v>
      </c>
      <c r="W85" s="40">
        <v>0.39</v>
      </c>
      <c r="X85" s="26">
        <f>W85*L85</f>
        <v>5264.4949500000002</v>
      </c>
      <c r="Y85" s="41">
        <v>3.3500000000000001E-3</v>
      </c>
      <c r="Z85" s="18">
        <f>L85*Y85</f>
        <v>45.220661749999998</v>
      </c>
      <c r="AA85" s="28">
        <f>IF(J85&gt;0,(AC85+AK85)/J85,0)</f>
        <v>3.6388934832600611E-3</v>
      </c>
      <c r="AB85" s="41">
        <v>2.7E-4</v>
      </c>
      <c r="AC85" s="38">
        <f>AB85*L85</f>
        <v>3.64465035</v>
      </c>
      <c r="AD85" s="29">
        <v>0.21579999999999999</v>
      </c>
      <c r="AE85" s="42">
        <f>AH85*(1-AI85)*AD85</f>
        <v>49.9020236</v>
      </c>
      <c r="AF85" s="29">
        <f t="shared" si="144"/>
        <v>0.92055474495014378</v>
      </c>
      <c r="AG85" s="30">
        <f t="shared" ref="AG85:AG86" si="149">IF(AND(AA85&gt;0,AJ85&gt;0,AB85&gt;0),((AJ85*(AA85-AB85))/(AA85*(AJ85-AB85))),0)</f>
        <v>0.92695550692173667</v>
      </c>
      <c r="AH85" s="35">
        <v>253</v>
      </c>
      <c r="AI85" s="66">
        <v>8.5999999999999993E-2</v>
      </c>
      <c r="AJ85" s="67">
        <v>0.21690000000000001</v>
      </c>
      <c r="AK85" s="42">
        <f t="shared" si="136"/>
        <v>50.156389800000007</v>
      </c>
      <c r="AL85" s="18">
        <v>1.6</v>
      </c>
      <c r="AM85" s="18"/>
      <c r="AN85" s="122">
        <f>AN84+AH85-AM85</f>
        <v>950.58000000000106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53</v>
      </c>
      <c r="D86" s="44">
        <v>18430</v>
      </c>
      <c r="E86" s="44">
        <v>3</v>
      </c>
      <c r="F86" s="44">
        <v>18242</v>
      </c>
      <c r="G86" s="38">
        <v>0.9</v>
      </c>
      <c r="H86" s="38">
        <v>4.4000000000000004</v>
      </c>
      <c r="I86" s="44">
        <v>18616</v>
      </c>
      <c r="J86" s="44">
        <v>14896</v>
      </c>
      <c r="K86" s="66">
        <v>8.3000000000000004E-2</v>
      </c>
      <c r="L86" s="38">
        <f t="shared" si="145"/>
        <v>13659.632000000001</v>
      </c>
      <c r="M86" s="29">
        <v>0.71</v>
      </c>
      <c r="N86" s="26">
        <f t="shared" si="146"/>
        <v>9698.3387199999997</v>
      </c>
      <c r="O86" s="40">
        <v>0.16</v>
      </c>
      <c r="P86" s="26">
        <f t="shared" si="147"/>
        <v>2185.5411200000003</v>
      </c>
      <c r="Q86" s="40">
        <v>0.13</v>
      </c>
      <c r="R86" s="26">
        <f t="shared" si="148"/>
        <v>1775.7521600000002</v>
      </c>
      <c r="S86" s="40">
        <v>0.188</v>
      </c>
      <c r="T86" s="26">
        <f>L86*S86</f>
        <v>2568.0108160000004</v>
      </c>
      <c r="U86" s="40">
        <v>0.51300000000000001</v>
      </c>
      <c r="V86" s="26">
        <f>L86*U86</f>
        <v>7007.3912160000009</v>
      </c>
      <c r="W86" s="40">
        <v>0.4</v>
      </c>
      <c r="X86" s="26">
        <f>W86*L86</f>
        <v>5463.8528000000006</v>
      </c>
      <c r="Y86" s="48">
        <v>3.32E-3</v>
      </c>
      <c r="Z86" s="18">
        <f>L86*Y86</f>
        <v>45.349978240000006</v>
      </c>
      <c r="AA86" s="28">
        <f>IF(J86&gt;0,(AC86+AK86)/J86,0)</f>
        <v>2.9081138775510201E-3</v>
      </c>
      <c r="AB86" s="48">
        <v>2.5999999999999998E-4</v>
      </c>
      <c r="AC86" s="38">
        <f>AB86*L86</f>
        <v>3.5515043200000003</v>
      </c>
      <c r="AD86" s="29">
        <v>0.2147</v>
      </c>
      <c r="AE86" s="42">
        <f>AH86*(1-AI86)*AD86</f>
        <v>39.41892</v>
      </c>
      <c r="AF86" s="29">
        <f t="shared" si="144"/>
        <v>0.92280425563473834</v>
      </c>
      <c r="AG86" s="30">
        <f t="shared" si="149"/>
        <v>0.91168933684269371</v>
      </c>
      <c r="AH86" s="44">
        <v>200</v>
      </c>
      <c r="AI86" s="66">
        <v>8.2000000000000003E-2</v>
      </c>
      <c r="AJ86" s="67">
        <v>0.21659999999999999</v>
      </c>
      <c r="AK86" s="42">
        <f t="shared" si="136"/>
        <v>39.767759999999996</v>
      </c>
      <c r="AL86" s="18">
        <v>1.6</v>
      </c>
      <c r="AM86" s="18"/>
      <c r="AN86" s="122">
        <f>AN85+AH86-AM86</f>
        <v>1150.5800000000011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45297</v>
      </c>
      <c r="E87" s="68"/>
      <c r="F87" s="52">
        <f t="shared" ref="F87:J87" si="150">SUM(F84:F86)</f>
        <v>44380</v>
      </c>
      <c r="G87" s="53"/>
      <c r="H87" s="69"/>
      <c r="I87" s="52">
        <f t="shared" si="150"/>
        <v>45373</v>
      </c>
      <c r="J87" s="52">
        <f t="shared" si="150"/>
        <v>44260</v>
      </c>
      <c r="K87" s="21">
        <f>IF(J87&gt;0,(J84*K84+J85*K85+J86*K86)/J87,0)</f>
        <v>8.3348011748757347E-2</v>
      </c>
      <c r="L87" s="53">
        <f>L84+L85+L86</f>
        <v>40571.017000000007</v>
      </c>
      <c r="M87" s="54">
        <f>IF(L87&gt;0,N87/L87,0)</f>
        <v>0.73121337431595557</v>
      </c>
      <c r="N87" s="55">
        <f>N84+N85+N86</f>
        <v>29666.070240000001</v>
      </c>
      <c r="O87" s="21">
        <f>IF(L87&gt;0,P87/L87,0)</f>
        <v>0.16104056092554936</v>
      </c>
      <c r="P87" s="55">
        <f>P84+P85+P86</f>
        <v>6533.5793350000004</v>
      </c>
      <c r="Q87" s="21">
        <f>IF(L87&gt;0,R87/L87,0)</f>
        <v>0.10774606475849495</v>
      </c>
      <c r="R87" s="55">
        <f>R84+R85+R86</f>
        <v>4371.3674250000004</v>
      </c>
      <c r="S87" s="21">
        <f>IF(L87&gt;0,T87/L87,0)</f>
        <v>0.18335891175712946</v>
      </c>
      <c r="T87" s="55">
        <f>T84+T85+T86</f>
        <v>7439.0575260000005</v>
      </c>
      <c r="U87" s="21">
        <f>IF(L87&gt;0,V87/L87,0)</f>
        <v>0.51929831685017891</v>
      </c>
      <c r="V87" s="55">
        <f>V84+V85+V86</f>
        <v>21068.460841</v>
      </c>
      <c r="W87" s="21">
        <f>IF(L87&gt;0,X87/L87,0)</f>
        <v>0.39336684485873247</v>
      </c>
      <c r="X87" s="55">
        <f>X84+X85+X86</f>
        <v>15959.292950000001</v>
      </c>
      <c r="Y87" s="56">
        <f>IF(L87&gt;0,Z87/L87,0)</f>
        <v>3.3630412959576531E-3</v>
      </c>
      <c r="Z87" s="57">
        <f>SUM(Z84:Z86)</f>
        <v>136.44200559000001</v>
      </c>
      <c r="AA87" s="63">
        <f>IF(L87&gt;0,(AA84*L84+AA85*L85+AA86*L86)/L87,0)</f>
        <v>3.0879344773237995E-3</v>
      </c>
      <c r="AB87" s="56">
        <f>IF(J87&gt;0,(J84*AB84+J85*AB85+J86*AB86)/J87,0)</f>
        <v>2.6334048802530499E-4</v>
      </c>
      <c r="AC87" s="53">
        <f>SUM(AC84:AC86)</f>
        <v>10.683451470000001</v>
      </c>
      <c r="AD87" s="54">
        <f>IF(J87&gt;0,(J84*AD84+J85*AD85+J86*AD86)/J87,0)</f>
        <v>0.21470511974694986</v>
      </c>
      <c r="AE87" s="59">
        <f>SUM(AE84:AE86)</f>
        <v>125.4385676</v>
      </c>
      <c r="AF87" s="54">
        <f>IF(AND(Z87&gt;0),((Z84*AF84+Z85*AF85+Z86*AF86)/Z87),0)</f>
        <v>0.92283142483691638</v>
      </c>
      <c r="AG87" s="58">
        <f>IF(AND(AA87&gt;0,AJ87&gt;0,AB87&gt;0),((AJ87*(AA87-AB87))/(AA87*(AJ87-AB87))),0)</f>
        <v>0.91583758632950807</v>
      </c>
      <c r="AH87" s="52">
        <f t="shared" ref="AH87" si="151">SUM(AH84:AH86)</f>
        <v>638</v>
      </c>
      <c r="AI87" s="21">
        <f>IF(AH87&gt;0,(AI84*AH84+AI85*AH85+AI86*AH86)/AH87,0)</f>
        <v>8.4746081504702198E-2</v>
      </c>
      <c r="AJ87" s="54">
        <f>IF(J87&gt;0,(AJ84*J84+AJ85*J85+AJ86*J86)/J87,0)</f>
        <v>0.21571203117939447</v>
      </c>
      <c r="AK87" s="59">
        <f>SUM(AK84:AK86)</f>
        <v>126.0417738</v>
      </c>
      <c r="AL87" s="70"/>
      <c r="AM87" s="57">
        <f>SUM(AM84:AM86)</f>
        <v>510.16</v>
      </c>
      <c r="AN87" s="124"/>
      <c r="AO87" s="125">
        <f>AN86</f>
        <v>1150.5800000000011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24" t="s">
        <v>50</v>
      </c>
      <c r="D88" s="12">
        <v>6868</v>
      </c>
      <c r="E88" s="12">
        <v>0</v>
      </c>
      <c r="F88" s="12">
        <v>7204</v>
      </c>
      <c r="G88" s="13">
        <v>0.8</v>
      </c>
      <c r="H88" s="13">
        <v>4.4000000000000004</v>
      </c>
      <c r="I88" s="12">
        <v>8707</v>
      </c>
      <c r="J88" s="12">
        <v>14409</v>
      </c>
      <c r="K88" s="14">
        <v>8.1000000000000003E-2</v>
      </c>
      <c r="L88" s="25">
        <f>J88*(1-K88)</f>
        <v>13241.871000000001</v>
      </c>
      <c r="M88" s="15">
        <v>0.75600000000000001</v>
      </c>
      <c r="N88" s="26">
        <f>L88*M88</f>
        <v>10010.854476</v>
      </c>
      <c r="O88" s="14">
        <v>0.16800000000000001</v>
      </c>
      <c r="P88" s="26">
        <f>L88*O88</f>
        <v>2224.6343280000001</v>
      </c>
      <c r="Q88" s="16">
        <v>7.5999999999999998E-2</v>
      </c>
      <c r="R88" s="26">
        <f>L88*Q88</f>
        <v>1006.382196</v>
      </c>
      <c r="S88" s="16">
        <v>0.16700000000000001</v>
      </c>
      <c r="T88" s="26">
        <f>L88*S88</f>
        <v>2211.3924570000004</v>
      </c>
      <c r="U88" s="16">
        <v>0.55400000000000005</v>
      </c>
      <c r="V88" s="26">
        <f>L88*U88</f>
        <v>7335.9965340000008</v>
      </c>
      <c r="W88" s="16">
        <v>0.4</v>
      </c>
      <c r="X88" s="26">
        <f>W88*L88</f>
        <v>5296.7484000000004</v>
      </c>
      <c r="Y88" s="17">
        <v>3.3E-3</v>
      </c>
      <c r="Z88" s="61">
        <f>L88*Y88</f>
        <v>43.698174300000005</v>
      </c>
      <c r="AA88" s="28">
        <f>IF(J88&gt;0,(AC88+AK88)/J88,0)</f>
        <v>2.978725703379832E-3</v>
      </c>
      <c r="AB88" s="17">
        <v>2.5999999999999998E-4</v>
      </c>
      <c r="AC88" s="25">
        <f>AB88*L88</f>
        <v>3.44288646</v>
      </c>
      <c r="AD88" s="141">
        <v>0.21049999999999999</v>
      </c>
      <c r="AE88" s="31">
        <f>AH88*(1-AI88)*AD88</f>
        <v>39.590418999999997</v>
      </c>
      <c r="AF88" s="29">
        <f t="shared" ref="AF88:AF90" si="152">IF(AND(AD88&gt;0,AB88&gt;0,Y88&gt;0),((Y88-AB88)*AD88)/((AD88-AB88)*Y88),0)</f>
        <v>0.9223513675568471</v>
      </c>
      <c r="AG88" s="62">
        <f>IF(AND(AA88&gt;0,AJ88&gt;0,AB88&gt;0),((AJ88*(AA88-AB88))/(AA88*(AJ88-AB88))),0)</f>
        <v>0.91384632089616336</v>
      </c>
      <c r="AH88" s="12">
        <v>206</v>
      </c>
      <c r="AI88" s="14">
        <v>8.6999999999999994E-2</v>
      </c>
      <c r="AJ88" s="15">
        <v>0.2099</v>
      </c>
      <c r="AK88" s="31">
        <f t="shared" si="136"/>
        <v>39.477572200000004</v>
      </c>
      <c r="AL88" s="19">
        <v>1.75</v>
      </c>
      <c r="AM88" s="19">
        <v>503.6</v>
      </c>
      <c r="AN88" s="119">
        <f>AN86+AH88-AM88</f>
        <v>852.98000000000104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58</v>
      </c>
      <c r="D89" s="35">
        <v>19891</v>
      </c>
      <c r="E89" s="44">
        <v>3</v>
      </c>
      <c r="F89" s="35">
        <v>16294</v>
      </c>
      <c r="G89" s="36">
        <v>1.1000000000000001</v>
      </c>
      <c r="H89" s="38">
        <v>4.5</v>
      </c>
      <c r="I89" s="35">
        <v>16756</v>
      </c>
      <c r="J89" s="35">
        <v>13815</v>
      </c>
      <c r="K89" s="66">
        <v>8.5000000000000006E-2</v>
      </c>
      <c r="L89" s="38">
        <f t="shared" ref="L89:L90" si="153">J89*(1-K89)</f>
        <v>12640.725</v>
      </c>
      <c r="M89" s="39">
        <v>0.72299999999999998</v>
      </c>
      <c r="N89" s="26">
        <f t="shared" ref="N89:N90" si="154">L89*M89</f>
        <v>9139.2441749999998</v>
      </c>
      <c r="O89" s="37">
        <v>0.19600000000000001</v>
      </c>
      <c r="P89" s="26">
        <f t="shared" ref="P89:P90" si="155">L89*O89</f>
        <v>2477.5821000000001</v>
      </c>
      <c r="Q89" s="40">
        <v>8.1000000000000003E-2</v>
      </c>
      <c r="R89" s="26">
        <f t="shared" ref="R89:R90" si="156">L89*Q89</f>
        <v>1023.898725</v>
      </c>
      <c r="S89" s="40">
        <v>0.17299999999999999</v>
      </c>
      <c r="T89" s="26">
        <f>L89*S89</f>
        <v>2186.845425</v>
      </c>
      <c r="U89" s="40">
        <v>0.51400000000000001</v>
      </c>
      <c r="V89" s="26">
        <f>L89*U89</f>
        <v>6497.3326500000003</v>
      </c>
      <c r="W89" s="40">
        <v>0.4</v>
      </c>
      <c r="X89" s="26">
        <f>W89*L89</f>
        <v>5056.2900000000009</v>
      </c>
      <c r="Y89" s="41">
        <v>3.31E-3</v>
      </c>
      <c r="Z89" s="18">
        <f>L89*Y89</f>
        <v>41.840799750000002</v>
      </c>
      <c r="AA89" s="28">
        <f>IF(J89&gt;0,(AC89+AK89)/J89,0)</f>
        <v>2.9259273615635179E-3</v>
      </c>
      <c r="AB89" s="41">
        <v>2.5999999999999998E-4</v>
      </c>
      <c r="AC89" s="38">
        <f>AB89*L89</f>
        <v>3.2865884999999997</v>
      </c>
      <c r="AD89" s="29">
        <v>0.21299999999999999</v>
      </c>
      <c r="AE89" s="42">
        <f>AH89*(1-AI89)*AD89</f>
        <v>38.046059999999997</v>
      </c>
      <c r="AF89" s="29">
        <f t="shared" si="152"/>
        <v>0.92257630053222994</v>
      </c>
      <c r="AG89" s="30">
        <f t="shared" ref="AG89:AG90" si="157">IF(AND(AA89&gt;0,AJ89&gt;0,AB89&gt;0),((AJ89*(AA89-AB89))/(AA89*(AJ89-AB89))),0)</f>
        <v>0.9122801828443764</v>
      </c>
      <c r="AH89" s="35">
        <v>195</v>
      </c>
      <c r="AI89" s="66">
        <v>8.4000000000000005E-2</v>
      </c>
      <c r="AJ89" s="67">
        <v>0.2079</v>
      </c>
      <c r="AK89" s="42">
        <f t="shared" si="136"/>
        <v>37.135097999999999</v>
      </c>
      <c r="AL89" s="18">
        <v>1.6</v>
      </c>
      <c r="AM89" s="18"/>
      <c r="AN89" s="122">
        <f>AN88+AH89-AM89</f>
        <v>1047.9800000000009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56</v>
      </c>
      <c r="D90" s="44">
        <v>14140</v>
      </c>
      <c r="E90" s="44">
        <v>4</v>
      </c>
      <c r="F90" s="44">
        <v>16643</v>
      </c>
      <c r="G90" s="38">
        <v>1.1000000000000001</v>
      </c>
      <c r="H90" s="38">
        <v>4.5999999999999996</v>
      </c>
      <c r="I90" s="44">
        <v>16616</v>
      </c>
      <c r="J90" s="44">
        <v>15168</v>
      </c>
      <c r="K90" s="66">
        <v>8.3000000000000004E-2</v>
      </c>
      <c r="L90" s="38">
        <f t="shared" si="153"/>
        <v>13909.056</v>
      </c>
      <c r="M90" s="29">
        <v>0.72399999999999998</v>
      </c>
      <c r="N90" s="26">
        <f t="shared" si="154"/>
        <v>10070.156543999999</v>
      </c>
      <c r="O90" s="40">
        <v>0.186</v>
      </c>
      <c r="P90" s="26">
        <f t="shared" si="155"/>
        <v>2587.0844160000001</v>
      </c>
      <c r="Q90" s="40">
        <v>0.09</v>
      </c>
      <c r="R90" s="26">
        <f t="shared" si="156"/>
        <v>1251.81504</v>
      </c>
      <c r="S90" s="40">
        <v>0.187</v>
      </c>
      <c r="T90" s="26">
        <f>L90*S90</f>
        <v>2600.9934720000001</v>
      </c>
      <c r="U90" s="40">
        <v>0.51300000000000001</v>
      </c>
      <c r="V90" s="26">
        <f>L90*U90</f>
        <v>7135.3457280000002</v>
      </c>
      <c r="W90" s="40">
        <v>0.4</v>
      </c>
      <c r="X90" s="26">
        <f>W90*L90</f>
        <v>5563.6224000000002</v>
      </c>
      <c r="Y90" s="48">
        <v>3.3500000000000001E-3</v>
      </c>
      <c r="Z90" s="18">
        <f>L90*Y90</f>
        <v>46.595337600000001</v>
      </c>
      <c r="AA90" s="28">
        <f>IF(J90&gt;0,(AC90+AK90)/J90,0)</f>
        <v>3.1286023180379747E-3</v>
      </c>
      <c r="AB90" s="48">
        <v>2.5999999999999998E-4</v>
      </c>
      <c r="AC90" s="38">
        <f>AB90*L90</f>
        <v>3.61635456</v>
      </c>
      <c r="AD90" s="29">
        <v>0.20630000000000001</v>
      </c>
      <c r="AE90" s="42">
        <f>AH90*(1-AI90)*AD90</f>
        <v>42.943201700000003</v>
      </c>
      <c r="AF90" s="29">
        <f t="shared" si="152"/>
        <v>0.92355201279566057</v>
      </c>
      <c r="AG90" s="30">
        <f t="shared" si="157"/>
        <v>0.91802916702745863</v>
      </c>
      <c r="AH90" s="44">
        <v>227</v>
      </c>
      <c r="AI90" s="66">
        <v>8.3000000000000004E-2</v>
      </c>
      <c r="AJ90" s="67">
        <v>0.21060000000000001</v>
      </c>
      <c r="AK90" s="42">
        <f t="shared" si="136"/>
        <v>43.838285400000004</v>
      </c>
      <c r="AL90" s="18">
        <v>1.61</v>
      </c>
      <c r="AM90" s="18"/>
      <c r="AN90" s="122">
        <f>AN89+AH90-AM90</f>
        <v>1274.9800000000009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40899</v>
      </c>
      <c r="E91" s="68"/>
      <c r="F91" s="52">
        <f t="shared" ref="F91:J91" si="158">SUM(F88:F90)</f>
        <v>40141</v>
      </c>
      <c r="G91" s="53"/>
      <c r="H91" s="69"/>
      <c r="I91" s="52">
        <f t="shared" si="158"/>
        <v>42079</v>
      </c>
      <c r="J91" s="52">
        <f t="shared" si="158"/>
        <v>43392</v>
      </c>
      <c r="K91" s="21">
        <f>IF(J91&gt;0,(J88*K88+J89*K89+J90*K90)/J91,0)</f>
        <v>8.2972621681415934E-2</v>
      </c>
      <c r="L91" s="53">
        <f>L88+L89+L90</f>
        <v>39791.652000000002</v>
      </c>
      <c r="M91" s="54">
        <f>IF(L91&gt;0,N91/L91,0)</f>
        <v>0.7343312912718476</v>
      </c>
      <c r="N91" s="55">
        <f>N88+N89+N90</f>
        <v>29220.255194999998</v>
      </c>
      <c r="O91" s="21">
        <f>IF(L91&gt;0,P91/L91,0)</f>
        <v>0.1831866855892286</v>
      </c>
      <c r="P91" s="55">
        <f>P88+P89+P90</f>
        <v>7289.3008439999994</v>
      </c>
      <c r="Q91" s="21">
        <f>IF(L91&gt;0,R91/L91,0)</f>
        <v>8.2482023138923707E-2</v>
      </c>
      <c r="R91" s="55">
        <f>R88+R89+R90</f>
        <v>3282.095961</v>
      </c>
      <c r="S91" s="21">
        <f>IF(L91&gt;0,T91/L91,0)</f>
        <v>0.17589697844160881</v>
      </c>
      <c r="T91" s="55">
        <f>T88+T89+T90</f>
        <v>6999.2313540000005</v>
      </c>
      <c r="U91" s="21">
        <f>IF(L91&gt;0,V91/L91,0)</f>
        <v>0.52696165798796191</v>
      </c>
      <c r="V91" s="55">
        <f>V88+V89+V90</f>
        <v>20968.674912000002</v>
      </c>
      <c r="W91" s="21">
        <f>IF(L91&gt;0,X91/L91,0)</f>
        <v>0.4</v>
      </c>
      <c r="X91" s="55">
        <f>X88+X89+X90</f>
        <v>15916.660800000001</v>
      </c>
      <c r="Y91" s="56">
        <f>IF(L91&gt;0,Z91/L91,0)</f>
        <v>3.320654082167787E-3</v>
      </c>
      <c r="Z91" s="57">
        <f>SUM(Z88:Z90)</f>
        <v>132.13431165</v>
      </c>
      <c r="AA91" s="63">
        <f>IF(L91&gt;0,(AA88*L88+AA89*L89+AA90*L90)/L91,0)</f>
        <v>3.0143420408722914E-3</v>
      </c>
      <c r="AB91" s="56">
        <f>IF(J91&gt;0,(J88*AB88+J89*AB89+J90*AB90)/J91,0)</f>
        <v>2.5999999999999998E-4</v>
      </c>
      <c r="AC91" s="53">
        <f>SUM(AC88:AC90)</f>
        <v>10.345829519999999</v>
      </c>
      <c r="AD91" s="54">
        <f>IF(J91&gt;0,(J88*AD88+J89*AD89+J90*AD90)/J91,0)</f>
        <v>0.20982780005530974</v>
      </c>
      <c r="AE91" s="59">
        <f>SUM(AE88:AE90)</f>
        <v>120.5796807</v>
      </c>
      <c r="AF91" s="54">
        <f>IF(AND(Z91&gt;0),((Z88*AF88+Z89*AF89+Z90*AF90)/Z91),0)</f>
        <v>0.92284598432220044</v>
      </c>
      <c r="AG91" s="58">
        <f>IF(AND(AA91&gt;0,AJ91&gt;0,AB91&gt;0),((AJ91*(AA91-AB91))/(AA91*(AJ91-AB91))),0)</f>
        <v>0.91488105785681317</v>
      </c>
      <c r="AH91" s="52">
        <f t="shared" ref="AH91" si="159">SUM(AH88:AH90)</f>
        <v>628</v>
      </c>
      <c r="AI91" s="21">
        <f>IF(AH91&gt;0,(AI88*AH88+AI89*AH89+AI90*AH90)/AH91,0)</f>
        <v>8.4622611464968148E-2</v>
      </c>
      <c r="AJ91" s="54">
        <f>IF(J91&gt;0,(AJ88*J88+AJ89*J89+AJ90*J90)/J91,0)</f>
        <v>0.2095079369469027</v>
      </c>
      <c r="AK91" s="59">
        <f>SUM(AK88:AK90)</f>
        <v>120.4509556</v>
      </c>
      <c r="AL91" s="70"/>
      <c r="AM91" s="57">
        <f>SUM(AM88:AM90)</f>
        <v>503.6</v>
      </c>
      <c r="AN91" s="124"/>
      <c r="AO91" s="125">
        <f>AN90</f>
        <v>1274.9800000000009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24" t="s">
        <v>52</v>
      </c>
      <c r="D92" s="12">
        <v>8800</v>
      </c>
      <c r="E92" s="12">
        <v>0</v>
      </c>
      <c r="F92" s="12">
        <v>10592</v>
      </c>
      <c r="G92" s="13">
        <v>1.1000000000000001</v>
      </c>
      <c r="H92" s="13">
        <v>4.8</v>
      </c>
      <c r="I92" s="12">
        <v>10961</v>
      </c>
      <c r="J92" s="12">
        <v>15323</v>
      </c>
      <c r="K92" s="14">
        <v>8.4000000000000005E-2</v>
      </c>
      <c r="L92" s="25">
        <f>J92*(1-K92)</f>
        <v>14035.868</v>
      </c>
      <c r="M92" s="15">
        <v>0.72799999999999998</v>
      </c>
      <c r="N92" s="26">
        <f>L92*M92</f>
        <v>10218.111903999999</v>
      </c>
      <c r="O92" s="14">
        <v>0.19500000000000001</v>
      </c>
      <c r="P92" s="26">
        <f>L92*O92</f>
        <v>2736.9942600000004</v>
      </c>
      <c r="Q92" s="16">
        <v>7.6999999999999999E-2</v>
      </c>
      <c r="R92" s="26">
        <f>L92*Q92</f>
        <v>1080.7618359999999</v>
      </c>
      <c r="S92" s="16">
        <v>0.19400000000000001</v>
      </c>
      <c r="T92" s="26">
        <f>L92*S92</f>
        <v>2722.958392</v>
      </c>
      <c r="U92" s="16">
        <v>0.48899999999999999</v>
      </c>
      <c r="V92" s="26">
        <f>L92*U92</f>
        <v>6863.539452</v>
      </c>
      <c r="W92" s="16">
        <v>0.4</v>
      </c>
      <c r="X92" s="26">
        <f>W92*L92</f>
        <v>5614.3472000000002</v>
      </c>
      <c r="Y92" s="17">
        <v>3.2699999999999999E-3</v>
      </c>
      <c r="Z92" s="61">
        <f>L92*Y92</f>
        <v>45.897288359999997</v>
      </c>
      <c r="AA92" s="28">
        <f>IF(J92&gt;0,(AC92+AK92)/J92,0)</f>
        <v>2.8639511453370748E-3</v>
      </c>
      <c r="AB92" s="17">
        <v>2.5000000000000001E-4</v>
      </c>
      <c r="AC92" s="25">
        <f>AB92*L92</f>
        <v>3.5089670000000002</v>
      </c>
      <c r="AD92" s="141">
        <v>0.21579999999999999</v>
      </c>
      <c r="AE92" s="31">
        <f>AH92*(1-AI92)*AD92</f>
        <v>41.7089608</v>
      </c>
      <c r="AF92" s="29">
        <f t="shared" ref="AF92:AF94" si="160">IF(AND(AD92&gt;0,AB92&gt;0,Y92&gt;0),((Y92-AB92)*AD92)/((AD92-AB92)*Y92),0)</f>
        <v>0.92461855278120053</v>
      </c>
      <c r="AG92" s="62">
        <f>IF(AND(AA92&gt;0,AJ92&gt;0,AB92&gt;0),((AJ92*(AA92-AB92))/(AA92*(AJ92-AB92))),0)</f>
        <v>0.91380159552012852</v>
      </c>
      <c r="AH92" s="12">
        <v>211</v>
      </c>
      <c r="AI92" s="14">
        <v>8.4000000000000005E-2</v>
      </c>
      <c r="AJ92" s="15">
        <v>0.2089</v>
      </c>
      <c r="AK92" s="31">
        <f t="shared" ref="AK92:AK102" si="161">AH92*(1-AI92)*AJ92</f>
        <v>40.375356400000001</v>
      </c>
      <c r="AL92" s="19">
        <v>1.65</v>
      </c>
      <c r="AM92" s="19"/>
      <c r="AN92" s="119">
        <f>AN90+AH92-AM92</f>
        <v>1485.9800000000009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58</v>
      </c>
      <c r="D93" s="35">
        <v>19479</v>
      </c>
      <c r="E93" s="44">
        <v>3</v>
      </c>
      <c r="F93" s="35">
        <v>15327</v>
      </c>
      <c r="G93" s="36">
        <v>1.2</v>
      </c>
      <c r="H93" s="38">
        <v>4.5</v>
      </c>
      <c r="I93" s="35">
        <v>15778</v>
      </c>
      <c r="J93" s="35">
        <v>15389</v>
      </c>
      <c r="K93" s="66">
        <v>8.7999999999999995E-2</v>
      </c>
      <c r="L93" s="38">
        <f t="shared" ref="L93:L94" si="162">J93*(1-K93)</f>
        <v>14034.768</v>
      </c>
      <c r="M93" s="39">
        <v>0.70499999999999996</v>
      </c>
      <c r="N93" s="26">
        <f t="shared" ref="N93:N94" si="163">L93*M93</f>
        <v>9894.5114400000002</v>
      </c>
      <c r="O93" s="37">
        <v>0.19900000000000001</v>
      </c>
      <c r="P93" s="26">
        <f t="shared" ref="P93:P94" si="164">L93*O93</f>
        <v>2792.9188320000003</v>
      </c>
      <c r="Q93" s="40">
        <v>9.6000000000000002E-2</v>
      </c>
      <c r="R93" s="26">
        <f t="shared" ref="R93:R94" si="165">L93*Q93</f>
        <v>1347.337728</v>
      </c>
      <c r="S93" s="40">
        <v>0.193</v>
      </c>
      <c r="T93" s="26">
        <f>L93*S93</f>
        <v>2708.7102239999999</v>
      </c>
      <c r="U93" s="40">
        <v>0.495</v>
      </c>
      <c r="V93" s="26">
        <f>L93*U93</f>
        <v>6947.2101599999996</v>
      </c>
      <c r="W93" s="40">
        <v>0.4</v>
      </c>
      <c r="X93" s="26">
        <f>W93*L93</f>
        <v>5613.9072000000006</v>
      </c>
      <c r="Y93" s="41">
        <v>3.32E-3</v>
      </c>
      <c r="Z93" s="18">
        <f>L93*Y93</f>
        <v>46.595429760000002</v>
      </c>
      <c r="AA93" s="28">
        <f>IF(J93&gt;0,(AC93+AK93)/J93,0)</f>
        <v>2.9943946182338032E-3</v>
      </c>
      <c r="AB93" s="41">
        <v>2.5999999999999998E-4</v>
      </c>
      <c r="AC93" s="38">
        <f>AB93*L93</f>
        <v>3.6490396799999996</v>
      </c>
      <c r="AD93" s="29">
        <v>0.21540000000000001</v>
      </c>
      <c r="AE93" s="42">
        <f>AH93*(1-AI93)*AD93</f>
        <v>41.677099800000001</v>
      </c>
      <c r="AF93" s="29">
        <f t="shared" si="160"/>
        <v>0.9228006196021421</v>
      </c>
      <c r="AG93" s="30">
        <f t="shared" ref="AG93:AG94" si="166">IF(AND(AA93&gt;0,AJ93&gt;0,AB93&gt;0),((AJ93*(AA93-AB93))/(AA93*(AJ93-AB93))),0)</f>
        <v>0.91425502904099598</v>
      </c>
      <c r="AH93" s="35">
        <v>211</v>
      </c>
      <c r="AI93" s="66">
        <v>8.3000000000000004E-2</v>
      </c>
      <c r="AJ93" s="67">
        <v>0.21929999999999999</v>
      </c>
      <c r="AK93" s="42">
        <f t="shared" si="161"/>
        <v>42.431699099999996</v>
      </c>
      <c r="AL93" s="18">
        <v>1.65</v>
      </c>
      <c r="AM93" s="18"/>
      <c r="AN93" s="122">
        <f>AN92+AH93-AM93</f>
        <v>1696.9800000000009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56</v>
      </c>
      <c r="D94" s="44">
        <v>15814</v>
      </c>
      <c r="E94" s="44">
        <v>4</v>
      </c>
      <c r="F94" s="44">
        <v>15370</v>
      </c>
      <c r="G94" s="38">
        <v>1.1000000000000001</v>
      </c>
      <c r="H94" s="38">
        <v>4.4000000000000004</v>
      </c>
      <c r="I94" s="44">
        <v>15638</v>
      </c>
      <c r="J94" s="44">
        <v>15332</v>
      </c>
      <c r="K94" s="66">
        <v>8.7999999999999995E-2</v>
      </c>
      <c r="L94" s="38">
        <f t="shared" si="162"/>
        <v>13982.784</v>
      </c>
      <c r="M94" s="29">
        <v>0.67</v>
      </c>
      <c r="N94" s="26">
        <f t="shared" si="163"/>
        <v>9368.4652800000003</v>
      </c>
      <c r="O94" s="40">
        <v>0.214</v>
      </c>
      <c r="P94" s="26">
        <f t="shared" si="164"/>
        <v>2992.3157759999999</v>
      </c>
      <c r="Q94" s="40">
        <v>0.11600000000000001</v>
      </c>
      <c r="R94" s="26">
        <f t="shared" si="165"/>
        <v>1622.0029440000001</v>
      </c>
      <c r="S94" s="40">
        <v>0.19600000000000001</v>
      </c>
      <c r="T94" s="26">
        <f>L94*S94</f>
        <v>2740.6256640000001</v>
      </c>
      <c r="U94" s="40">
        <v>0.497</v>
      </c>
      <c r="V94" s="26">
        <f>L94*U94</f>
        <v>6949.4436479999995</v>
      </c>
      <c r="W94" s="40">
        <v>0.4</v>
      </c>
      <c r="X94" s="26">
        <f>W94*L94</f>
        <v>5593.1136000000006</v>
      </c>
      <c r="Y94" s="48">
        <v>3.3500000000000001E-3</v>
      </c>
      <c r="Z94" s="18">
        <f>L94*Y94</f>
        <v>46.842326399999997</v>
      </c>
      <c r="AA94" s="28">
        <f>IF(J94&gt;0,(AC94+AK94)/J94,0)</f>
        <v>3.0573435716149231E-3</v>
      </c>
      <c r="AB94" s="48">
        <v>2.5999999999999998E-4</v>
      </c>
      <c r="AC94" s="38">
        <f>AB94*L94</f>
        <v>3.6355238399999994</v>
      </c>
      <c r="AD94" s="29">
        <v>0.21440000000000001</v>
      </c>
      <c r="AE94" s="42">
        <f>AH94*(1-AI94)*AD94</f>
        <v>42.859846400000002</v>
      </c>
      <c r="AF94" s="29">
        <f t="shared" si="160"/>
        <v>0.92350798543009249</v>
      </c>
      <c r="AG94" s="30">
        <f t="shared" si="166"/>
        <v>0.91605998978981973</v>
      </c>
      <c r="AH94" s="44">
        <v>218</v>
      </c>
      <c r="AI94" s="66">
        <v>8.3000000000000004E-2</v>
      </c>
      <c r="AJ94" s="67">
        <v>0.21629999999999999</v>
      </c>
      <c r="AK94" s="42">
        <f t="shared" si="161"/>
        <v>43.239667799999999</v>
      </c>
      <c r="AL94" s="18">
        <v>1.6</v>
      </c>
      <c r="AM94" s="18"/>
      <c r="AN94" s="122">
        <f>AN93+AH94-AM94</f>
        <v>1914.9800000000009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44093</v>
      </c>
      <c r="E95" s="68"/>
      <c r="F95" s="52">
        <f>SUM(F92:F94)</f>
        <v>41289</v>
      </c>
      <c r="G95" s="53"/>
      <c r="H95" s="69"/>
      <c r="I95" s="52">
        <f>SUM(I92:I94)</f>
        <v>42377</v>
      </c>
      <c r="J95" s="52">
        <f>SUM(J92:J94)</f>
        <v>46044</v>
      </c>
      <c r="K95" s="21">
        <f>IF(J95&gt;0,(J92*K92+J93*K93+J94*K94)/J95,0)</f>
        <v>8.6668838502302142E-2</v>
      </c>
      <c r="L95" s="53">
        <f>L92+L93+L94</f>
        <v>42053.42</v>
      </c>
      <c r="M95" s="54">
        <f>IF(L95&gt;0,N95/L95,0)</f>
        <v>0.70103902664753548</v>
      </c>
      <c r="N95" s="55">
        <f>N92+N93+N94</f>
        <v>29481.088624</v>
      </c>
      <c r="O95" s="21">
        <f>IF(L95&gt;0,P95/L95,0)</f>
        <v>0.20265245651839969</v>
      </c>
      <c r="P95" s="55">
        <f>P92+P93+P94</f>
        <v>8522.2288680000001</v>
      </c>
      <c r="Q95" s="21">
        <f>IF(L95&gt;0,R95/L95,0)</f>
        <v>9.630851683406487E-2</v>
      </c>
      <c r="R95" s="55">
        <f>R92+R93+R94</f>
        <v>4050.1025079999999</v>
      </c>
      <c r="S95" s="21">
        <f>IF(L95&gt;0,T95/L95,0)</f>
        <v>0.19433126437754647</v>
      </c>
      <c r="T95" s="55">
        <f>T92+T93+T94</f>
        <v>8172.2942800000001</v>
      </c>
      <c r="U95" s="21">
        <f>IF(L95&gt;0,V95/L95,0)</f>
        <v>0.4936624241262661</v>
      </c>
      <c r="V95" s="55">
        <f>V92+V93+V94</f>
        <v>20760.19326</v>
      </c>
      <c r="W95" s="21">
        <f>IF(L95&gt;0,X95/L95,0)</f>
        <v>0.40000000000000008</v>
      </c>
      <c r="X95" s="55">
        <f>X92+X93+X94</f>
        <v>16821.368000000002</v>
      </c>
      <c r="Y95" s="56">
        <f>IF(L95&gt;0,Z95/L95,0)</f>
        <v>3.3132868746465803E-3</v>
      </c>
      <c r="Z95" s="57">
        <f>SUM(Z92:Z94)</f>
        <v>139.33504452</v>
      </c>
      <c r="AA95" s="63">
        <f>IF(L95&gt;0,(AA92*L92+AA93*L93+AA94*L94)/L95,0)</f>
        <v>2.9717879967298736E-3</v>
      </c>
      <c r="AB95" s="56">
        <f>IF(J95&gt;0,(J92*AB92+J93*AB93+J94*AB94)/J95,0)</f>
        <v>2.5667209625575532E-4</v>
      </c>
      <c r="AC95" s="53">
        <f>SUM(AC92:AC94)</f>
        <v>10.793530519999999</v>
      </c>
      <c r="AD95" s="54">
        <f>IF(J95&gt;0,(J92*AD92+J93*AD93+J94*AD94)/J95,0)</f>
        <v>0.21520013031013815</v>
      </c>
      <c r="AE95" s="59">
        <f>SUM(AE92:AE94)</f>
        <v>126.24590700000002</v>
      </c>
      <c r="AF95" s="54">
        <f>IF(AND(Z95&gt;0),((Z92*AF92+Z93*AF93+Z94*AF94)/Z95),0)</f>
        <v>0.9236372566788883</v>
      </c>
      <c r="AG95" s="58">
        <f>IF(AND(AA95&gt;0,AJ95&gt;0,AB95&gt;0),((AJ95*(AA95-AB95))/(AA95*(AJ95-AB95))),0)</f>
        <v>0.9147232463578383</v>
      </c>
      <c r="AH95" s="52">
        <f>SUM(AH92:AH94)</f>
        <v>640</v>
      </c>
      <c r="AI95" s="21">
        <f>IF(AH95&gt;0,(AI92*AH92+AI93*AH93+AI94*AH94)/AH95,0)</f>
        <v>8.3329687499999999E-2</v>
      </c>
      <c r="AJ95" s="54">
        <f>IF(J95&gt;0,(AJ92*J92+AJ93*J93+AJ94*J94)/J95,0)</f>
        <v>0.21484002258709062</v>
      </c>
      <c r="AK95" s="59">
        <f>SUM(AK92:AK94)</f>
        <v>126.0467233</v>
      </c>
      <c r="AL95" s="70"/>
      <c r="AM95" s="57">
        <f>SUM(AM92:AM94)</f>
        <v>0</v>
      </c>
      <c r="AN95" s="124"/>
      <c r="AO95" s="125">
        <f>AN94</f>
        <v>1914.9800000000009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24" t="s">
        <v>52</v>
      </c>
      <c r="D96" s="12">
        <v>10800</v>
      </c>
      <c r="E96" s="12">
        <v>0</v>
      </c>
      <c r="F96" s="12">
        <v>11527</v>
      </c>
      <c r="G96" s="13">
        <v>1</v>
      </c>
      <c r="H96" s="13">
        <v>4</v>
      </c>
      <c r="I96" s="12">
        <v>11585</v>
      </c>
      <c r="J96" s="12">
        <v>15210</v>
      </c>
      <c r="K96" s="14">
        <v>8.5000000000000006E-2</v>
      </c>
      <c r="L96" s="25">
        <f>J96*(1-K96)</f>
        <v>13917.15</v>
      </c>
      <c r="M96" s="15">
        <v>0.746</v>
      </c>
      <c r="N96" s="26">
        <f>L96*M96</f>
        <v>10382.1939</v>
      </c>
      <c r="O96" s="14">
        <v>0.13900000000000001</v>
      </c>
      <c r="P96" s="26">
        <f>L96*O96</f>
        <v>1934.4838500000001</v>
      </c>
      <c r="Q96" s="16">
        <v>0.115</v>
      </c>
      <c r="R96" s="26">
        <f>L96*Q96</f>
        <v>1600.47225</v>
      </c>
      <c r="S96" s="16">
        <v>0.189</v>
      </c>
      <c r="T96" s="26">
        <f>L96*S96</f>
        <v>2630.3413500000001</v>
      </c>
      <c r="U96" s="16">
        <v>0.498</v>
      </c>
      <c r="V96" s="26">
        <f>L96*U96</f>
        <v>6930.7406999999994</v>
      </c>
      <c r="W96" s="16">
        <v>0.4</v>
      </c>
      <c r="X96" s="26">
        <f>W96*L96</f>
        <v>5566.8600000000006</v>
      </c>
      <c r="Y96" s="17">
        <v>3.3999999999999998E-3</v>
      </c>
      <c r="Z96" s="61">
        <f>L96*Y96</f>
        <v>47.318309999999997</v>
      </c>
      <c r="AA96" s="28">
        <f>IF(J96&gt;0,(AC96+AK96)/J96,0)</f>
        <v>3.0397921104536492E-3</v>
      </c>
      <c r="AB96" s="17">
        <v>2.7999999999999998E-4</v>
      </c>
      <c r="AC96" s="25">
        <f>AB96*L96</f>
        <v>3.8968019999999997</v>
      </c>
      <c r="AD96" s="141">
        <v>0.21679999999999999</v>
      </c>
      <c r="AE96" s="31">
        <f>AH96*(1-AI96)*AD96</f>
        <v>42.299414399999996</v>
      </c>
      <c r="AF96" s="29">
        <f t="shared" ref="AF96:AF98" si="167">IF(AND(AD96&gt;0,AB96&gt;0,Y96&gt;0),((Y96-AB96)*AD96)/((AD96-AB96)*Y96),0)</f>
        <v>0.91883374447137078</v>
      </c>
      <c r="AG96" s="62">
        <f>IF(AND(AA96&gt;0,AJ96&gt;0,AB96&gt;0),((AJ96*(AA96-AB96))/(AA96*(AJ96-AB96))),0)</f>
        <v>0.90906142029659309</v>
      </c>
      <c r="AH96" s="12">
        <v>213</v>
      </c>
      <c r="AI96" s="14">
        <v>8.4000000000000005E-2</v>
      </c>
      <c r="AJ96" s="15">
        <v>0.217</v>
      </c>
      <c r="AK96" s="31">
        <f t="shared" si="161"/>
        <v>42.338436000000002</v>
      </c>
      <c r="AL96" s="19">
        <v>1.6</v>
      </c>
      <c r="AM96" s="19"/>
      <c r="AN96" s="119">
        <f>AN94+AH96-AM96</f>
        <v>2127.9800000000009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53</v>
      </c>
      <c r="D97" s="35">
        <v>18907</v>
      </c>
      <c r="E97" s="44">
        <v>3</v>
      </c>
      <c r="F97" s="35">
        <v>15538</v>
      </c>
      <c r="G97" s="36">
        <v>0.9</v>
      </c>
      <c r="H97" s="38">
        <v>4.0999999999999996</v>
      </c>
      <c r="I97" s="35">
        <v>15898</v>
      </c>
      <c r="J97" s="35">
        <v>15210</v>
      </c>
      <c r="K97" s="66">
        <v>8.4000000000000005E-2</v>
      </c>
      <c r="L97" s="38">
        <f t="shared" ref="L97:L98" si="168">J97*(1-K97)</f>
        <v>13932.36</v>
      </c>
      <c r="M97" s="39">
        <v>0.72499999999999998</v>
      </c>
      <c r="N97" s="26">
        <f t="shared" ref="N97:N98" si="169">L97*M97</f>
        <v>10100.960999999999</v>
      </c>
      <c r="O97" s="37">
        <v>0.107</v>
      </c>
      <c r="P97" s="26">
        <f t="shared" ref="P97:P98" si="170">L97*O97</f>
        <v>1490.76252</v>
      </c>
      <c r="Q97" s="40">
        <v>0.16800000000000001</v>
      </c>
      <c r="R97" s="26">
        <f t="shared" ref="R97:R98" si="171">L97*Q97</f>
        <v>2340.6364800000001</v>
      </c>
      <c r="S97" s="40">
        <v>0.19600000000000001</v>
      </c>
      <c r="T97" s="26">
        <f>L97*S97</f>
        <v>2730.7425600000001</v>
      </c>
      <c r="U97" s="40">
        <v>0.505</v>
      </c>
      <c r="V97" s="26">
        <f>L97*U97</f>
        <v>7035.8418000000001</v>
      </c>
      <c r="W97" s="40">
        <v>0.39</v>
      </c>
      <c r="X97" s="26">
        <f>W97*L97</f>
        <v>5433.6204000000007</v>
      </c>
      <c r="Y97" s="41">
        <v>3.4199999999999999E-3</v>
      </c>
      <c r="Z97" s="18">
        <f>L97*Y97</f>
        <v>47.648671200000003</v>
      </c>
      <c r="AA97" s="28">
        <f>IF(J97&gt;0,(AC97+AK97)/J97,0)</f>
        <v>3.1468102564102562E-3</v>
      </c>
      <c r="AB97" s="41">
        <v>2.9999999999999997E-4</v>
      </c>
      <c r="AC97" s="38">
        <f>AB97*L97</f>
        <v>4.1797079999999998</v>
      </c>
      <c r="AD97" s="29">
        <v>0.21529999999999999</v>
      </c>
      <c r="AE97" s="42">
        <f>AH97*(1-AI97)*AD97</f>
        <v>42.711213999999998</v>
      </c>
      <c r="AF97" s="29">
        <f t="shared" si="167"/>
        <v>0.91355365157078738</v>
      </c>
      <c r="AG97" s="30">
        <f t="shared" ref="AG97:AG98" si="172">IF(AND(AA97&gt;0,AJ97&gt;0,AB97&gt;0),((AJ97*(AA97-AB97))/(AA97*(AJ97-AB97))),0)</f>
        <v>0.90589956288068763</v>
      </c>
      <c r="AH97" s="35">
        <v>218</v>
      </c>
      <c r="AI97" s="66">
        <v>0.09</v>
      </c>
      <c r="AJ97" s="67">
        <v>0.22020000000000001</v>
      </c>
      <c r="AK97" s="42">
        <f t="shared" si="161"/>
        <v>43.683275999999999</v>
      </c>
      <c r="AL97" s="18">
        <v>1.7</v>
      </c>
      <c r="AM97" s="18"/>
      <c r="AN97" s="122">
        <f>AN96+AH97-AM97</f>
        <v>2345.9800000000009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56</v>
      </c>
      <c r="D98" s="44">
        <v>14770</v>
      </c>
      <c r="E98" s="44">
        <v>2</v>
      </c>
      <c r="F98" s="44">
        <v>13947</v>
      </c>
      <c r="G98" s="38">
        <v>1.1000000000000001</v>
      </c>
      <c r="H98" s="38">
        <v>4</v>
      </c>
      <c r="I98" s="44">
        <v>14488</v>
      </c>
      <c r="J98" s="44">
        <v>14973</v>
      </c>
      <c r="K98" s="66">
        <v>8.5000000000000006E-2</v>
      </c>
      <c r="L98" s="38">
        <f t="shared" si="168"/>
        <v>13700.295</v>
      </c>
      <c r="M98" s="29">
        <v>0.71199999999999997</v>
      </c>
      <c r="N98" s="26">
        <f t="shared" si="169"/>
        <v>9754.6100399999996</v>
      </c>
      <c r="O98" s="40">
        <v>0.125</v>
      </c>
      <c r="P98" s="26">
        <f t="shared" si="170"/>
        <v>1712.536875</v>
      </c>
      <c r="Q98" s="40">
        <v>0.16300000000000001</v>
      </c>
      <c r="R98" s="26">
        <f t="shared" si="171"/>
        <v>2233.1480850000003</v>
      </c>
      <c r="S98" s="40">
        <v>0.19500000000000001</v>
      </c>
      <c r="T98" s="26">
        <f>L98*S98</f>
        <v>2671.5575250000002</v>
      </c>
      <c r="U98" s="40">
        <v>0.50900000000000001</v>
      </c>
      <c r="V98" s="26">
        <f>L98*U98</f>
        <v>6973.4501550000004</v>
      </c>
      <c r="W98" s="40">
        <v>0.4</v>
      </c>
      <c r="X98" s="26">
        <f>W98*L98</f>
        <v>5480.1180000000004</v>
      </c>
      <c r="Y98" s="48">
        <v>3.3800000000000002E-3</v>
      </c>
      <c r="Z98" s="18">
        <f>L98*Y98</f>
        <v>46.306997100000004</v>
      </c>
      <c r="AA98" s="28">
        <f>IF(J98&gt;0,(AC98+AK98)/J98,0)</f>
        <v>2.9865489581246242E-3</v>
      </c>
      <c r="AB98" s="48">
        <v>2.9E-4</v>
      </c>
      <c r="AC98" s="38">
        <f>AB98*L98</f>
        <v>3.97308555</v>
      </c>
      <c r="AD98" s="29">
        <v>0.21440000000000001</v>
      </c>
      <c r="AE98" s="42">
        <f>AH98*(1-AI98)*AD98</f>
        <v>39.888691200000004</v>
      </c>
      <c r="AF98" s="29">
        <f t="shared" si="167"/>
        <v>0.9154394177189793</v>
      </c>
      <c r="AG98" s="30">
        <f t="shared" si="172"/>
        <v>0.90409516243226173</v>
      </c>
      <c r="AH98" s="44">
        <v>204</v>
      </c>
      <c r="AI98" s="66">
        <v>8.7999999999999995E-2</v>
      </c>
      <c r="AJ98" s="67">
        <v>0.219</v>
      </c>
      <c r="AK98" s="42">
        <f t="shared" si="161"/>
        <v>40.744512</v>
      </c>
      <c r="AL98" s="18">
        <v>1.61</v>
      </c>
      <c r="AM98" s="18"/>
      <c r="AN98" s="122">
        <f>AN97+AH98-AM98</f>
        <v>2549.9800000000009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44477</v>
      </c>
      <c r="E99" s="68"/>
      <c r="F99" s="52">
        <f>SUM(F96:F98)</f>
        <v>41012</v>
      </c>
      <c r="G99" s="53"/>
      <c r="H99" s="69"/>
      <c r="I99" s="52">
        <f>SUM(I96:I98)</f>
        <v>41971</v>
      </c>
      <c r="J99" s="52">
        <f>SUM(J96:J98)</f>
        <v>45393</v>
      </c>
      <c r="K99" s="21">
        <f>IF(J99&gt;0,(J96*K96+J97*K97+J98*K98)/J99,0)</f>
        <v>8.4664926310224056E-2</v>
      </c>
      <c r="L99" s="53">
        <f>L96+L97+L98</f>
        <v>41549.805</v>
      </c>
      <c r="M99" s="54">
        <f>IF(L99&gt;0,N99/L99,0)</f>
        <v>0.72774745729853607</v>
      </c>
      <c r="N99" s="55">
        <f>N96+N97+N98</f>
        <v>30237.764940000001</v>
      </c>
      <c r="O99" s="21">
        <f>IF(L99&gt;0,P99/L99,0)</f>
        <v>0.12365360667757645</v>
      </c>
      <c r="P99" s="55">
        <f>P96+P97+P98</f>
        <v>5137.7832449999996</v>
      </c>
      <c r="Q99" s="21">
        <f>IF(L99&gt;0,R99/L99,0)</f>
        <v>0.14859893602388749</v>
      </c>
      <c r="R99" s="55">
        <f>R96+R97+R98</f>
        <v>6174.2568150000006</v>
      </c>
      <c r="S99" s="21">
        <f>IF(L99&gt;0,T99/L99,0)</f>
        <v>0.19332561091441947</v>
      </c>
      <c r="T99" s="55">
        <f>T96+T97+T98</f>
        <v>8032.6414350000005</v>
      </c>
      <c r="U99" s="21">
        <f>IF(L99&gt;0,V99/L99,0)</f>
        <v>0.50397427027635877</v>
      </c>
      <c r="V99" s="55">
        <f>V96+V97+V98</f>
        <v>20940.032655000003</v>
      </c>
      <c r="W99" s="21">
        <f>IF(L99&gt;0,X99/L99,0)</f>
        <v>0.39664682902843956</v>
      </c>
      <c r="X99" s="55">
        <f>X96+X97+X98</f>
        <v>16480.598400000003</v>
      </c>
      <c r="Y99" s="56">
        <f>IF(L99&gt;0,Z99/L99,0)</f>
        <v>3.4001117044953643E-3</v>
      </c>
      <c r="Z99" s="57">
        <f>SUM(Z96:Z98)</f>
        <v>141.27397830000001</v>
      </c>
      <c r="AA99" s="63">
        <f>IF(L99&gt;0,(AA96*L96+AA97*L97+AA98*L98)/L99,0)</f>
        <v>3.0581211601895604E-3</v>
      </c>
      <c r="AB99" s="56">
        <f>IF(J99&gt;0,(J96*AB96+J97*AB97+J98*AB98)/J99,0)</f>
        <v>2.9E-4</v>
      </c>
      <c r="AC99" s="53">
        <f>SUM(AC96:AC98)</f>
        <v>12.049595549999999</v>
      </c>
      <c r="AD99" s="54">
        <f>IF(J99&gt;0,(J96*AD96+J97*AD97+J98*AD98)/J99,0)</f>
        <v>0.21550574317626064</v>
      </c>
      <c r="AE99" s="59">
        <f>SUM(AE96:AE98)</f>
        <v>124.89931960000001</v>
      </c>
      <c r="AF99" s="54">
        <f>IF(AND(Z99&gt;0),((Z96*AF96+Z97*AF97+Z98*AF98)/Z99),0)</f>
        <v>0.9159402852899724</v>
      </c>
      <c r="AG99" s="58">
        <f>IF(AND(AA99&gt;0,AJ99&gt;0,AB99&gt;0),((AJ99*(AA99-AB99))/(AA99*(AJ99-AB99))),0)</f>
        <v>0.90637222269255013</v>
      </c>
      <c r="AH99" s="52">
        <f>SUM(AH96:AH98)</f>
        <v>635</v>
      </c>
      <c r="AI99" s="21">
        <f>IF(AH99&gt;0,(AI96*AH96+AI97*AH97+AI98*AH98)/AH99,0)</f>
        <v>8.7344881889763776E-2</v>
      </c>
      <c r="AJ99" s="54">
        <f>IF(J99&gt;0,(AJ96*J96+AJ97*J97+AJ98*J98)/J99,0)</f>
        <v>0.21873194104817922</v>
      </c>
      <c r="AK99" s="59">
        <f>SUM(AK96:AK98)</f>
        <v>126.76622400000001</v>
      </c>
      <c r="AL99" s="70"/>
      <c r="AM99" s="57">
        <f>SUM(AM96:AM98)</f>
        <v>0</v>
      </c>
      <c r="AN99" s="124"/>
      <c r="AO99" s="125">
        <f>AN98</f>
        <v>2549.9800000000009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24" t="s">
        <v>52</v>
      </c>
      <c r="D100" s="12">
        <v>4100</v>
      </c>
      <c r="E100" s="73">
        <v>0</v>
      </c>
      <c r="F100" s="12">
        <v>7405</v>
      </c>
      <c r="G100" s="74">
        <v>0.9</v>
      </c>
      <c r="H100" s="74">
        <v>5.2</v>
      </c>
      <c r="I100" s="12">
        <v>7937</v>
      </c>
      <c r="J100" s="12">
        <v>14980</v>
      </c>
      <c r="K100" s="66">
        <v>8.6999999999999994E-2</v>
      </c>
      <c r="L100" s="25">
        <f>J100*(1-K100)</f>
        <v>13676.74</v>
      </c>
      <c r="M100" s="15">
        <v>0.69699999999999995</v>
      </c>
      <c r="N100" s="26">
        <f>L100*M100</f>
        <v>9532.6877799999984</v>
      </c>
      <c r="O100" s="14">
        <v>0.16</v>
      </c>
      <c r="P100" s="26">
        <f>L100*O100</f>
        <v>2188.2784000000001</v>
      </c>
      <c r="Q100" s="16">
        <v>0.14299999999999999</v>
      </c>
      <c r="R100" s="26">
        <f>L100*Q100</f>
        <v>1955.7738199999999</v>
      </c>
      <c r="S100" s="16">
        <v>0.19400000000000001</v>
      </c>
      <c r="T100" s="26">
        <f>L100*S100</f>
        <v>2653.2875600000002</v>
      </c>
      <c r="U100" s="16">
        <v>0.52600000000000002</v>
      </c>
      <c r="V100" s="26">
        <f>L100*U100</f>
        <v>7193.9652400000004</v>
      </c>
      <c r="W100" s="16">
        <v>0.39</v>
      </c>
      <c r="X100" s="26">
        <f>W100*L100</f>
        <v>5333.9286000000002</v>
      </c>
      <c r="Y100" s="17">
        <v>3.3800000000000002E-3</v>
      </c>
      <c r="Z100" s="61">
        <f>L100*Y100</f>
        <v>46.227381200000004</v>
      </c>
      <c r="AA100" s="28">
        <f>IF(J100&gt;0,(AC100+AK100)/J100,0)</f>
        <v>3.0048539919893193E-3</v>
      </c>
      <c r="AB100" s="17">
        <v>2.9999999999999997E-4</v>
      </c>
      <c r="AC100" s="25">
        <f>AB100*L100</f>
        <v>4.1030219999999993</v>
      </c>
      <c r="AD100" s="141">
        <v>0.21129999999999999</v>
      </c>
      <c r="AE100" s="31">
        <f>AH100*(1-AI100)*AD100</f>
        <v>39.096416400000003</v>
      </c>
      <c r="AF100" s="29">
        <f t="shared" ref="AF100:AF102" si="173">IF(AND(AD100&gt;0,AB100&gt;0,Y100&gt;0),((Y100-AB100)*AD100)/((AD100-AB100)*Y100),0)</f>
        <v>0.91253820914776085</v>
      </c>
      <c r="AG100" s="62">
        <f>IF(AND(AA100&gt;0,AJ100&gt;0,AB100&gt;0),((AJ100*(AA100-AB100))/(AA100*(AJ100-AB100))),0)</f>
        <v>0.90138458393276488</v>
      </c>
      <c r="AH100" s="12">
        <v>204</v>
      </c>
      <c r="AI100" s="66">
        <v>9.2999999999999999E-2</v>
      </c>
      <c r="AJ100" s="67">
        <v>0.22109999999999999</v>
      </c>
      <c r="AK100" s="31">
        <f t="shared" si="161"/>
        <v>40.9096908</v>
      </c>
      <c r="AL100" s="75">
        <v>1.6</v>
      </c>
      <c r="AM100" s="75">
        <v>1002.3</v>
      </c>
      <c r="AN100" s="119">
        <f>AN98+AH100-AM100</f>
        <v>1751.680000000001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53</v>
      </c>
      <c r="D101" s="35">
        <v>19467</v>
      </c>
      <c r="E101" s="44">
        <v>3</v>
      </c>
      <c r="F101" s="35">
        <v>13756</v>
      </c>
      <c r="G101" s="36">
        <v>1</v>
      </c>
      <c r="H101" s="38">
        <v>4.7</v>
      </c>
      <c r="I101" s="35">
        <v>14029</v>
      </c>
      <c r="J101" s="35">
        <v>14973</v>
      </c>
      <c r="K101" s="66">
        <v>8.5999999999999993E-2</v>
      </c>
      <c r="L101" s="38">
        <f t="shared" ref="L101:L102" si="174">J101*(1-K101)</f>
        <v>13685.322</v>
      </c>
      <c r="M101" s="39">
        <v>0.68799999999999994</v>
      </c>
      <c r="N101" s="26">
        <f t="shared" ref="N101:N102" si="175">L101*M101</f>
        <v>9415.5015359999998</v>
      </c>
      <c r="O101" s="37">
        <v>0.17299999999999999</v>
      </c>
      <c r="P101" s="26">
        <f t="shared" ref="P101:P102" si="176">L101*O101</f>
        <v>2367.5607059999998</v>
      </c>
      <c r="Q101" s="40">
        <v>0.13900000000000001</v>
      </c>
      <c r="R101" s="26">
        <f t="shared" ref="R101:R102" si="177">L101*Q101</f>
        <v>1902.2597580000001</v>
      </c>
      <c r="S101" s="40">
        <v>0.2</v>
      </c>
      <c r="T101" s="26">
        <f>L101*S101</f>
        <v>2737.0644000000002</v>
      </c>
      <c r="U101" s="40">
        <v>0.52</v>
      </c>
      <c r="V101" s="26">
        <f>L101*U101</f>
        <v>7116.36744</v>
      </c>
      <c r="W101" s="40">
        <v>0.39</v>
      </c>
      <c r="X101" s="26">
        <f>W101*L101</f>
        <v>5337.2755800000004</v>
      </c>
      <c r="Y101" s="41">
        <v>3.32E-3</v>
      </c>
      <c r="Z101" s="18">
        <f>L101*Y101</f>
        <v>45.435269040000001</v>
      </c>
      <c r="AA101" s="28">
        <f>IF(J101&gt;0,(AC101+AK101)/J101,0)</f>
        <v>3.1492818179389569E-3</v>
      </c>
      <c r="AB101" s="41">
        <v>2.7999999999999998E-4</v>
      </c>
      <c r="AC101" s="38">
        <f>AB101*L101</f>
        <v>3.8318901599999995</v>
      </c>
      <c r="AD101" s="29">
        <v>0.2135</v>
      </c>
      <c r="AE101" s="42">
        <f>AH101*(1-AI101)*AD101</f>
        <v>41.9089825</v>
      </c>
      <c r="AF101" s="29">
        <f t="shared" si="173"/>
        <v>0.91686509663077786</v>
      </c>
      <c r="AG101" s="30">
        <f t="shared" ref="AG101:AG102" si="178">IF(AND(AA101&gt;0,AJ101&gt;0,AB101&gt;0),((AJ101*(AA101-AB101))/(AA101*(AJ101-AB101))),0)</f>
        <v>0.91224820098275183</v>
      </c>
      <c r="AH101" s="35">
        <v>215</v>
      </c>
      <c r="AI101" s="66">
        <v>8.6999999999999994E-2</v>
      </c>
      <c r="AJ101" s="67">
        <v>0.22070000000000001</v>
      </c>
      <c r="AK101" s="42">
        <f t="shared" si="161"/>
        <v>43.322306500000003</v>
      </c>
      <c r="AL101" s="18">
        <v>1.7</v>
      </c>
      <c r="AM101" s="18"/>
      <c r="AN101" s="122">
        <f>AN100+AH101-AM101</f>
        <v>1966.680000000001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24" t="s">
        <v>50</v>
      </c>
      <c r="D102" s="44">
        <v>13964</v>
      </c>
      <c r="E102" s="44">
        <v>1</v>
      </c>
      <c r="F102" s="44">
        <v>14201</v>
      </c>
      <c r="G102" s="38">
        <v>1.7</v>
      </c>
      <c r="H102" s="38">
        <v>6</v>
      </c>
      <c r="I102" s="44">
        <v>15040</v>
      </c>
      <c r="J102" s="44">
        <v>15026</v>
      </c>
      <c r="K102" s="66">
        <v>8.3000000000000004E-2</v>
      </c>
      <c r="L102" s="38">
        <f t="shared" si="174"/>
        <v>13778.842000000001</v>
      </c>
      <c r="M102" s="29">
        <v>0.67700000000000005</v>
      </c>
      <c r="N102" s="26">
        <f t="shared" si="175"/>
        <v>9328.2760340000004</v>
      </c>
      <c r="O102" s="40">
        <v>0.161</v>
      </c>
      <c r="P102" s="26">
        <f t="shared" si="176"/>
        <v>2218.3935620000002</v>
      </c>
      <c r="Q102" s="40">
        <v>0.16200000000000001</v>
      </c>
      <c r="R102" s="26">
        <f t="shared" si="177"/>
        <v>2232.1724040000004</v>
      </c>
      <c r="S102" s="40">
        <v>0.192</v>
      </c>
      <c r="T102" s="26">
        <f>L102*S102</f>
        <v>2645.5376639999999</v>
      </c>
      <c r="U102" s="40">
        <v>0.52700000000000002</v>
      </c>
      <c r="V102" s="26">
        <f>L102*U102</f>
        <v>7261.4497340000007</v>
      </c>
      <c r="W102" s="40">
        <v>0.4</v>
      </c>
      <c r="X102" s="26">
        <f>W102*L102</f>
        <v>5511.5368000000008</v>
      </c>
      <c r="Y102" s="48">
        <v>3.32E-3</v>
      </c>
      <c r="Z102" s="18">
        <f>L102*Y102</f>
        <v>45.745755440000003</v>
      </c>
      <c r="AA102" s="28">
        <f>IF(J102&gt;0,(AC102+AK102)/J102,0)</f>
        <v>3.09562652335951E-3</v>
      </c>
      <c r="AB102" s="48">
        <v>2.7E-4</v>
      </c>
      <c r="AC102" s="38">
        <f>AB102*L102</f>
        <v>3.7202873400000001</v>
      </c>
      <c r="AD102" s="29">
        <v>0.21329999999999999</v>
      </c>
      <c r="AE102" s="42">
        <f>AH102*(1-AI102)*AD102</f>
        <v>41.434804799999995</v>
      </c>
      <c r="AF102" s="29">
        <f t="shared" si="173"/>
        <v>0.9198390520255928</v>
      </c>
      <c r="AG102" s="30">
        <f t="shared" si="178"/>
        <v>0.91390025365189342</v>
      </c>
      <c r="AH102" s="44">
        <v>213</v>
      </c>
      <c r="AI102" s="66">
        <v>8.7999999999999995E-2</v>
      </c>
      <c r="AJ102" s="67">
        <v>0.2203</v>
      </c>
      <c r="AK102" s="42">
        <f t="shared" si="161"/>
        <v>42.794596800000001</v>
      </c>
      <c r="AL102" s="18">
        <v>1.62</v>
      </c>
      <c r="AM102" s="18"/>
      <c r="AN102" s="122">
        <f>AN101+AH102-AM102</f>
        <v>2179.6800000000012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37531</v>
      </c>
      <c r="E103" s="79"/>
      <c r="F103" s="52">
        <f>SUM(F100:F102)</f>
        <v>35362</v>
      </c>
      <c r="G103" s="146"/>
      <c r="H103" s="80"/>
      <c r="I103" s="52">
        <f>SUM(I100:I102)</f>
        <v>37006</v>
      </c>
      <c r="J103" s="52">
        <f>SUM(J100:J102)</f>
        <v>44979</v>
      </c>
      <c r="K103" s="21">
        <f>IF(J103&gt;0,(J100*K100+J101*K101+J102*K102)/J103,0)</f>
        <v>8.5330843282420701E-2</v>
      </c>
      <c r="L103" s="53">
        <f>L100+L101+L102</f>
        <v>41140.903999999995</v>
      </c>
      <c r="M103" s="54">
        <f>IF(L103&gt;0,N103/L103,0)</f>
        <v>0.68730782750908925</v>
      </c>
      <c r="N103" s="55">
        <f>N100+N101+N102</f>
        <v>28276.465349999999</v>
      </c>
      <c r="O103" s="21">
        <f>IF(L103&gt;0,P103/L103,0)</f>
        <v>0.16465930520146083</v>
      </c>
      <c r="P103" s="55">
        <f>P100+P101+P102</f>
        <v>6774.2326679999996</v>
      </c>
      <c r="Q103" s="21">
        <f>IF(L103&gt;0,R103/L103,0)</f>
        <v>0.14803286728944998</v>
      </c>
      <c r="R103" s="55">
        <f>R100+R101+R102</f>
        <v>6090.2059820000004</v>
      </c>
      <c r="S103" s="21">
        <f>IF(L103&gt;0,T103/L103,0)</f>
        <v>0.19532603425534842</v>
      </c>
      <c r="T103" s="55">
        <f>T100+T101+T102</f>
        <v>8035.8896239999995</v>
      </c>
      <c r="U103" s="21">
        <f>IF(L103&gt;0,V103/L103,0)</f>
        <v>0.5243390474356131</v>
      </c>
      <c r="V103" s="55">
        <f>V100+V101+V102</f>
        <v>21571.782414000001</v>
      </c>
      <c r="W103" s="21">
        <f>IF(L103&gt;0,X103/L103,0)</f>
        <v>0.39334918309038625</v>
      </c>
      <c r="X103" s="55">
        <f>X100+X101+X102</f>
        <v>16182.740980000002</v>
      </c>
      <c r="Y103" s="56">
        <f>IF(L103&gt;0,Z103/L103,0)</f>
        <v>3.3399461927234274E-3</v>
      </c>
      <c r="Z103" s="57">
        <f>SUM(Z100:Z102)</f>
        <v>137.40840568000002</v>
      </c>
      <c r="AA103" s="63">
        <f>IF(L103&gt;0,(AA100*L100+AA101*L101+AA102*L102)/L103,0)</f>
        <v>3.0832985898904901E-3</v>
      </c>
      <c r="AB103" s="56">
        <f>IF(J103&gt;0,(J100*AB100+J101*AB101+J102*AB102)/J103,0)</f>
        <v>2.8332021610084706E-4</v>
      </c>
      <c r="AC103" s="53">
        <f>SUM(AC100:AC102)</f>
        <v>11.655199499999998</v>
      </c>
      <c r="AD103" s="54">
        <f>IF(J103&gt;0,(J100*AD100+J101*AD101+J102*AD102)/J103,0)</f>
        <v>0.21270048911714357</v>
      </c>
      <c r="AE103" s="59">
        <f>SUM(AE100:AE102)</f>
        <v>122.4402037</v>
      </c>
      <c r="AF103" s="54">
        <f>IF(AND(Z103&gt;0),((Z100*AF100+Z101*AF101+Z102*AF102)/Z103),0)</f>
        <v>0.9163995149177111</v>
      </c>
      <c r="AG103" s="58">
        <f>IF(AND(AA103&gt;0,AJ103&gt;0,AB103&gt;0),((AJ103*(AA103-AB103))/(AA103*(AJ103-AB103))),0)</f>
        <v>0.90927860145455031</v>
      </c>
      <c r="AH103" s="52">
        <f>SUM(AH100:AH102)</f>
        <v>632</v>
      </c>
      <c r="AI103" s="21">
        <f>IF(AH103&gt;0,(AI100*AH100+AI101*AH101+AI102*AH102)/AH103,0)</f>
        <v>8.9273734177215194E-2</v>
      </c>
      <c r="AJ103" s="54">
        <f>IF(J103&gt;0,(AJ100*J100+AJ101*J101+AJ102*J102)/J103,0)</f>
        <v>0.22069959092020722</v>
      </c>
      <c r="AK103" s="59">
        <f>SUM(AK100:AK102)</f>
        <v>127.02659410000001</v>
      </c>
      <c r="AL103" s="81"/>
      <c r="AM103" s="57">
        <f>SUM(AM100:AM102)</f>
        <v>1002.3</v>
      </c>
      <c r="AN103" s="127"/>
      <c r="AO103" s="125">
        <f>AN102</f>
        <v>2179.6800000000012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11" t="s">
        <v>58</v>
      </c>
      <c r="D104" s="12">
        <v>4000</v>
      </c>
      <c r="E104" s="12">
        <v>0</v>
      </c>
      <c r="F104" s="12">
        <v>8591</v>
      </c>
      <c r="G104" s="13">
        <v>1.2</v>
      </c>
      <c r="H104" s="13">
        <v>3.5</v>
      </c>
      <c r="I104" s="12">
        <v>9580</v>
      </c>
      <c r="J104" s="12">
        <v>13574</v>
      </c>
      <c r="K104" s="14">
        <v>8.5000000000000006E-2</v>
      </c>
      <c r="L104" s="25">
        <f>J104*(1-K104)</f>
        <v>12420.210000000001</v>
      </c>
      <c r="M104" s="15">
        <v>0.58299999999999996</v>
      </c>
      <c r="N104" s="26">
        <f>L104*M104</f>
        <v>7240.98243</v>
      </c>
      <c r="O104" s="14">
        <v>0.13600000000000001</v>
      </c>
      <c r="P104" s="26">
        <f>L104*O104</f>
        <v>1689.1485600000003</v>
      </c>
      <c r="Q104" s="16">
        <v>0.28100000000000003</v>
      </c>
      <c r="R104" s="26">
        <f>L104*Q104</f>
        <v>3490.0790100000004</v>
      </c>
      <c r="S104" s="16">
        <v>0.18</v>
      </c>
      <c r="T104" s="26">
        <f>L104*S104</f>
        <v>2235.6378</v>
      </c>
      <c r="U104" s="16">
        <v>0.52800000000000002</v>
      </c>
      <c r="V104" s="26">
        <f>L104*U104</f>
        <v>6557.8708800000004</v>
      </c>
      <c r="W104" s="16">
        <v>0.4</v>
      </c>
      <c r="X104" s="26">
        <f>W104*L104</f>
        <v>4968.0840000000007</v>
      </c>
      <c r="Y104" s="17">
        <v>3.3E-3</v>
      </c>
      <c r="Z104" s="61">
        <f>L104*Y104</f>
        <v>40.986693000000002</v>
      </c>
      <c r="AA104" s="28">
        <f>IF(J104&gt;0,(AC104+AK104)/J104,0)</f>
        <v>3.0082452261676737E-3</v>
      </c>
      <c r="AB104" s="17">
        <v>2.7E-4</v>
      </c>
      <c r="AC104" s="25">
        <f>AB104*L104</f>
        <v>3.3534567000000002</v>
      </c>
      <c r="AD104" s="141">
        <v>0.21210000000000001</v>
      </c>
      <c r="AE104" s="31">
        <f>AH104*(1-AI104)*AD104</f>
        <v>36.752687999999999</v>
      </c>
      <c r="AF104" s="29">
        <f t="shared" ref="AF104:AF106" si="179">IF(AND(AD104&gt;0,AB104&gt;0,Y104&gt;0),((Y104-AB104)*AD104)/((AD104-AB104)*Y104),0)</f>
        <v>0.91935213915103442</v>
      </c>
      <c r="AG104" s="62">
        <f>IF(AND(AA104&gt;0,AJ104&gt;0,AB104&gt;0),((AJ104*(AA104-AB104))/(AA104*(AJ104-AB104))),0)</f>
        <v>0.91138432915235645</v>
      </c>
      <c r="AH104" s="12">
        <v>190</v>
      </c>
      <c r="AI104" s="14">
        <v>8.7999999999999995E-2</v>
      </c>
      <c r="AJ104" s="15">
        <v>0.21629999999999999</v>
      </c>
      <c r="AK104" s="31">
        <f t="shared" ref="AK104:AK114" si="180">AH104*(1-AI104)*AJ104</f>
        <v>37.480463999999998</v>
      </c>
      <c r="AL104" s="19">
        <v>1.8</v>
      </c>
      <c r="AM104" s="19">
        <v>1002.62</v>
      </c>
      <c r="AN104" s="119">
        <f>AN102+AH104-AM104</f>
        <v>1367.0600000000013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53</v>
      </c>
      <c r="D105" s="35">
        <v>19814</v>
      </c>
      <c r="E105" s="44">
        <v>2</v>
      </c>
      <c r="F105" s="35">
        <v>14259</v>
      </c>
      <c r="G105" s="36">
        <v>1.3</v>
      </c>
      <c r="H105" s="38">
        <v>3.9</v>
      </c>
      <c r="I105" s="35">
        <v>14328</v>
      </c>
      <c r="J105" s="35">
        <v>13690</v>
      </c>
      <c r="K105" s="66">
        <v>8.5999999999999993E-2</v>
      </c>
      <c r="L105" s="38">
        <f t="shared" ref="L105:L106" si="181">J105*(1-K105)</f>
        <v>12512.66</v>
      </c>
      <c r="M105" s="39">
        <v>0.56699999999999995</v>
      </c>
      <c r="N105" s="26">
        <f t="shared" ref="N105:N106" si="182">L105*M105</f>
        <v>7094.6782199999989</v>
      </c>
      <c r="O105" s="37">
        <v>0.13800000000000001</v>
      </c>
      <c r="P105" s="26">
        <f t="shared" ref="P105:P106" si="183">L105*O105</f>
        <v>1726.7470800000001</v>
      </c>
      <c r="Q105" s="40">
        <v>0.29499999999999998</v>
      </c>
      <c r="R105" s="26">
        <f t="shared" ref="R105:R106" si="184">L105*Q105</f>
        <v>3691.2347</v>
      </c>
      <c r="S105" s="40">
        <v>0.182</v>
      </c>
      <c r="T105" s="26">
        <f>L105*S105</f>
        <v>2277.3041199999998</v>
      </c>
      <c r="U105" s="40">
        <v>0.53200000000000003</v>
      </c>
      <c r="V105" s="26">
        <f>L105*U105</f>
        <v>6656.7351200000003</v>
      </c>
      <c r="W105" s="40">
        <v>0.4</v>
      </c>
      <c r="X105" s="26">
        <f>W105*L105</f>
        <v>5005.0640000000003</v>
      </c>
      <c r="Y105" s="41">
        <v>3.2499999999999999E-3</v>
      </c>
      <c r="Z105" s="18">
        <f>L105*Y105</f>
        <v>40.666145</v>
      </c>
      <c r="AA105" s="28">
        <f>IF(J105&gt;0,(AC105+AK105)/J105,0)</f>
        <v>3.07476607742878E-3</v>
      </c>
      <c r="AB105" s="41">
        <v>2.5999999999999998E-4</v>
      </c>
      <c r="AC105" s="38">
        <f>AB105*L105</f>
        <v>3.2532915999999998</v>
      </c>
      <c r="AD105" s="29">
        <v>0.2147</v>
      </c>
      <c r="AE105" s="42">
        <f>AH105*(1-AI105)*AD105</f>
        <v>38.182248000000001</v>
      </c>
      <c r="AF105" s="29">
        <f t="shared" si="179"/>
        <v>0.92111546353292306</v>
      </c>
      <c r="AG105" s="30">
        <f t="shared" ref="AG105:AG106" si="185">IF(AND(AA105&gt;0,AJ105&gt;0,AB105&gt;0),((AJ105*(AA105-AB105))/(AA105*(AJ105-AB105))),0)</f>
        <v>0.91653183116874959</v>
      </c>
      <c r="AH105" s="35">
        <v>195</v>
      </c>
      <c r="AI105" s="66">
        <v>8.7999999999999995E-2</v>
      </c>
      <c r="AJ105" s="67">
        <v>0.21840000000000001</v>
      </c>
      <c r="AK105" s="42">
        <f t="shared" si="180"/>
        <v>38.840256000000004</v>
      </c>
      <c r="AL105" s="18">
        <v>1.6</v>
      </c>
      <c r="AM105" s="18"/>
      <c r="AN105" s="122">
        <f>AN104+AH105-AM105</f>
        <v>1562.0600000000013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24" t="s">
        <v>50</v>
      </c>
      <c r="D106" s="44">
        <v>15245</v>
      </c>
      <c r="E106" s="44">
        <v>0</v>
      </c>
      <c r="F106" s="44">
        <v>15882</v>
      </c>
      <c r="G106" s="38">
        <v>1.5</v>
      </c>
      <c r="H106" s="38">
        <v>3.7</v>
      </c>
      <c r="I106" s="44">
        <v>16098</v>
      </c>
      <c r="J106" s="44">
        <v>13629</v>
      </c>
      <c r="K106" s="66">
        <v>8.4000000000000005E-2</v>
      </c>
      <c r="L106" s="38">
        <f t="shared" si="181"/>
        <v>12484.164000000001</v>
      </c>
      <c r="M106" s="29">
        <v>0.623</v>
      </c>
      <c r="N106" s="26">
        <f t="shared" si="182"/>
        <v>7777.634172</v>
      </c>
      <c r="O106" s="40">
        <v>0.151</v>
      </c>
      <c r="P106" s="26">
        <f t="shared" si="183"/>
        <v>1885.1087640000001</v>
      </c>
      <c r="Q106" s="40">
        <v>0.22600000000000001</v>
      </c>
      <c r="R106" s="26">
        <f t="shared" si="184"/>
        <v>2821.4210640000001</v>
      </c>
      <c r="S106" s="40">
        <v>0.182</v>
      </c>
      <c r="T106" s="26">
        <f>L106*S106</f>
        <v>2272.1178479999999</v>
      </c>
      <c r="U106" s="40">
        <v>0.54</v>
      </c>
      <c r="V106" s="26">
        <f>L106*U106</f>
        <v>6741.4485600000007</v>
      </c>
      <c r="W106" s="40">
        <v>0.41</v>
      </c>
      <c r="X106" s="26">
        <f>W106*L106</f>
        <v>5118.5072399999999</v>
      </c>
      <c r="Y106" s="48">
        <v>3.2499999999999999E-3</v>
      </c>
      <c r="Z106" s="18">
        <f>L106*Y106</f>
        <v>40.573532999999998</v>
      </c>
      <c r="AA106" s="28">
        <f>IF(J106&gt;0,(AC106+AK106)/J106,0)</f>
        <v>2.9841696368038744E-3</v>
      </c>
      <c r="AB106" s="48">
        <v>2.7E-4</v>
      </c>
      <c r="AC106" s="38">
        <f>AB106*L106</f>
        <v>3.3707242800000001</v>
      </c>
      <c r="AD106" s="29">
        <v>0.21360000000000001</v>
      </c>
      <c r="AE106" s="42">
        <f>AH106*(1-AI106)*AD106</f>
        <v>37.248208800000008</v>
      </c>
      <c r="AF106" s="29">
        <f t="shared" si="179"/>
        <v>0.91808357582510303</v>
      </c>
      <c r="AG106" s="30">
        <f t="shared" si="185"/>
        <v>0.91067208576311098</v>
      </c>
      <c r="AH106" s="44">
        <v>191</v>
      </c>
      <c r="AI106" s="66">
        <v>8.6999999999999994E-2</v>
      </c>
      <c r="AJ106" s="67">
        <v>0.21390000000000001</v>
      </c>
      <c r="AK106" s="42">
        <f t="shared" si="180"/>
        <v>37.300523700000006</v>
      </c>
      <c r="AL106" s="18">
        <v>1.6</v>
      </c>
      <c r="AM106" s="18"/>
      <c r="AN106" s="122">
        <f>AN105+AH106-AM106</f>
        <v>1753.0600000000013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39059</v>
      </c>
      <c r="E107" s="68"/>
      <c r="F107" s="52">
        <f t="shared" ref="F107:J107" si="186">SUM(F104:F106)</f>
        <v>38732</v>
      </c>
      <c r="G107" s="53"/>
      <c r="H107" s="69"/>
      <c r="I107" s="52">
        <f t="shared" si="186"/>
        <v>40006</v>
      </c>
      <c r="J107" s="52">
        <f t="shared" si="186"/>
        <v>40893</v>
      </c>
      <c r="K107" s="21">
        <f>IF(J107&gt;0,(J104*K104+J105*K105+J106*K106)/J107,0)</f>
        <v>8.5001491697845599E-2</v>
      </c>
      <c r="L107" s="53">
        <f>L104+L105+L106</f>
        <v>37417.034</v>
      </c>
      <c r="M107" s="54">
        <f>IF(L107&gt;0,N107/L107,0)</f>
        <v>0.5909953958937525</v>
      </c>
      <c r="N107" s="55">
        <f>N104+N105+N106</f>
        <v>22113.294821999996</v>
      </c>
      <c r="O107" s="21">
        <f>IF(L107&gt;0,P107/L107,0)</f>
        <v>0.14167355980166685</v>
      </c>
      <c r="P107" s="55">
        <f>P104+P105+P106</f>
        <v>5301.0044040000012</v>
      </c>
      <c r="Q107" s="21">
        <f>IF(L107&gt;0,R107/L107,0)</f>
        <v>0.26733104430458066</v>
      </c>
      <c r="R107" s="55">
        <f>R104+R105+R106</f>
        <v>10002.734774</v>
      </c>
      <c r="S107" s="21">
        <f>IF(L107&gt;0,T107/L107,0)</f>
        <v>0.18133612001421595</v>
      </c>
      <c r="T107" s="55">
        <f>T104+T105+T106</f>
        <v>6785.0597679999992</v>
      </c>
      <c r="U107" s="21">
        <f>IF(L107&gt;0,V107/L107,0)</f>
        <v>0.53334143374378629</v>
      </c>
      <c r="V107" s="55">
        <f>V104+V105+V106</f>
        <v>19956.05456</v>
      </c>
      <c r="W107" s="21">
        <f>IF(L107&gt;0,X107/L107,0)</f>
        <v>0.40333649214419293</v>
      </c>
      <c r="X107" s="55">
        <f>X104+X105+X106</f>
        <v>15091.65524</v>
      </c>
      <c r="Y107" s="56">
        <f>IF(L107&gt;0,Z107/L107,0)</f>
        <v>3.2665969996446003E-3</v>
      </c>
      <c r="Z107" s="57">
        <f>SUM(Z104:Z106)</f>
        <v>122.226371</v>
      </c>
      <c r="AA107" s="63">
        <f>IF(L107&gt;0,(AA104*L104+AA105*L105+AA106*L106)/L107,0)</f>
        <v>3.0224577152903145E-3</v>
      </c>
      <c r="AB107" s="56">
        <f>IF(J107&gt;0,(J104*AB104+J105*AB105+J106*AB106)/J107,0)</f>
        <v>2.6665223876947151E-4</v>
      </c>
      <c r="AC107" s="53">
        <f>SUM(AC104:AC106)</f>
        <v>9.9774725800000006</v>
      </c>
      <c r="AD107" s="54">
        <f>IF(J107&gt;0,(J104*AD104+J105*AD105+J106*AD106)/J107,0)</f>
        <v>0.2134703445577483</v>
      </c>
      <c r="AE107" s="59">
        <f>SUM(AE104:AE106)</f>
        <v>112.18314480000001</v>
      </c>
      <c r="AF107" s="54">
        <f>IF(AND(Z107&gt;0),((Z104*AF104+Z105*AF105+Z106*AF106)/Z107),0)</f>
        <v>0.91951771315002573</v>
      </c>
      <c r="AG107" s="58">
        <f>IF(AND(AA107&gt;0,AJ107&gt;0,AB107&gt;0),((AJ107*(AA107-AB107))/(AA107*(AJ107-AB107))),0)</f>
        <v>0.91290227419244696</v>
      </c>
      <c r="AH107" s="52">
        <f t="shared" ref="AH107" si="187">SUM(AH104:AH106)</f>
        <v>576</v>
      </c>
      <c r="AI107" s="21">
        <f>IF(AH107&gt;0,(AI104*AH104+AI105*AH105+AI106*AH106)/AH107,0)</f>
        <v>8.7668402777777765E-2</v>
      </c>
      <c r="AJ107" s="54">
        <f>IF(J107&gt;0,(AJ104*J104+AJ105*J105+AJ106*J106)/J107,0)</f>
        <v>0.21620314723791356</v>
      </c>
      <c r="AK107" s="59">
        <f>SUM(AK104:AK106)</f>
        <v>113.62124370000001</v>
      </c>
      <c r="AL107" s="70"/>
      <c r="AM107" s="57">
        <f>SUM(AM104:AM106)</f>
        <v>1002.62</v>
      </c>
      <c r="AN107" s="124"/>
      <c r="AO107" s="125">
        <f>AN106</f>
        <v>1753.0600000000013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11" t="s">
        <v>58</v>
      </c>
      <c r="D108" s="12">
        <v>3300</v>
      </c>
      <c r="E108" s="12">
        <v>1</v>
      </c>
      <c r="F108" s="12">
        <v>10655</v>
      </c>
      <c r="G108" s="13">
        <v>1.4</v>
      </c>
      <c r="H108" s="13">
        <v>4.4000000000000004</v>
      </c>
      <c r="I108" s="12">
        <v>11316</v>
      </c>
      <c r="J108" s="12">
        <v>13732</v>
      </c>
      <c r="K108" s="14">
        <v>9.1999999999999998E-2</v>
      </c>
      <c r="L108" s="25">
        <f>J108*(1-K108)</f>
        <v>12468.656000000001</v>
      </c>
      <c r="M108" s="15">
        <v>0.59299999999999997</v>
      </c>
      <c r="N108" s="26">
        <f>L108*M108</f>
        <v>7393.9130080000004</v>
      </c>
      <c r="O108" s="14">
        <v>0.20599999999999999</v>
      </c>
      <c r="P108" s="26">
        <f>L108*O108</f>
        <v>2568.5431360000002</v>
      </c>
      <c r="Q108" s="16">
        <v>0.20100000000000001</v>
      </c>
      <c r="R108" s="26">
        <f>L108*Q108</f>
        <v>2506.1998560000002</v>
      </c>
      <c r="S108" s="16">
        <v>0.17899999999999999</v>
      </c>
      <c r="T108" s="26">
        <f>L108*S108</f>
        <v>2231.889424</v>
      </c>
      <c r="U108" s="16">
        <v>0.53400000000000003</v>
      </c>
      <c r="V108" s="26">
        <f>L108*U108</f>
        <v>6658.2623040000008</v>
      </c>
      <c r="W108" s="16">
        <v>0.4</v>
      </c>
      <c r="X108" s="26">
        <f>W108*L108</f>
        <v>4987.4624000000003</v>
      </c>
      <c r="Y108" s="17">
        <v>3.3700000000000002E-3</v>
      </c>
      <c r="Z108" s="61">
        <f>L108*Y108</f>
        <v>42.019370720000005</v>
      </c>
      <c r="AA108" s="28">
        <f>IF(J108&gt;0,(AC108+AK108)/J108,0)</f>
        <v>3.0896711098164871E-3</v>
      </c>
      <c r="AB108" s="17">
        <v>2.7999999999999998E-4</v>
      </c>
      <c r="AC108" s="25">
        <f>AB108*L108</f>
        <v>3.4912236800000001</v>
      </c>
      <c r="AD108" s="141">
        <v>0.22020000000000001</v>
      </c>
      <c r="AE108" s="31">
        <f>AH108*(1-AI108)*AD108</f>
        <v>40.120440000000002</v>
      </c>
      <c r="AF108" s="29">
        <f t="shared" ref="AF108:AF110" si="188">IF(AND(AD108&gt;0,AB108&gt;0,Y108&gt;0),((Y108-AB108)*AD108)/((AD108-AB108)*Y108),0)</f>
        <v>0.91808135248533873</v>
      </c>
      <c r="AG108" s="62">
        <f>IF(AND(AA108&gt;0,AJ108&gt;0,AB108&gt;0),((AJ108*(AA108-AB108))/(AA108*(AJ108-AB108))),0)</f>
        <v>0.91056853808565175</v>
      </c>
      <c r="AH108" s="12">
        <v>200</v>
      </c>
      <c r="AI108" s="14">
        <v>8.8999999999999996E-2</v>
      </c>
      <c r="AJ108" s="15">
        <v>0.2137</v>
      </c>
      <c r="AK108" s="31">
        <f t="shared" si="180"/>
        <v>38.936140000000002</v>
      </c>
      <c r="AL108" s="19">
        <v>1.7</v>
      </c>
      <c r="AM108" s="19">
        <v>998.1</v>
      </c>
      <c r="AN108" s="119">
        <f>AN106+AH108-AM108</f>
        <v>954.96000000000129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56</v>
      </c>
      <c r="D109" s="35">
        <v>21301</v>
      </c>
      <c r="E109" s="44">
        <v>2</v>
      </c>
      <c r="F109" s="35">
        <v>14624</v>
      </c>
      <c r="G109" s="36">
        <v>1.2</v>
      </c>
      <c r="H109" s="38">
        <v>3.3</v>
      </c>
      <c r="I109" s="35">
        <v>15126</v>
      </c>
      <c r="J109" s="35">
        <v>13740</v>
      </c>
      <c r="K109" s="66">
        <v>0.09</v>
      </c>
      <c r="L109" s="38">
        <f t="shared" ref="L109:L110" si="189">J109*(1-K109)</f>
        <v>12503.4</v>
      </c>
      <c r="M109" s="39">
        <v>0.74</v>
      </c>
      <c r="N109" s="26">
        <f t="shared" ref="N109:N110" si="190">L109*M109</f>
        <v>9252.5159999999996</v>
      </c>
      <c r="O109" s="37">
        <v>0.184</v>
      </c>
      <c r="P109" s="26">
        <f t="shared" ref="P109:P110" si="191">L109*O109</f>
        <v>2300.6255999999998</v>
      </c>
      <c r="Q109" s="40">
        <v>7.5999999999999998E-2</v>
      </c>
      <c r="R109" s="26">
        <f t="shared" ref="R109:R110" si="192">L109*Q109</f>
        <v>950.25839999999994</v>
      </c>
      <c r="S109" s="40">
        <v>0.193</v>
      </c>
      <c r="T109" s="26">
        <f>L109*S109</f>
        <v>2413.1561999999999</v>
      </c>
      <c r="U109" s="40">
        <v>0.51600000000000001</v>
      </c>
      <c r="V109" s="26">
        <f>L109*U109</f>
        <v>6451.7543999999998</v>
      </c>
      <c r="W109" s="40">
        <v>0.4</v>
      </c>
      <c r="X109" s="26">
        <f>W109*L109</f>
        <v>5001.3600000000006</v>
      </c>
      <c r="Y109" s="41">
        <v>3.3500000000000001E-3</v>
      </c>
      <c r="Z109" s="18">
        <f>L109*Y109</f>
        <v>41.886389999999999</v>
      </c>
      <c r="AA109" s="28">
        <f>IF(J109&gt;0,(AC109+AK109)/J109,0)</f>
        <v>3.0777563318777294E-3</v>
      </c>
      <c r="AB109" s="41">
        <v>2.7E-4</v>
      </c>
      <c r="AC109" s="38">
        <f>AB109*L109</f>
        <v>3.375918</v>
      </c>
      <c r="AD109" s="29">
        <v>0.2238</v>
      </c>
      <c r="AE109" s="42">
        <f>AH109*(1-AI109)*AD109</f>
        <v>38.5336602</v>
      </c>
      <c r="AF109" s="29">
        <f t="shared" si="188"/>
        <v>0.92051352417886423</v>
      </c>
      <c r="AG109" s="30">
        <f t="shared" ref="AG109:AG110" si="193">IF(AND(AA109&gt;0,AJ109&gt;0,AB109&gt;0),((AJ109*(AA109-AB109))/(AA109*(AJ109-AB109))),0)</f>
        <v>0.913364945164993</v>
      </c>
      <c r="AH109" s="35">
        <v>189</v>
      </c>
      <c r="AI109" s="66">
        <v>8.8999999999999996E-2</v>
      </c>
      <c r="AJ109" s="67">
        <v>0.22600000000000001</v>
      </c>
      <c r="AK109" s="42">
        <f t="shared" si="180"/>
        <v>38.912454000000004</v>
      </c>
      <c r="AL109" s="18">
        <v>1.54</v>
      </c>
      <c r="AM109" s="18"/>
      <c r="AN109" s="122">
        <f>AN108+AH109-AM109</f>
        <v>1143.9600000000014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24" t="s">
        <v>50</v>
      </c>
      <c r="D110" s="44">
        <v>16799</v>
      </c>
      <c r="E110" s="44">
        <v>3</v>
      </c>
      <c r="F110" s="44">
        <v>13711</v>
      </c>
      <c r="G110" s="38">
        <v>2.2000000000000002</v>
      </c>
      <c r="H110" s="38">
        <v>4.5999999999999996</v>
      </c>
      <c r="I110" s="44">
        <v>14544</v>
      </c>
      <c r="J110" s="44">
        <v>13838</v>
      </c>
      <c r="K110" s="66">
        <v>8.7999999999999995E-2</v>
      </c>
      <c r="L110" s="38">
        <f t="shared" si="189"/>
        <v>12620.256000000001</v>
      </c>
      <c r="M110" s="29">
        <v>0.67400000000000004</v>
      </c>
      <c r="N110" s="26">
        <f t="shared" si="190"/>
        <v>8506.0525440000019</v>
      </c>
      <c r="O110" s="40">
        <v>0.186</v>
      </c>
      <c r="P110" s="26">
        <f t="shared" si="191"/>
        <v>2347.367616</v>
      </c>
      <c r="Q110" s="40">
        <v>0.14000000000000001</v>
      </c>
      <c r="R110" s="26">
        <f t="shared" si="192"/>
        <v>1766.8358400000004</v>
      </c>
      <c r="S110" s="40">
        <v>0.19700000000000001</v>
      </c>
      <c r="T110" s="26">
        <f>L110*S110</f>
        <v>2486.1904320000003</v>
      </c>
      <c r="U110" s="40">
        <v>0.50800000000000001</v>
      </c>
      <c r="V110" s="26">
        <f>L110*U110</f>
        <v>6411.0900480000009</v>
      </c>
      <c r="W110" s="40">
        <v>0.4</v>
      </c>
      <c r="X110" s="26">
        <f>W110*L110</f>
        <v>5048.1024000000007</v>
      </c>
      <c r="Y110" s="48">
        <v>3.2499999999999999E-3</v>
      </c>
      <c r="Z110" s="18">
        <f>L110*Y110</f>
        <v>41.015832000000003</v>
      </c>
      <c r="AA110" s="28">
        <f>IF(J110&gt;0,(AC110+AK110)/J110,0)</f>
        <v>2.9310917300187887E-3</v>
      </c>
      <c r="AB110" s="48">
        <v>2.5999999999999998E-4</v>
      </c>
      <c r="AC110" s="38">
        <f>AB110*L110</f>
        <v>3.2812665600000002</v>
      </c>
      <c r="AD110" s="29">
        <v>0.22140000000000001</v>
      </c>
      <c r="AE110" s="42">
        <f>AH110*(1-AI110)*AD110</f>
        <v>35.822962799999999</v>
      </c>
      <c r="AF110" s="29">
        <f t="shared" si="188"/>
        <v>0.92108166772180533</v>
      </c>
      <c r="AG110" s="30">
        <f t="shared" si="193"/>
        <v>0.91232538401839636</v>
      </c>
      <c r="AH110" s="44">
        <v>178</v>
      </c>
      <c r="AI110" s="66">
        <v>9.0999999999999998E-2</v>
      </c>
      <c r="AJ110" s="67">
        <v>0.23039999999999999</v>
      </c>
      <c r="AK110" s="42">
        <f t="shared" si="180"/>
        <v>37.279180799999999</v>
      </c>
      <c r="AL110" s="18">
        <v>1.58</v>
      </c>
      <c r="AM110" s="18"/>
      <c r="AN110" s="122">
        <f>AN109+AH110-AM110</f>
        <v>1321.9600000000014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41400</v>
      </c>
      <c r="E111" s="68"/>
      <c r="F111" s="52">
        <f t="shared" ref="F111:J111" si="194">SUM(F108:F110)</f>
        <v>38990</v>
      </c>
      <c r="G111" s="53"/>
      <c r="H111" s="69"/>
      <c r="I111" s="52">
        <f t="shared" si="194"/>
        <v>40986</v>
      </c>
      <c r="J111" s="52">
        <f t="shared" si="194"/>
        <v>41310</v>
      </c>
      <c r="K111" s="21">
        <f>IF(J111&gt;0,(J108*K108+J109*K109+J110*K110)/J111,0)</f>
        <v>8.9994868070685061E-2</v>
      </c>
      <c r="L111" s="53">
        <f>L108+L109+L110</f>
        <v>37592.312000000005</v>
      </c>
      <c r="M111" s="54">
        <f>IF(L111&gt;0,N111/L111,0)</f>
        <v>0.66908578413586262</v>
      </c>
      <c r="N111" s="55">
        <f>N108+N109+N110</f>
        <v>25152.481552000001</v>
      </c>
      <c r="O111" s="21">
        <f>IF(L111&gt;0,P111/L111,0)</f>
        <v>0.19196840971100682</v>
      </c>
      <c r="P111" s="55">
        <f>P108+P109+P110</f>
        <v>7216.5363519999992</v>
      </c>
      <c r="Q111" s="21">
        <f>IF(L111&gt;0,R111/L111,0)</f>
        <v>0.13894580615313046</v>
      </c>
      <c r="R111" s="55">
        <f>R108+R109+R110</f>
        <v>5223.2940960000005</v>
      </c>
      <c r="S111" s="21">
        <f>IF(L111&gt;0,T111/L111,0)</f>
        <v>0.18969932086113778</v>
      </c>
      <c r="T111" s="55">
        <f>T108+T109+T110</f>
        <v>7131.2360560000006</v>
      </c>
      <c r="U111" s="21">
        <f>IF(L111&gt;0,V111/L111,0)</f>
        <v>0.51928454818102165</v>
      </c>
      <c r="V111" s="55">
        <f>V108+V109+V110</f>
        <v>19521.106752000003</v>
      </c>
      <c r="W111" s="21">
        <f>IF(L111&gt;0,X111/L111,0)</f>
        <v>0.39999999999999997</v>
      </c>
      <c r="X111" s="55">
        <f>X108+X109+X110</f>
        <v>15036.924800000001</v>
      </c>
      <c r="Y111" s="56">
        <f>IF(L111&gt;0,Z111/L111,0)</f>
        <v>3.3230622452803645E-3</v>
      </c>
      <c r="Z111" s="57">
        <f>SUM(Z108:Z110)</f>
        <v>124.92159272000001</v>
      </c>
      <c r="AA111" s="63">
        <f>IF(L111&gt;0,(AA108*L108+AA109*L109+AA110*L110)/L111,0)</f>
        <v>3.0324709140996699E-3</v>
      </c>
      <c r="AB111" s="56">
        <f>IF(J111&gt;0,(J108*AB108+J109*AB109+J110*AB110)/J111,0)</f>
        <v>2.6997434035342532E-4</v>
      </c>
      <c r="AC111" s="53">
        <f>SUM(AC108:AC110)</f>
        <v>10.14840824</v>
      </c>
      <c r="AD111" s="54">
        <f>IF(J111&gt;0,(J108*AD108+J109*AD109+J110*AD110)/J111,0)</f>
        <v>0.22179936092955702</v>
      </c>
      <c r="AE111" s="59">
        <f>SUM(AE108:AE110)</f>
        <v>114.477063</v>
      </c>
      <c r="AF111" s="54">
        <f>IF(AND(Z111&gt;0),((Z108*AF108+Z109*AF109+Z110*AF110)/Z111),0)</f>
        <v>0.9198819644763504</v>
      </c>
      <c r="AG111" s="58">
        <f>IF(AND(AA111&gt;0,AJ111&gt;0,AB111&gt;0),((AJ111*(AA111-AB111))/(AA111*(AJ111-AB111))),0)</f>
        <v>0.91207445461907832</v>
      </c>
      <c r="AH111" s="52">
        <f t="shared" ref="AH111" si="195">SUM(AH108:AH110)</f>
        <v>567</v>
      </c>
      <c r="AI111" s="21">
        <f>IF(AH111&gt;0,(AI108*AH108+AI109*AH109+AI110*AH110)/AH111,0)</f>
        <v>8.9627865961199288E-2</v>
      </c>
      <c r="AJ111" s="54">
        <f>IF(J111&gt;0,(AJ108*J108+AJ109*J109+AJ110*J110)/J111,0)</f>
        <v>0.22338522391672722</v>
      </c>
      <c r="AK111" s="59">
        <f>SUM(AK108:AK110)</f>
        <v>115.1277748</v>
      </c>
      <c r="AL111" s="70"/>
      <c r="AM111" s="57">
        <f>SUM(AM108:AM110)</f>
        <v>998.1</v>
      </c>
      <c r="AN111" s="124"/>
      <c r="AO111" s="125">
        <f>AN110</f>
        <v>1321.9600000000014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11" t="s">
        <v>58</v>
      </c>
      <c r="D112" s="12">
        <v>4332</v>
      </c>
      <c r="E112" s="12">
        <v>0</v>
      </c>
      <c r="F112" s="12">
        <v>9605</v>
      </c>
      <c r="G112" s="13">
        <v>0.8</v>
      </c>
      <c r="H112" s="13">
        <v>4.0999999999999996</v>
      </c>
      <c r="I112" s="12">
        <v>10473</v>
      </c>
      <c r="J112" s="12">
        <v>13986</v>
      </c>
      <c r="K112" s="14">
        <v>9.1999999999999998E-2</v>
      </c>
      <c r="L112" s="25">
        <f>J112*(1-K112)</f>
        <v>12699.288</v>
      </c>
      <c r="M112" s="15">
        <v>0.77</v>
      </c>
      <c r="N112" s="26">
        <f>L112*M112</f>
        <v>9778.4517599999999</v>
      </c>
      <c r="O112" s="14">
        <v>5.3999999999999999E-2</v>
      </c>
      <c r="P112" s="26">
        <f>L112*O112</f>
        <v>685.76155200000005</v>
      </c>
      <c r="Q112" s="16">
        <v>0.17599999999999999</v>
      </c>
      <c r="R112" s="26">
        <f>L112*Q112</f>
        <v>2235.0746880000002</v>
      </c>
      <c r="S112" s="16">
        <v>0.20899999999999999</v>
      </c>
      <c r="T112" s="26">
        <f>L112*S112</f>
        <v>2654.1511919999998</v>
      </c>
      <c r="U112" s="16">
        <v>0.51100000000000001</v>
      </c>
      <c r="V112" s="26">
        <f>L112*U112</f>
        <v>6489.3361680000007</v>
      </c>
      <c r="W112" s="16">
        <v>0.4</v>
      </c>
      <c r="X112" s="26">
        <f>W112*L112</f>
        <v>5079.7152000000006</v>
      </c>
      <c r="Y112" s="17">
        <v>3.1700000000000001E-3</v>
      </c>
      <c r="Z112" s="61">
        <f>L112*Y112</f>
        <v>40.256742960000004</v>
      </c>
      <c r="AA112" s="28">
        <f>IF(J112&gt;0,(AC112+AK112)/J112,0)</f>
        <v>2.9761000200200205E-3</v>
      </c>
      <c r="AB112" s="17">
        <v>2.5999999999999998E-4</v>
      </c>
      <c r="AC112" s="25">
        <f>AB112*L112</f>
        <v>3.3018148799999998</v>
      </c>
      <c r="AD112" s="141">
        <v>0.21820000000000001</v>
      </c>
      <c r="AE112" s="31">
        <f>AH112*(1-AI112)*AD112</f>
        <v>37.329656000000007</v>
      </c>
      <c r="AF112" s="29">
        <f t="shared" ref="AF112:AF114" si="196">IF(AND(AD112&gt;0,AB112&gt;0,Y112&gt;0),((Y112-AB112)*AD112)/((AD112-AB112)*Y112),0)</f>
        <v>0.91907621378152593</v>
      </c>
      <c r="AG112" s="62">
        <f>IF(AND(AA112&gt;0,AJ112&gt;0,AB112&gt;0),((AJ112*(AA112-AB112))/(AA112*(AJ112-AB112))),0)</f>
        <v>0.91369788695315912</v>
      </c>
      <c r="AH112" s="12">
        <v>188</v>
      </c>
      <c r="AI112" s="14">
        <v>0.09</v>
      </c>
      <c r="AJ112" s="15">
        <v>0.224</v>
      </c>
      <c r="AK112" s="31">
        <f t="shared" si="180"/>
        <v>38.321920000000006</v>
      </c>
      <c r="AL112" s="19">
        <v>1.62</v>
      </c>
      <c r="AM112" s="19">
        <v>505.9</v>
      </c>
      <c r="AN112" s="119">
        <f>AN110+AH112-AM112</f>
        <v>1004.0600000000014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56</v>
      </c>
      <c r="D113" s="35">
        <v>19750</v>
      </c>
      <c r="E113" s="35">
        <v>2</v>
      </c>
      <c r="F113" s="35">
        <v>13282</v>
      </c>
      <c r="G113" s="36">
        <v>0.6</v>
      </c>
      <c r="H113" s="36">
        <v>3.1</v>
      </c>
      <c r="I113" s="35">
        <v>13936</v>
      </c>
      <c r="J113" s="35">
        <v>13922</v>
      </c>
      <c r="K113" s="37">
        <v>8.5000000000000006E-2</v>
      </c>
      <c r="L113" s="38">
        <f t="shared" ref="L113:L114" si="197">J113*(1-K113)</f>
        <v>12738.630000000001</v>
      </c>
      <c r="M113" s="39">
        <v>0.64400000000000002</v>
      </c>
      <c r="N113" s="26">
        <f t="shared" ref="N113:N114" si="198">L113*M113</f>
        <v>8203.6777200000015</v>
      </c>
      <c r="O113" s="37">
        <v>0.15</v>
      </c>
      <c r="P113" s="26">
        <f t="shared" ref="P113:P114" si="199">L113*O113</f>
        <v>1910.7945</v>
      </c>
      <c r="Q113" s="40">
        <v>0.20599999999999999</v>
      </c>
      <c r="R113" s="26">
        <f t="shared" ref="R113:R114" si="200">L113*Q113</f>
        <v>2624.15778</v>
      </c>
      <c r="S113" s="40">
        <v>0.20899999999999999</v>
      </c>
      <c r="T113" s="26">
        <f>L113*S113</f>
        <v>2662.3736699999999</v>
      </c>
      <c r="U113" s="40">
        <v>0.497</v>
      </c>
      <c r="V113" s="26">
        <f>L113*U113</f>
        <v>6331.0991100000001</v>
      </c>
      <c r="W113" s="40">
        <v>0.4</v>
      </c>
      <c r="X113" s="26">
        <f>W113*L113</f>
        <v>5095.4520000000011</v>
      </c>
      <c r="Y113" s="41">
        <v>3.1199999999999999E-3</v>
      </c>
      <c r="Z113" s="18">
        <f>L113*Y113</f>
        <v>39.744525600000003</v>
      </c>
      <c r="AA113" s="28">
        <f>IF(J113&gt;0,(AC113+AK113)/J113,0)</f>
        <v>2.9459595173107313E-3</v>
      </c>
      <c r="AB113" s="41">
        <v>2.5999999999999998E-4</v>
      </c>
      <c r="AC113" s="38">
        <f>AB113*L113</f>
        <v>3.3120438000000001</v>
      </c>
      <c r="AD113" s="29">
        <v>0.2044</v>
      </c>
      <c r="AE113" s="42">
        <f>AH113*(1-AI113)*AD113</f>
        <v>35.6438852</v>
      </c>
      <c r="AF113" s="29">
        <f t="shared" si="196"/>
        <v>0.91783416609516355</v>
      </c>
      <c r="AG113" s="30">
        <f t="shared" ref="AG113:AG114" si="201">IF(AND(AA113&gt;0,AJ113&gt;0,AB113&gt;0),((AJ113*(AA113-AB113))/(AA113*(AJ113-AB113))),0)</f>
        <v>0.91284129984152018</v>
      </c>
      <c r="AH113" s="35">
        <v>191</v>
      </c>
      <c r="AI113" s="66">
        <v>8.6999999999999994E-2</v>
      </c>
      <c r="AJ113" s="67">
        <v>0.2162</v>
      </c>
      <c r="AK113" s="42">
        <f t="shared" si="180"/>
        <v>37.701604600000003</v>
      </c>
      <c r="AL113" s="18">
        <v>1.56</v>
      </c>
      <c r="AM113" s="18"/>
      <c r="AN113" s="122">
        <f>AN112+AH113-AM113</f>
        <v>1195.0600000000013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24" t="s">
        <v>52</v>
      </c>
      <c r="D114" s="44">
        <v>16718</v>
      </c>
      <c r="E114" s="44">
        <v>1</v>
      </c>
      <c r="F114" s="44">
        <v>16353</v>
      </c>
      <c r="G114" s="38">
        <v>0.7</v>
      </c>
      <c r="H114" s="38">
        <v>4.4000000000000004</v>
      </c>
      <c r="I114" s="44">
        <v>16639</v>
      </c>
      <c r="J114" s="44">
        <v>14147</v>
      </c>
      <c r="K114" s="40">
        <v>0.08</v>
      </c>
      <c r="L114" s="38">
        <f t="shared" si="197"/>
        <v>13015.24</v>
      </c>
      <c r="M114" s="29">
        <v>0.72899999999999998</v>
      </c>
      <c r="N114" s="26">
        <f t="shared" si="198"/>
        <v>9488.1099599999998</v>
      </c>
      <c r="O114" s="40">
        <v>0.13200000000000001</v>
      </c>
      <c r="P114" s="26">
        <f t="shared" si="199"/>
        <v>1718.0116800000001</v>
      </c>
      <c r="Q114" s="40">
        <v>0.13900000000000001</v>
      </c>
      <c r="R114" s="26">
        <f t="shared" si="200"/>
        <v>1809.1183600000002</v>
      </c>
      <c r="S114" s="40">
        <v>0.20100000000000001</v>
      </c>
      <c r="T114" s="26">
        <f>L114*S114</f>
        <v>2616.06324</v>
      </c>
      <c r="U114" s="40">
        <v>0.51400000000000001</v>
      </c>
      <c r="V114" s="26">
        <f>L114*U114</f>
        <v>6689.8333599999996</v>
      </c>
      <c r="W114" s="40">
        <v>0.4</v>
      </c>
      <c r="X114" s="26">
        <f>W114*L114</f>
        <v>5206.0960000000005</v>
      </c>
      <c r="Y114" s="48">
        <v>3.1099999999999999E-3</v>
      </c>
      <c r="Z114" s="18">
        <f>L114*Y114</f>
        <v>40.477396399999996</v>
      </c>
      <c r="AA114" s="28">
        <f>IF(J114&gt;0,(AC114+AK114)/J114,0)</f>
        <v>2.6496762493814943E-3</v>
      </c>
      <c r="AB114" s="48">
        <v>2.5999999999999998E-4</v>
      </c>
      <c r="AC114" s="38">
        <f>AB114*L114</f>
        <v>3.3839623999999997</v>
      </c>
      <c r="AD114" s="29">
        <v>0.21479999999999999</v>
      </c>
      <c r="AE114" s="42">
        <f>AH114*(1-AI114)*AD114</f>
        <v>34.244489999999999</v>
      </c>
      <c r="AF114" s="29">
        <f t="shared" si="196"/>
        <v>0.9175092930451364</v>
      </c>
      <c r="AG114" s="30">
        <f t="shared" si="201"/>
        <v>0.90297238663695201</v>
      </c>
      <c r="AH114" s="44">
        <v>175</v>
      </c>
      <c r="AI114" s="66">
        <v>8.8999999999999996E-2</v>
      </c>
      <c r="AJ114" s="67">
        <v>0.21390000000000001</v>
      </c>
      <c r="AK114" s="42">
        <f t="shared" si="180"/>
        <v>34.101007500000001</v>
      </c>
      <c r="AL114" s="18">
        <v>1.6</v>
      </c>
      <c r="AM114" s="18"/>
      <c r="AN114" s="122">
        <f>AN113+AH114-AM114</f>
        <v>1370.0600000000013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40800</v>
      </c>
      <c r="E115" s="68"/>
      <c r="F115" s="52">
        <f t="shared" ref="F115:J115" si="202">SUM(F112:F114)</f>
        <v>39240</v>
      </c>
      <c r="G115" s="53"/>
      <c r="H115" s="69"/>
      <c r="I115" s="52">
        <f t="shared" si="202"/>
        <v>41048</v>
      </c>
      <c r="J115" s="52">
        <f t="shared" si="202"/>
        <v>42055</v>
      </c>
      <c r="K115" s="21">
        <f>IF(J115&gt;0,(J112*K112+J113*K113+J114*K114)/J115,0)</f>
        <v>8.5645987397455728E-2</v>
      </c>
      <c r="L115" s="53">
        <f>L112+L113+L114</f>
        <v>38453.158000000003</v>
      </c>
      <c r="M115" s="54">
        <f>IF(L115&gt;0,N115/L115,0)</f>
        <v>0.71438188353736776</v>
      </c>
      <c r="N115" s="55">
        <f>N112+N113+N114</f>
        <v>27470.239440000005</v>
      </c>
      <c r="O115" s="21">
        <f>IF(L115&gt;0,P115/L115,0)</f>
        <v>0.11220320921366196</v>
      </c>
      <c r="P115" s="55">
        <f>P112+P113+P114</f>
        <v>4314.5677319999995</v>
      </c>
      <c r="Q115" s="21">
        <f>IF(L115&gt;0,R115/L115,0)</f>
        <v>0.1734149072489703</v>
      </c>
      <c r="R115" s="55">
        <f>R112+R113+R114</f>
        <v>6668.3508280000005</v>
      </c>
      <c r="S115" s="21">
        <f>IF(L115&gt;0,T115/L115,0)</f>
        <v>0.20629224008077565</v>
      </c>
      <c r="T115" s="55">
        <f>T112+T113+T114</f>
        <v>7932.5881019999997</v>
      </c>
      <c r="U115" s="21">
        <f>IF(L115&gt;0,V115/L115,0)</f>
        <v>0.50737753809453046</v>
      </c>
      <c r="V115" s="55">
        <f>V112+V113+V114</f>
        <v>19510.268638000001</v>
      </c>
      <c r="W115" s="21">
        <f>IF(L115&gt;0,X115/L115,0)</f>
        <v>0.4</v>
      </c>
      <c r="X115" s="55">
        <f>X112+X113+X114</f>
        <v>15381.263200000001</v>
      </c>
      <c r="Y115" s="56">
        <f>IF(L115&gt;0,Z115/L115,0)</f>
        <v>3.1331279724801796E-3</v>
      </c>
      <c r="Z115" s="57">
        <f>SUM(Z112:Z114)</f>
        <v>120.47866496</v>
      </c>
      <c r="AA115" s="63">
        <f>IF(L115&gt;0,(AA112*L112+AA113*L113+AA114*L114)/L115,0)</f>
        <v>2.8556305275379465E-3</v>
      </c>
      <c r="AB115" s="56">
        <f>IF(J115&gt;0,(J112*AB112+J113*AB113+J114*AB114)/J115,0)</f>
        <v>2.5999999999999998E-4</v>
      </c>
      <c r="AC115" s="53">
        <f>SUM(AC112:AC114)</f>
        <v>9.9978210799999996</v>
      </c>
      <c r="AD115" s="54">
        <f>IF(J115&gt;0,(J112*AD112+J113*AD113+J114*AD114)/J115,0)</f>
        <v>0.21248787540126024</v>
      </c>
      <c r="AE115" s="59">
        <f>SUM(AE112:AE114)</f>
        <v>107.2180312</v>
      </c>
      <c r="AF115" s="54">
        <f>IF(AND(Z115&gt;0),((Z112*AF112+Z113*AF113+Z114*AF114)/Z115),0)</f>
        <v>0.91814003584596604</v>
      </c>
      <c r="AG115" s="58">
        <f>IF(AND(AA115&gt;0,AJ115&gt;0,AB115&gt;0),((AJ115*(AA115-AB115))/(AA115*(AJ115-AB115))),0)</f>
        <v>0.91003707104971676</v>
      </c>
      <c r="AH115" s="52">
        <f t="shared" ref="AH115" si="203">SUM(AH112:AH114)</f>
        <v>554</v>
      </c>
      <c r="AI115" s="21">
        <f>IF(AH115&gt;0,(AI112*AH112+AI113*AH113+AI114*AH114)/AH115,0)</f>
        <v>8.8649819494584822E-2</v>
      </c>
      <c r="AJ115" s="54">
        <f>IF(J115&gt;0,(AJ112*J112+AJ113*J113+AJ114*J114)/J115,0)</f>
        <v>0.21802029960765668</v>
      </c>
      <c r="AK115" s="59">
        <f>SUM(AK112:AK114)</f>
        <v>110.12453210000001</v>
      </c>
      <c r="AL115" s="70"/>
      <c r="AM115" s="57">
        <f>SUM(AM112:AM114)</f>
        <v>505.9</v>
      </c>
      <c r="AN115" s="124"/>
      <c r="AO115" s="125">
        <f>AN114</f>
        <v>1370.0600000000013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53</v>
      </c>
      <c r="D116" s="12">
        <v>3297</v>
      </c>
      <c r="E116" s="73">
        <v>2</v>
      </c>
      <c r="F116" s="12">
        <v>10544</v>
      </c>
      <c r="G116" s="74">
        <v>0.9</v>
      </c>
      <c r="H116" s="74">
        <v>3.9</v>
      </c>
      <c r="I116" s="12">
        <v>11317</v>
      </c>
      <c r="J116" s="12">
        <v>15050</v>
      </c>
      <c r="K116" s="14">
        <v>0.08</v>
      </c>
      <c r="L116" s="25">
        <f t="shared" ref="L116:L126" si="204">J116*(1-K116)</f>
        <v>13846</v>
      </c>
      <c r="M116" s="15">
        <v>0.72899999999999998</v>
      </c>
      <c r="N116" s="26">
        <f>L116*M116</f>
        <v>10093.734</v>
      </c>
      <c r="O116" s="14">
        <v>0.153</v>
      </c>
      <c r="P116" s="26">
        <f>L116*O116</f>
        <v>2118.4380000000001</v>
      </c>
      <c r="Q116" s="16">
        <v>0.11799999999999999</v>
      </c>
      <c r="R116" s="26">
        <f>L116*Q116</f>
        <v>1633.828</v>
      </c>
      <c r="S116" s="16">
        <v>0.21299999999999999</v>
      </c>
      <c r="T116" s="26">
        <f>L116*S116</f>
        <v>2949.1979999999999</v>
      </c>
      <c r="U116" s="16">
        <v>0.51400000000000001</v>
      </c>
      <c r="V116" s="26">
        <f>L116*U116</f>
        <v>7116.8440000000001</v>
      </c>
      <c r="W116" s="16">
        <v>0.4</v>
      </c>
      <c r="X116" s="26">
        <f>W116*L116</f>
        <v>5538.4000000000005</v>
      </c>
      <c r="Y116" s="17">
        <v>3.2100000000000002E-3</v>
      </c>
      <c r="Z116" s="61">
        <f>L116*Y116</f>
        <v>44.445660000000004</v>
      </c>
      <c r="AA116" s="28">
        <f>IF(J116&gt;0,(AC116+AK116)/J116,0)</f>
        <v>2.8498595083056482E-3</v>
      </c>
      <c r="AB116" s="17">
        <v>2.7E-4</v>
      </c>
      <c r="AC116" s="25">
        <f>AB116*L116</f>
        <v>3.7384200000000001</v>
      </c>
      <c r="AD116" s="141">
        <v>0.21199999999999999</v>
      </c>
      <c r="AE116" s="31">
        <f>AH116*(1-AI116)*AD116</f>
        <v>38.533968000000002</v>
      </c>
      <c r="AF116" s="29">
        <f t="shared" ref="AF116:AF118" si="205">IF(AND(AD116&gt;0,AB116&gt;0,Y116&gt;0),((Y116-AB116)*AD116)/((AD116-AB116)*Y116),0)</f>
        <v>0.91705579889040489</v>
      </c>
      <c r="AG116" s="62">
        <f>IF(AND(AA116&gt;0,AJ116&gt;0,AB116&gt;0),((AJ116*(AA116-AB116))/(AA116*(AJ116-AB116))),0)</f>
        <v>0.90639463684673183</v>
      </c>
      <c r="AH116" s="12">
        <v>198</v>
      </c>
      <c r="AI116" s="14">
        <v>8.2000000000000003E-2</v>
      </c>
      <c r="AJ116" s="15">
        <v>0.21540000000000001</v>
      </c>
      <c r="AK116" s="31">
        <f t="shared" ref="AK116:AK126" si="206">AH116*(1-AI116)*AJ116</f>
        <v>39.151965600000004</v>
      </c>
      <c r="AL116" s="75">
        <v>1.65</v>
      </c>
      <c r="AM116" s="75">
        <v>452.9</v>
      </c>
      <c r="AN116" s="119">
        <f>AN114+AH116-AM116</f>
        <v>1115.1600000000012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56</v>
      </c>
      <c r="D117" s="73">
        <v>21103</v>
      </c>
      <c r="E117" s="44">
        <v>3</v>
      </c>
      <c r="F117" s="35">
        <v>13675</v>
      </c>
      <c r="G117" s="36">
        <v>0.9</v>
      </c>
      <c r="H117" s="38">
        <v>3.9</v>
      </c>
      <c r="I117" s="35">
        <v>14098</v>
      </c>
      <c r="J117" s="35">
        <v>14928</v>
      </c>
      <c r="K117" s="66">
        <v>8.3000000000000004E-2</v>
      </c>
      <c r="L117" s="38">
        <f t="shared" si="204"/>
        <v>13688.976000000001</v>
      </c>
      <c r="M117" s="39">
        <v>0.61699999999999999</v>
      </c>
      <c r="N117" s="26">
        <f t="shared" ref="N117:N118" si="207">L117*M117</f>
        <v>8446.0981919999995</v>
      </c>
      <c r="O117" s="37">
        <v>0.20699999999999999</v>
      </c>
      <c r="P117" s="26">
        <f t="shared" ref="P117:P118" si="208">L117*O117</f>
        <v>2833.6180319999999</v>
      </c>
      <c r="Q117" s="40">
        <v>0.17599999999999999</v>
      </c>
      <c r="R117" s="26">
        <f t="shared" ref="R117:R118" si="209">L117*Q117</f>
        <v>2409.2597759999999</v>
      </c>
      <c r="S117" s="40">
        <v>0.20899999999999999</v>
      </c>
      <c r="T117" s="26">
        <f>L117*S117</f>
        <v>2860.9959840000001</v>
      </c>
      <c r="U117" s="40">
        <v>0.49199999999999999</v>
      </c>
      <c r="V117" s="26">
        <f>L117*U117</f>
        <v>6734.9761920000001</v>
      </c>
      <c r="W117" s="40">
        <v>0.4</v>
      </c>
      <c r="X117" s="26">
        <f>W117*L117</f>
        <v>5475.590400000001</v>
      </c>
      <c r="Y117" s="41">
        <v>3.2200000000000002E-3</v>
      </c>
      <c r="Z117" s="18">
        <f>L117*Y117</f>
        <v>44.078502720000003</v>
      </c>
      <c r="AA117" s="28">
        <f>IF(J117&gt;0,(AC117+AK117)/J117,0)</f>
        <v>2.8860181082529476E-3</v>
      </c>
      <c r="AB117" s="41">
        <v>2.7E-4</v>
      </c>
      <c r="AC117" s="38">
        <f>AB117*L117</f>
        <v>3.6960235200000002</v>
      </c>
      <c r="AD117" s="29">
        <v>0.21540000000000001</v>
      </c>
      <c r="AE117" s="42">
        <f>AH117*(1-AI117)*AD117</f>
        <v>38.545399200000006</v>
      </c>
      <c r="AF117" s="29">
        <f t="shared" si="205"/>
        <v>0.91729888586794117</v>
      </c>
      <c r="AG117" s="30">
        <f t="shared" ref="AG117:AG118" si="210">IF(AND(AA117&gt;0,AJ117&gt;0,AB117&gt;0),((AJ117*(AA117-AB117))/(AA117*(AJ117-AB117))),0)</f>
        <v>0.90755880957675394</v>
      </c>
      <c r="AH117" s="35">
        <v>196</v>
      </c>
      <c r="AI117" s="66">
        <v>8.6999999999999994E-2</v>
      </c>
      <c r="AJ117" s="67">
        <v>0.22009999999999999</v>
      </c>
      <c r="AK117" s="42">
        <f t="shared" si="206"/>
        <v>39.386454800000003</v>
      </c>
      <c r="AL117" s="18">
        <v>1.59</v>
      </c>
      <c r="AM117" s="18"/>
      <c r="AN117" s="122">
        <f>AN116+AH117-AM117</f>
        <v>1311.1600000000012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24" t="s">
        <v>52</v>
      </c>
      <c r="D118" s="73">
        <v>15100</v>
      </c>
      <c r="E118" s="44">
        <v>4</v>
      </c>
      <c r="F118" s="44">
        <v>15469</v>
      </c>
      <c r="G118" s="38">
        <v>1.2</v>
      </c>
      <c r="H118" s="38">
        <v>3.8</v>
      </c>
      <c r="I118" s="44">
        <v>15812</v>
      </c>
      <c r="J118" s="44">
        <v>15050</v>
      </c>
      <c r="K118" s="66">
        <v>8.4000000000000005E-2</v>
      </c>
      <c r="L118" s="38">
        <f t="shared" si="204"/>
        <v>13785.800000000001</v>
      </c>
      <c r="M118" s="29">
        <v>0.70799999999999996</v>
      </c>
      <c r="N118" s="26">
        <f t="shared" si="207"/>
        <v>9760.3464000000004</v>
      </c>
      <c r="O118" s="40">
        <v>0.13400000000000001</v>
      </c>
      <c r="P118" s="26">
        <f t="shared" si="208"/>
        <v>1847.2972000000002</v>
      </c>
      <c r="Q118" s="40">
        <v>0.158</v>
      </c>
      <c r="R118" s="26">
        <f t="shared" si="209"/>
        <v>2178.1564000000003</v>
      </c>
      <c r="S118" s="40">
        <v>0.20300000000000001</v>
      </c>
      <c r="T118" s="26">
        <f>L118*S118</f>
        <v>2798.5174000000006</v>
      </c>
      <c r="U118" s="40">
        <v>0.505</v>
      </c>
      <c r="V118" s="26">
        <f>L118*U118</f>
        <v>6961.8290000000006</v>
      </c>
      <c r="W118" s="40">
        <v>0.4</v>
      </c>
      <c r="X118" s="26">
        <f>W118*L118</f>
        <v>5514.3200000000006</v>
      </c>
      <c r="Y118" s="48">
        <v>3.2599999999999999E-3</v>
      </c>
      <c r="Z118" s="18">
        <f>L118*Y118</f>
        <v>44.941707999999998</v>
      </c>
      <c r="AA118" s="28">
        <f>IF(J118&gt;0,(AC118+AK118)/J118,0)</f>
        <v>2.9223078006644526E-3</v>
      </c>
      <c r="AB118" s="48">
        <v>2.7999999999999998E-4</v>
      </c>
      <c r="AC118" s="38">
        <f>AB118*L118</f>
        <v>3.8600240000000001</v>
      </c>
      <c r="AD118" s="29">
        <v>0.2127</v>
      </c>
      <c r="AE118" s="42">
        <f>AH118*(1-AI118)*AD118</f>
        <v>38.771806800000007</v>
      </c>
      <c r="AF118" s="29">
        <f t="shared" si="205"/>
        <v>0.91531535798681052</v>
      </c>
      <c r="AG118" s="30">
        <f t="shared" si="210"/>
        <v>0.9053370391068607</v>
      </c>
      <c r="AH118" s="44">
        <v>199</v>
      </c>
      <c r="AI118" s="66">
        <v>8.4000000000000005E-2</v>
      </c>
      <c r="AJ118" s="67">
        <v>0.22009999999999999</v>
      </c>
      <c r="AK118" s="42">
        <f t="shared" si="206"/>
        <v>40.120708400000005</v>
      </c>
      <c r="AL118" s="18">
        <v>1.6</v>
      </c>
      <c r="AM118" s="18"/>
      <c r="AN118" s="122">
        <f>AN117+AH118-AM118</f>
        <v>1510.1600000000012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1">SUM(D116:D118)</f>
        <v>39500</v>
      </c>
      <c r="E119" s="68"/>
      <c r="F119" s="52">
        <f>SUM(F116:F118)</f>
        <v>39688</v>
      </c>
      <c r="G119" s="53"/>
      <c r="H119" s="69"/>
      <c r="I119" s="52">
        <f>SUM(I116:I118)</f>
        <v>41227</v>
      </c>
      <c r="J119" s="52">
        <f>SUM(J116:J118)</f>
        <v>45028</v>
      </c>
      <c r="K119" s="21">
        <f>IF(J119&gt;0,(J116*K116+J117*K117+J118*K118)/J119,0)</f>
        <v>8.2331527049835665E-2</v>
      </c>
      <c r="L119" s="53">
        <f t="shared" ref="L119" si="212">L116+L117+L118</f>
        <v>41320.776000000005</v>
      </c>
      <c r="M119" s="54">
        <f>IF(L119&gt;0,N119/L119,0)</f>
        <v>0.68488981407319172</v>
      </c>
      <c r="N119" s="55">
        <f>N116+N117+N118</f>
        <v>28300.178592000004</v>
      </c>
      <c r="O119" s="21">
        <f>IF(L119&gt;0,P119/L119,0)</f>
        <v>0.16455047291464225</v>
      </c>
      <c r="P119" s="55">
        <f>P116+P117+P118</f>
        <v>6799.3532320000004</v>
      </c>
      <c r="Q119" s="21">
        <f>IF(L119&gt;0,R119/L119,0)</f>
        <v>0.15055971301216606</v>
      </c>
      <c r="R119" s="55">
        <f>R116+R117+R118</f>
        <v>6221.2441760000002</v>
      </c>
      <c r="S119" s="21">
        <f>IF(L119&gt;0,T119/L119,0)</f>
        <v>0.20833857002104703</v>
      </c>
      <c r="T119" s="55">
        <f>T116+T117+T118</f>
        <v>8608.7113840000002</v>
      </c>
      <c r="U119" s="21">
        <f>IF(L119&gt;0,V119/L119,0)</f>
        <v>0.50370905890053952</v>
      </c>
      <c r="V119" s="55">
        <f>V116+V117+V118</f>
        <v>20813.649192000001</v>
      </c>
      <c r="W119" s="21">
        <f>IF(L119&gt;0,X119/L119,0)</f>
        <v>0.4</v>
      </c>
      <c r="X119" s="55">
        <f>X116+X117+X118</f>
        <v>16528.310400000002</v>
      </c>
      <c r="Y119" s="56">
        <f>IF(L119&gt;0,Z119/L119,0)</f>
        <v>3.2299942943956324E-3</v>
      </c>
      <c r="Z119" s="57">
        <f>SUM(Z116:Z118)</f>
        <v>133.46587072</v>
      </c>
      <c r="AA119" s="63">
        <f>IF(L119&gt;0,(AA116*L116+AA117*L117+AA118*L118)/L119,0)</f>
        <v>2.8860091652160645E-3</v>
      </c>
      <c r="AB119" s="56">
        <f>IF(J119&gt;0,(J116*AB116+J117*AB117+J118*AB118)/J119,0)</f>
        <v>2.7334236475082171E-4</v>
      </c>
      <c r="AC119" s="53">
        <f>SUM(AC116:AC118)</f>
        <v>11.294467520000001</v>
      </c>
      <c r="AD119" s="54">
        <f>IF(J119&gt;0,(J116*AD116+J117*AD117+J118*AD118)/J119,0)</f>
        <v>0.21336115750199877</v>
      </c>
      <c r="AE119" s="59">
        <f>SUM(AE116:AE118)</f>
        <v>115.85117400000001</v>
      </c>
      <c r="AF119" s="54">
        <f>IF(AND(Z119&gt;0),((Z116*AF116+Z117*AF117+Z118*AF118)/Z119),0)</f>
        <v>0.91655002556786247</v>
      </c>
      <c r="AG119" s="58">
        <f>IF(AND(AA119&gt;0,AJ119&gt;0,AB119&gt;0),((AJ119*(AA119-AB119))/(AA119*(AJ119-AB119))),0)</f>
        <v>0.90642085352559276</v>
      </c>
      <c r="AH119" s="52">
        <f>SUM(AH116:AH118)</f>
        <v>593</v>
      </c>
      <c r="AI119" s="21">
        <f>IF(AH119&gt;0,(AI116*AH116+AI117*AH117+AI118*AH118)/AH119,0)</f>
        <v>8.4323777403035413E-2</v>
      </c>
      <c r="AJ119" s="54">
        <f>IF(J119&gt;0,(AJ116*J116+AJ117*J117+AJ118*J118)/J119,0)</f>
        <v>0.21852908856711378</v>
      </c>
      <c r="AK119" s="59">
        <f>SUM(AK116:AK118)</f>
        <v>118.65912880000002</v>
      </c>
      <c r="AL119" s="70"/>
      <c r="AM119" s="57">
        <f>SUM(AM116:AM118)</f>
        <v>452.9</v>
      </c>
      <c r="AN119" s="124"/>
      <c r="AO119" s="125">
        <f>AN118</f>
        <v>1510.1600000000012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53</v>
      </c>
      <c r="D120" s="12">
        <v>13814</v>
      </c>
      <c r="E120" s="12">
        <v>0</v>
      </c>
      <c r="F120" s="12">
        <v>15369</v>
      </c>
      <c r="G120" s="13">
        <v>1.1000000000000001</v>
      </c>
      <c r="H120" s="13">
        <v>3.8</v>
      </c>
      <c r="I120" s="12">
        <v>16232</v>
      </c>
      <c r="J120" s="12">
        <v>15010</v>
      </c>
      <c r="K120" s="14">
        <v>8.5000000000000006E-2</v>
      </c>
      <c r="L120" s="25">
        <f t="shared" ref="L120" si="213">J120*(1-K120)</f>
        <v>13734.15</v>
      </c>
      <c r="M120" s="15">
        <v>0.69699999999999995</v>
      </c>
      <c r="N120" s="26">
        <f>L120*M120</f>
        <v>9572.70255</v>
      </c>
      <c r="O120" s="14">
        <v>0.124</v>
      </c>
      <c r="P120" s="26">
        <f>L120*O120</f>
        <v>1703.0346</v>
      </c>
      <c r="Q120" s="16">
        <v>0.17899999999999999</v>
      </c>
      <c r="R120" s="26">
        <f>L120*Q120</f>
        <v>2458.4128499999997</v>
      </c>
      <c r="S120" s="16">
        <v>0.20499999999999999</v>
      </c>
      <c r="T120" s="26">
        <f>L120*S120</f>
        <v>2815.5007499999997</v>
      </c>
      <c r="U120" s="16">
        <v>0.501</v>
      </c>
      <c r="V120" s="26">
        <f>L120*U120</f>
        <v>6880.80915</v>
      </c>
      <c r="W120" s="16">
        <v>0.41</v>
      </c>
      <c r="X120" s="26">
        <f>W120*L120</f>
        <v>5631.0014999999994</v>
      </c>
      <c r="Y120" s="17">
        <v>3.29E-3</v>
      </c>
      <c r="Z120" s="61">
        <f>L120*Y120</f>
        <v>45.185353499999998</v>
      </c>
      <c r="AA120" s="28">
        <f>IF(J120&gt;0,(AC120+AK120)/J120,0)</f>
        <v>2.8398779347101936E-3</v>
      </c>
      <c r="AB120" s="17">
        <v>2.9999999999999997E-4</v>
      </c>
      <c r="AC120" s="25">
        <f>AB120*L120</f>
        <v>4.1202449999999997</v>
      </c>
      <c r="AD120" s="141">
        <v>0.21629999999999999</v>
      </c>
      <c r="AE120" s="31">
        <f>AH120*(1-AI120)*AD120</f>
        <v>38.311488600000004</v>
      </c>
      <c r="AF120" s="29">
        <f t="shared" ref="AF120:AF122" si="214">IF(AND(AD120&gt;0,AB120&gt;0,Y120&gt;0),((Y120-AB120)*AD120)/((AD120-AB120)*Y120),0)</f>
        <v>0.9100768321513002</v>
      </c>
      <c r="AG120" s="62">
        <f>IF(AND(AA120&gt;0,AJ120&gt;0,AB120&gt;0),((AJ120*(AA120-AB120))/(AA120*(AJ120-AB120))),0)</f>
        <v>0.89559753192842761</v>
      </c>
      <c r="AH120" s="12">
        <v>194</v>
      </c>
      <c r="AI120" s="14">
        <v>8.6999999999999994E-2</v>
      </c>
      <c r="AJ120" s="15">
        <v>0.21740000000000001</v>
      </c>
      <c r="AK120" s="31">
        <f t="shared" si="206"/>
        <v>38.506322800000007</v>
      </c>
      <c r="AL120" s="19">
        <v>1.6</v>
      </c>
      <c r="AM120" s="19"/>
      <c r="AN120" s="119">
        <f>AN118+AH120-AM120-AO120</f>
        <v>1543.1600000000012</v>
      </c>
      <c r="AO120" s="120">
        <v>161</v>
      </c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24" t="s">
        <v>50</v>
      </c>
      <c r="D121" s="73">
        <v>21900</v>
      </c>
      <c r="E121" s="44">
        <v>2</v>
      </c>
      <c r="F121" s="35">
        <v>15973</v>
      </c>
      <c r="G121" s="36">
        <v>1</v>
      </c>
      <c r="H121" s="38">
        <v>3.5</v>
      </c>
      <c r="I121" s="35">
        <v>16966</v>
      </c>
      <c r="J121" s="35">
        <v>14778</v>
      </c>
      <c r="K121" s="66">
        <v>8.5999999999999993E-2</v>
      </c>
      <c r="L121" s="38">
        <f t="shared" si="204"/>
        <v>13507.092000000001</v>
      </c>
      <c r="M121" s="39">
        <v>0.7</v>
      </c>
      <c r="N121" s="26">
        <f t="shared" ref="N121:N122" si="215">L121*M121</f>
        <v>9454.9643999999989</v>
      </c>
      <c r="O121" s="37">
        <v>0.13200000000000001</v>
      </c>
      <c r="P121" s="26">
        <f t="shared" ref="P121:P122" si="216">L121*O121</f>
        <v>1782.9361440000002</v>
      </c>
      <c r="Q121" s="40">
        <v>0.16800000000000001</v>
      </c>
      <c r="R121" s="26">
        <f t="shared" ref="R121:R122" si="217">L121*Q121</f>
        <v>2269.191456</v>
      </c>
      <c r="S121" s="40">
        <v>0.20200000000000001</v>
      </c>
      <c r="T121" s="26">
        <f>L121*S121</f>
        <v>2728.4325840000001</v>
      </c>
      <c r="U121" s="40">
        <v>0.51</v>
      </c>
      <c r="V121" s="26">
        <f>L121*U121</f>
        <v>6888.6169200000004</v>
      </c>
      <c r="W121" s="40">
        <v>0.4</v>
      </c>
      <c r="X121" s="26">
        <f>W121*L121</f>
        <v>5402.8368000000009</v>
      </c>
      <c r="Y121" s="41">
        <v>3.2799999999999999E-3</v>
      </c>
      <c r="Z121" s="18">
        <f>L121*Y121</f>
        <v>44.303261759999998</v>
      </c>
      <c r="AA121" s="28">
        <f>IF(J121&gt;0,(AC121+AK121)/J121,0)</f>
        <v>3.0889867844092569E-3</v>
      </c>
      <c r="AB121" s="41">
        <v>2.9999999999999997E-4</v>
      </c>
      <c r="AC121" s="38">
        <f>AB121*L121</f>
        <v>4.0521275999999995</v>
      </c>
      <c r="AD121" s="29">
        <v>0.2117</v>
      </c>
      <c r="AE121" s="42">
        <f>AH121*(1-AI121)*AD121</f>
        <v>40.009394700000001</v>
      </c>
      <c r="AF121" s="29">
        <f t="shared" si="214"/>
        <v>0.90982589934697833</v>
      </c>
      <c r="AG121" s="30">
        <f t="shared" ref="AG121:AG122" si="218">IF(AND(AA121&gt;0,AJ121&gt;0,AB121&gt;0),((AJ121*(AA121-AB121))/(AA121*(AJ121-AB121))),0)</f>
        <v>0.90411309717140198</v>
      </c>
      <c r="AH121" s="35">
        <v>207</v>
      </c>
      <c r="AI121" s="66">
        <v>8.6999999999999994E-2</v>
      </c>
      <c r="AJ121" s="67">
        <v>0.22009999999999999</v>
      </c>
      <c r="AK121" s="42">
        <f t="shared" si="206"/>
        <v>41.596919100000001</v>
      </c>
      <c r="AL121" s="18">
        <v>1.6</v>
      </c>
      <c r="AM121" s="18"/>
      <c r="AN121" s="122">
        <f>AN120+AH121-AM121</f>
        <v>1750.1600000000012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24" t="s">
        <v>52</v>
      </c>
      <c r="D122" s="73">
        <v>15730</v>
      </c>
      <c r="E122" s="44">
        <v>3</v>
      </c>
      <c r="F122" s="44">
        <v>17186</v>
      </c>
      <c r="G122" s="38">
        <v>0.8</v>
      </c>
      <c r="H122" s="38">
        <v>4.5</v>
      </c>
      <c r="I122" s="44">
        <v>17789</v>
      </c>
      <c r="J122" s="44">
        <v>14881</v>
      </c>
      <c r="K122" s="66">
        <v>8.2000000000000003E-2</v>
      </c>
      <c r="L122" s="38">
        <f t="shared" si="204"/>
        <v>13660.758</v>
      </c>
      <c r="M122" s="29">
        <v>0.627</v>
      </c>
      <c r="N122" s="26">
        <f t="shared" si="215"/>
        <v>8565.2952659999992</v>
      </c>
      <c r="O122" s="40">
        <v>0.16400000000000001</v>
      </c>
      <c r="P122" s="26">
        <f t="shared" si="216"/>
        <v>2240.3643120000002</v>
      </c>
      <c r="Q122" s="40">
        <v>0.20899999999999999</v>
      </c>
      <c r="R122" s="26">
        <f t="shared" si="217"/>
        <v>2855.098422</v>
      </c>
      <c r="S122" s="40">
        <v>0.20599999999999999</v>
      </c>
      <c r="T122" s="26">
        <f>L122*S122</f>
        <v>2814.1161479999996</v>
      </c>
      <c r="U122" s="40">
        <v>0.46400000000000002</v>
      </c>
      <c r="V122" s="26">
        <f>L122*U122</f>
        <v>6338.5917120000004</v>
      </c>
      <c r="W122" s="40">
        <v>0.4</v>
      </c>
      <c r="X122" s="26">
        <f>W122*L122</f>
        <v>5464.3032000000003</v>
      </c>
      <c r="Y122" s="48">
        <v>3.2000000000000002E-3</v>
      </c>
      <c r="Z122" s="18">
        <f>L122*Y122</f>
        <v>43.714425599999998</v>
      </c>
      <c r="AA122" s="28">
        <f>IF(J122&gt;0,(AC122+AK122)/J122,0)</f>
        <v>2.9358641489147233E-3</v>
      </c>
      <c r="AB122" s="48">
        <v>2.9999999999999997E-4</v>
      </c>
      <c r="AC122" s="38">
        <f>AB122*L122</f>
        <v>4.0982273999999999</v>
      </c>
      <c r="AD122" s="29">
        <v>0.2092</v>
      </c>
      <c r="AE122" s="42">
        <f>AH122*(1-AI122)*AD122</f>
        <v>38.432968799999998</v>
      </c>
      <c r="AF122" s="29">
        <f t="shared" si="214"/>
        <v>0.90755146002872189</v>
      </c>
      <c r="AG122" s="30">
        <f t="shared" si="218"/>
        <v>0.89906703676890753</v>
      </c>
      <c r="AH122" s="44">
        <v>201</v>
      </c>
      <c r="AI122" s="66">
        <v>8.5999999999999993E-2</v>
      </c>
      <c r="AJ122" s="67">
        <v>0.2155</v>
      </c>
      <c r="AK122" s="42">
        <f t="shared" si="206"/>
        <v>39.590367000000001</v>
      </c>
      <c r="AL122" s="18">
        <v>1.6</v>
      </c>
      <c r="AM122" s="18"/>
      <c r="AN122" s="122">
        <f>AN121+AH122-AM122</f>
        <v>1951.1600000000012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51444</v>
      </c>
      <c r="E123" s="68"/>
      <c r="F123" s="52">
        <f>SUM(F120:F122)</f>
        <v>48528</v>
      </c>
      <c r="G123" s="53"/>
      <c r="H123" s="69"/>
      <c r="I123" s="52">
        <f>SUM(I120:I122)</f>
        <v>50987</v>
      </c>
      <c r="J123" s="52">
        <f>SUM(J120:J122)</f>
        <v>44669</v>
      </c>
      <c r="K123" s="21">
        <f>IF(J123&gt;0,(J120*K120+J121*K121+J122*K122)/J123,0)</f>
        <v>8.4331415523069692E-2</v>
      </c>
      <c r="L123" s="53">
        <f t="shared" ref="L123" si="219">L120+L121+L122</f>
        <v>40902</v>
      </c>
      <c r="M123" s="54">
        <f>IF(L123&gt;0,N123/L123,0)</f>
        <v>0.67461156461786709</v>
      </c>
      <c r="N123" s="55">
        <f>N120+N121+N122</f>
        <v>27592.962216</v>
      </c>
      <c r="O123" s="21">
        <f>IF(L123&gt;0,P123/L123,0)</f>
        <v>0.14000134604664807</v>
      </c>
      <c r="P123" s="55">
        <f>P120+P121+P122</f>
        <v>5726.3350559999999</v>
      </c>
      <c r="Q123" s="21">
        <f>IF(L123&gt;0,R123/L123,0)</f>
        <v>0.18538708933548481</v>
      </c>
      <c r="R123" s="55">
        <f>R120+R121+R122</f>
        <v>7582.7027279999993</v>
      </c>
      <c r="S123" s="21">
        <f>IF(L123&gt;0,T123/L123,0)</f>
        <v>0.20434329573126006</v>
      </c>
      <c r="T123" s="55">
        <f>T120+T121+T122</f>
        <v>8358.0494819999985</v>
      </c>
      <c r="U123" s="21">
        <f>IF(L123&gt;0,V123/L123,0)</f>
        <v>0.49161453674636946</v>
      </c>
      <c r="V123" s="55">
        <f>V120+V121+V122</f>
        <v>20108.017782000003</v>
      </c>
      <c r="W123" s="21">
        <f>IF(L123&gt;0,X123/L123,0)</f>
        <v>0.40335781868857262</v>
      </c>
      <c r="X123" s="55">
        <f>X120+X121+X122</f>
        <v>16498.141499999998</v>
      </c>
      <c r="Y123" s="56">
        <f>IF(L123&gt;0,Z123/L123,0)</f>
        <v>3.2566388161948067E-3</v>
      </c>
      <c r="Z123" s="57">
        <f>SUM(Z120:Z122)</f>
        <v>133.20304085999999</v>
      </c>
      <c r="AA123" s="63">
        <f>IF(L123&gt;0,(AA120*L120+AA121*L121+AA122*L122)/L123,0)</f>
        <v>2.9541994983130408E-3</v>
      </c>
      <c r="AB123" s="56">
        <f>IF(J123&gt;0,(J120*AB120+J121*AB121+J122*AB122)/J123,0)</f>
        <v>2.9999999999999997E-4</v>
      </c>
      <c r="AC123" s="53">
        <f>SUM(AC120:AC122)</f>
        <v>12.270599999999998</v>
      </c>
      <c r="AD123" s="54">
        <f>IF(J123&gt;0,(J120*AD120+J121*AD121+J122*AD122)/J123,0)</f>
        <v>0.21241287693926436</v>
      </c>
      <c r="AE123" s="59">
        <f>SUM(AE120:AE122)</f>
        <v>116.7538521</v>
      </c>
      <c r="AF123" s="54">
        <f>IF(AND(Z123&gt;0),((Z120*AF120+Z121*AF121+Z122*AF122)/Z123),0)</f>
        <v>0.90916459822109641</v>
      </c>
      <c r="AG123" s="58">
        <f>IF(AND(AA123&gt;0,AJ123&gt;0,AB123&gt;0),((AJ123*(AA123-AB123))/(AA123*(AJ123-AB123))),0)</f>
        <v>0.89968968508814995</v>
      </c>
      <c r="AH123" s="52">
        <f>SUM(AH120:AH122)</f>
        <v>602</v>
      </c>
      <c r="AI123" s="21">
        <f>IF(AH123&gt;0,(AI120*AH120+AI121*AH121+AI122*AH122)/AH123,0)</f>
        <v>8.6666112956810634E-2</v>
      </c>
      <c r="AJ123" s="54">
        <f>IF(J123&gt;0,(AJ120*J120+AJ121*J121+AJ122*J122)/J123,0)</f>
        <v>0.21766028565671941</v>
      </c>
      <c r="AK123" s="59">
        <f>SUM(AK120:AK122)</f>
        <v>119.6936089</v>
      </c>
      <c r="AL123" s="70"/>
      <c r="AM123" s="57">
        <f>SUM(AM120:AM122)</f>
        <v>0</v>
      </c>
      <c r="AN123" s="124"/>
      <c r="AO123" s="125">
        <f>AN122</f>
        <v>1951.1600000000012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/>
      <c r="D124" s="12"/>
      <c r="E124" s="12"/>
      <c r="F124" s="12"/>
      <c r="G124" s="147"/>
      <c r="H124" s="13"/>
      <c r="I124" s="12"/>
      <c r="J124" s="12"/>
      <c r="K124" s="14"/>
      <c r="L124" s="25">
        <f t="shared" ref="L124" si="220">J124*(1-K124)</f>
        <v>0</v>
      </c>
      <c r="M124" s="15"/>
      <c r="N124" s="26">
        <f>L124*M124</f>
        <v>0</v>
      </c>
      <c r="O124" s="14"/>
      <c r="P124" s="26">
        <f>L124*O124</f>
        <v>0</v>
      </c>
      <c r="Q124" s="16"/>
      <c r="R124" s="26">
        <f>L124*Q124</f>
        <v>0</v>
      </c>
      <c r="S124" s="16"/>
      <c r="T124" s="26">
        <f>L124*S124</f>
        <v>0</v>
      </c>
      <c r="U124" s="16"/>
      <c r="V124" s="26">
        <f>L124*U124</f>
        <v>0</v>
      </c>
      <c r="W124" s="16"/>
      <c r="X124" s="26">
        <f>W124*L124</f>
        <v>0</v>
      </c>
      <c r="Y124" s="17"/>
      <c r="Z124" s="61">
        <f>L124*Y124</f>
        <v>0</v>
      </c>
      <c r="AA124" s="28">
        <f>IF(J124&gt;0,(AC124+AK124)/J124,0)</f>
        <v>0</v>
      </c>
      <c r="AB124" s="17"/>
      <c r="AC124" s="25">
        <f>AB124*L124</f>
        <v>0</v>
      </c>
      <c r="AD124" s="141"/>
      <c r="AE124" s="31">
        <f>AH124*(1-AI124)*AD124</f>
        <v>0</v>
      </c>
      <c r="AF124" s="29">
        <f t="shared" ref="AF124:AF126" si="221">IF(AND(AD124&gt;0,AB124&gt;0,Y124&gt;0),((Y124-AB124)*AD124)/((AD124-AB124)*Y124),0)</f>
        <v>0</v>
      </c>
      <c r="AG124" s="62">
        <f>IF(AND(AA124&gt;0,AJ124&gt;0,AB124&gt;0),((AJ124*(AA124-AB124))/(AA124*(AJ124-AB124))),0)</f>
        <v>0</v>
      </c>
      <c r="AH124" s="12"/>
      <c r="AI124" s="14"/>
      <c r="AJ124" s="15"/>
      <c r="AK124" s="31">
        <f t="shared" si="206"/>
        <v>0</v>
      </c>
      <c r="AL124" s="19"/>
      <c r="AM124" s="19"/>
      <c r="AN124" s="119">
        <f>AN122+AH124-AM124</f>
        <v>1951.1600000000012</v>
      </c>
      <c r="AO124" s="120"/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/>
      <c r="D125" s="73"/>
      <c r="E125" s="44"/>
      <c r="F125" s="35"/>
      <c r="G125" s="148"/>
      <c r="H125" s="38"/>
      <c r="I125" s="35"/>
      <c r="J125" s="35"/>
      <c r="K125" s="66"/>
      <c r="L125" s="38">
        <f t="shared" si="204"/>
        <v>0</v>
      </c>
      <c r="M125" s="39"/>
      <c r="N125" s="26">
        <f t="shared" ref="N125:N126" si="222">L125*M125</f>
        <v>0</v>
      </c>
      <c r="O125" s="37"/>
      <c r="P125" s="26">
        <f t="shared" ref="P125:P126" si="223">L125*O125</f>
        <v>0</v>
      </c>
      <c r="Q125" s="40"/>
      <c r="R125" s="26">
        <f t="shared" ref="R125:R126" si="224">L125*Q125</f>
        <v>0</v>
      </c>
      <c r="S125" s="40"/>
      <c r="T125" s="26">
        <f>L125*S125</f>
        <v>0</v>
      </c>
      <c r="U125" s="40"/>
      <c r="V125" s="26">
        <f>L125*U125</f>
        <v>0</v>
      </c>
      <c r="W125" s="40"/>
      <c r="X125" s="26">
        <f>W125*L125</f>
        <v>0</v>
      </c>
      <c r="Y125" s="41"/>
      <c r="Z125" s="18">
        <f>L125*Y125</f>
        <v>0</v>
      </c>
      <c r="AA125" s="28">
        <f>IF(J125&gt;0,(AC125+AK125)/J125,0)</f>
        <v>0</v>
      </c>
      <c r="AB125" s="41"/>
      <c r="AC125" s="38">
        <f>AB125*L125</f>
        <v>0</v>
      </c>
      <c r="AD125" s="29"/>
      <c r="AE125" s="42">
        <f>AH125*(1-AI125)*AD125</f>
        <v>0</v>
      </c>
      <c r="AF125" s="29">
        <f t="shared" si="221"/>
        <v>0</v>
      </c>
      <c r="AG125" s="30">
        <f t="shared" ref="AG125:AG126" si="225">IF(AND(AA125&gt;0,AJ125&gt;0,AB125&gt;0),((AJ125*(AA125-AB125))/(AA125*(AJ125-AB125))),0)</f>
        <v>0</v>
      </c>
      <c r="AH125" s="35"/>
      <c r="AI125" s="66"/>
      <c r="AJ125" s="67"/>
      <c r="AK125" s="42">
        <f t="shared" si="206"/>
        <v>0</v>
      </c>
      <c r="AL125" s="18"/>
      <c r="AM125" s="18"/>
      <c r="AN125" s="122">
        <f>AN124+AH125-AM125</f>
        <v>1951.1600000000012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11"/>
      <c r="D126" s="73"/>
      <c r="E126" s="44"/>
      <c r="F126" s="44"/>
      <c r="G126" s="149"/>
      <c r="H126" s="38"/>
      <c r="I126" s="44"/>
      <c r="J126" s="44"/>
      <c r="K126" s="66"/>
      <c r="L126" s="38">
        <f t="shared" si="204"/>
        <v>0</v>
      </c>
      <c r="M126" s="29"/>
      <c r="N126" s="26">
        <f t="shared" si="222"/>
        <v>0</v>
      </c>
      <c r="O126" s="40"/>
      <c r="P126" s="26">
        <f t="shared" si="223"/>
        <v>0</v>
      </c>
      <c r="Q126" s="40"/>
      <c r="R126" s="26">
        <f t="shared" si="224"/>
        <v>0</v>
      </c>
      <c r="S126" s="40"/>
      <c r="T126" s="26">
        <f>L126*S126</f>
        <v>0</v>
      </c>
      <c r="U126" s="40"/>
      <c r="V126" s="26">
        <f>L126*U126</f>
        <v>0</v>
      </c>
      <c r="W126" s="40"/>
      <c r="X126" s="26">
        <f>W126*L126</f>
        <v>0</v>
      </c>
      <c r="Y126" s="48"/>
      <c r="Z126" s="18">
        <f>L126*Y126</f>
        <v>0</v>
      </c>
      <c r="AA126" s="28">
        <f>IF(J126&gt;0,(AC126+AK126)/J126,0)</f>
        <v>0</v>
      </c>
      <c r="AB126" s="48"/>
      <c r="AC126" s="38">
        <f>AB126*L126</f>
        <v>0</v>
      </c>
      <c r="AD126" s="29"/>
      <c r="AE126" s="42">
        <f>AH126*(1-AI126)*AD126</f>
        <v>0</v>
      </c>
      <c r="AF126" s="29">
        <f t="shared" si="221"/>
        <v>0</v>
      </c>
      <c r="AG126" s="30">
        <f t="shared" si="225"/>
        <v>0</v>
      </c>
      <c r="AH126" s="44"/>
      <c r="AI126" s="66"/>
      <c r="AJ126" s="67"/>
      <c r="AK126" s="42">
        <f t="shared" si="206"/>
        <v>0</v>
      </c>
      <c r="AL126" s="18"/>
      <c r="AM126" s="18"/>
      <c r="AN126" s="122">
        <f>AN125+AH126-AM126</f>
        <v>1951.1600000000012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6">SUM(D124:D126)</f>
        <v>0</v>
      </c>
      <c r="E127" s="68"/>
      <c r="F127" s="52">
        <f>SUM(F124:F126)</f>
        <v>0</v>
      </c>
      <c r="G127" s="69"/>
      <c r="H127" s="69"/>
      <c r="I127" s="52">
        <f>SUM(I124:I126)</f>
        <v>0</v>
      </c>
      <c r="J127" s="52">
        <f>SUM(J124:J126)</f>
        <v>0</v>
      </c>
      <c r="K127" s="21">
        <f>IF(J127&gt;0,(J124*K124+J125*K125+J126*K126)/J127,0)</f>
        <v>0</v>
      </c>
      <c r="L127" s="53">
        <f t="shared" ref="L127" si="227">L124+L125+L126</f>
        <v>0</v>
      </c>
      <c r="M127" s="54">
        <f>IF(L127&gt;0,N127/L127,0)</f>
        <v>0</v>
      </c>
      <c r="N127" s="55">
        <f>N124+N125+N126</f>
        <v>0</v>
      </c>
      <c r="O127" s="21">
        <f>IF(L127&gt;0,P127/L127,0)</f>
        <v>0</v>
      </c>
      <c r="P127" s="55">
        <f>P124+P125+P126</f>
        <v>0</v>
      </c>
      <c r="Q127" s="21">
        <f>IF(L127&gt;0,R127/L127,0)</f>
        <v>0</v>
      </c>
      <c r="R127" s="55">
        <f>R124+R125+R126</f>
        <v>0</v>
      </c>
      <c r="S127" s="21">
        <f>IF(L127&gt;0,T127/L127,0)</f>
        <v>0</v>
      </c>
      <c r="T127" s="55">
        <f>T124+T125+T126</f>
        <v>0</v>
      </c>
      <c r="U127" s="21">
        <f>IF(L127&gt;0,V127/L127,0)</f>
        <v>0</v>
      </c>
      <c r="V127" s="55">
        <f>V124+V125+V126</f>
        <v>0</v>
      </c>
      <c r="W127" s="21">
        <f>IF(L127&gt;0,X127/L127,0)</f>
        <v>0</v>
      </c>
      <c r="X127" s="55">
        <f>X124+X125+X126</f>
        <v>0</v>
      </c>
      <c r="Y127" s="56">
        <f>IF(L127&gt;0,Z127/L127,0)</f>
        <v>0</v>
      </c>
      <c r="Z127" s="57">
        <f>SUM(Z124:Z126)</f>
        <v>0</v>
      </c>
      <c r="AA127" s="63">
        <f>IF(L127&gt;0,(AA124*L124+AA125*L125+AA126*L126)/L127,0)</f>
        <v>0</v>
      </c>
      <c r="AB127" s="56">
        <f>IF(J127&gt;0,(J124*AB124+J125*AB125+J126*AB126)/J127,0)</f>
        <v>0</v>
      </c>
      <c r="AC127" s="53">
        <f>SUM(AC124:AC126)</f>
        <v>0</v>
      </c>
      <c r="AD127" s="54">
        <f>IF(J127&gt;0,(J124*AD124+J125*AD125+J126*AD126)/J127,0)</f>
        <v>0</v>
      </c>
      <c r="AE127" s="59">
        <f>SUM(AE124:AE126)</f>
        <v>0</v>
      </c>
      <c r="AF127" s="54">
        <f>IF(AND(Z127&gt;0),((Z124*AF124+Z125*AF125+Z126*AF126)/Z127),0)</f>
        <v>0</v>
      </c>
      <c r="AG127" s="58">
        <f>IF(AND(AA127&gt;0,AJ127&gt;0,AB127&gt;0),((AJ127*(AA127-AB127))/(AA127*(AJ127-AB127))),0)</f>
        <v>0</v>
      </c>
      <c r="AH127" s="52">
        <f>SUM(AH124:AH126)</f>
        <v>0</v>
      </c>
      <c r="AI127" s="21">
        <f>IF(AH127&gt;0,(AI124*AH124+AI125*AH125+AI126*AH126)/AH127,0)</f>
        <v>0</v>
      </c>
      <c r="AJ127" s="54">
        <f>IF(J127&gt;0,(AJ124*J124+AJ125*J125+AJ126*J126)/J127,0)</f>
        <v>0</v>
      </c>
      <c r="AK127" s="59">
        <f>SUM(AK124:AK126)</f>
        <v>0</v>
      </c>
      <c r="AL127" s="70"/>
      <c r="AM127" s="57">
        <f>SUM(AM124:AM126)</f>
        <v>0</v>
      </c>
      <c r="AN127" s="124"/>
      <c r="AO127" s="125">
        <f>AN126</f>
        <v>1951.1600000000012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1319279</v>
      </c>
      <c r="E128" s="86"/>
      <c r="F128" s="86">
        <f t="shared" ref="F128" si="228">SUM(F127,F123,F119,F115,F111,F107,F103,F99,F95,F91,F87,F83,F79,F75,F71,F67,F63,F59,F55,F51,F47,F43,F39,F35,F31,F27,F23,F19,F15,F11,F7)</f>
        <v>1260139</v>
      </c>
      <c r="G128" s="92"/>
      <c r="H128" s="86"/>
      <c r="I128" s="86">
        <f t="shared" ref="I128:J128" si="229">SUM(I127,I123,I119,I115,I111,I107,I103,I99,I95,I91,I87,I83,I79,I75,I71,I67,I63,I59,I55,I51,I47,I43,I39,I35,I31,I27,I23,I19,I15,I11,I7)</f>
        <v>1311378</v>
      </c>
      <c r="J128" s="86">
        <f t="shared" si="229"/>
        <v>1322780</v>
      </c>
      <c r="K128" s="87">
        <f>1-L128/J128</f>
        <v>8.2736251682063666E-2</v>
      </c>
      <c r="L128" s="86">
        <f>SUM(L127,L123,L119,L115,L111,L107,L103,L99,L95,L91,L87,L83,L79,L75,L71,L67,L63,L59,L55,L51,L47,L43,L39,L35,L31,L27,L23,L19,L15,L11,L7)</f>
        <v>1213338.1409999998</v>
      </c>
      <c r="M128" s="88">
        <f>IF(AND(L128&gt;0),(N128/L128),0)</f>
        <v>0.69946518259331647</v>
      </c>
      <c r="N128" s="86">
        <f>SUM(N127,N123,N119,N115,N111,N107,N103,N99,N95,N91,N87,N83,N79,N75,N71,N67,N63,N59,N55,N51,N47,N43,N39,N35,N31,N27,N23,N19,N15,N11,N7)</f>
        <v>848687.78434200003</v>
      </c>
      <c r="O128" s="88">
        <f>P128/L128</f>
        <v>0.16072478271990628</v>
      </c>
      <c r="P128" s="86">
        <f>SUM(P127,P123,P119,P115,P111,P107,P103,P99,P95,P91,P87,P83,P79,P75,P71,P67,P63,P59,P55,P51,P47,P43,P39,P35,P31,P27,P23,P19,P15,P11,P7)</f>
        <v>195013.509078</v>
      </c>
      <c r="Q128" s="88">
        <f>R128/L128</f>
        <v>0.13981003468677741</v>
      </c>
      <c r="R128" s="86">
        <f>SUM(R127,R123,R119,R115,R111,R107,R103,R99,R95,R91,R87,R83,R79,R75,R71,R67,R63,R59,R55,R51,R47,R43,R39,R35,R31,R27,R23,R19,R15,R11,R7)</f>
        <v>169636.84758</v>
      </c>
      <c r="S128" s="88">
        <f>T128/L128</f>
        <v>0.19375570517650123</v>
      </c>
      <c r="T128" s="86">
        <f>SUM(T127,T123,T119,T115,T111,T107,T103,T99,T95,T91,T87,T83,T79,T75,T71,T67,T63,T59,T55,T51,T47,T43,T39,T35,T31,T27,T23,T19,T15,T11,T7)</f>
        <v>235091.18712700004</v>
      </c>
      <c r="U128" s="88">
        <f>V128/L128</f>
        <v>0.51593979388388822</v>
      </c>
      <c r="V128" s="86">
        <f>SUM(V127,V123,V119,V115,V111,V107,V103,V99,V95,V91,V87,V83,V79,V75,V71,V67,V63,V59,V55,V51,V47,V43,V39,V35,V31,V27,V23,V19,V15,V11,V7)</f>
        <v>626009.43037900003</v>
      </c>
      <c r="W128" s="88">
        <f>IF(AND(L128&gt;0),(X128/L128),0)</f>
        <v>0.40107506117703107</v>
      </c>
      <c r="X128" s="86">
        <f>SUM(X127,X123,X119,X115,X111,X107,X103,X99,X95,X91,X87,X83,X79,X75,X71,X67,X63,X59,X55,X51,X47,X43,X39,X35,X31,X27,X23,X19,X15,X11,X7)</f>
        <v>486639.66913000005</v>
      </c>
      <c r="Y128" s="89">
        <f>IF(AND(L128&gt;0),(Z128/L128),0)</f>
        <v>3.3212885859078924E-3</v>
      </c>
      <c r="Z128" s="86">
        <f>SUM(Z127,Z123,Z119,Z115,Z111,Z107,Z103,Z99,Z95,Z91,Z87,Z83,Z79,Z75,Z71,Z67,Z63,Z59,Z55,Z51,Z47,Z43,Z39,Z35,Z31,Z27,Z23,Z19,Z15,Z11,Z7)</f>
        <v>4029.8461185500005</v>
      </c>
      <c r="AA128" s="90">
        <f>(AC128+AK128)/J128</f>
        <v>3.0697012962624176E-3</v>
      </c>
      <c r="AB128" s="91">
        <f>AC128/(L128-AH128)</f>
        <v>2.76771338089919E-4</v>
      </c>
      <c r="AC128" s="92">
        <f>SUM(AC127,AC123,AC119,AC115,AC111,AC107,AC103,AC99,AC95,AC91,AC87,AC83,AC79,AC75,AC71,AC67,AC63,AC59,AC55,AC51,AC47,AC43,AC39,AC35,AC31,AC27,AC23,AC19,AC15,AC11,AC7)</f>
        <v>330.61308937000001</v>
      </c>
      <c r="AD128" s="88">
        <f>AE128/AH128</f>
        <v>0.19836911789076214</v>
      </c>
      <c r="AE128" s="86">
        <f>SUM(AE127,AE123,AE119,AE115,AE111,AE107,AE103,AE99,AE95,AE91,AE87,AE83,AE79,AE75,AE71,AE67,AE63,AE59,AE55,AE51,AE47,AE43,AE39,AE35,AE31,AE27,AE23,AE19,AE15,AE11,AE7)</f>
        <v>3729.9345237000007</v>
      </c>
      <c r="AF128" s="93">
        <f>((Y128-AB128)*AJ128)/((AJ128-AB128)*Y128)</f>
        <v>0.91794823822240079</v>
      </c>
      <c r="AG128" s="94">
        <f>((AA128-AB128)*AJ128)/((AJ128-AB128)*AA128)</f>
        <v>0.91110891000052474</v>
      </c>
      <c r="AH128" s="86">
        <f t="shared" ref="AH128" si="230">SUM(AH127,AH123,AH119,AH115,AH111,AH107,AH103,AH99,AH95,AH91,AH87,AH83,AH79,AH75,AH71,AH67,AH63,AH59,AH55,AH51,AH47,AH43,AH39,AH35,AH31,AH27,AH23,AH19,AH15,AH11,AH7)</f>
        <v>18803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8.616112490646638E-2</v>
      </c>
      <c r="AJ128" s="88">
        <f>AK128/AH128</f>
        <v>0.19836868538531088</v>
      </c>
      <c r="AK128" s="86">
        <f>SUM(AK127,AK123,AK119,AK115,AK111,AK107,AK103,AK99,AK95,AK91,AK87,AK83,AK79,AK75,AK71,AK67,AK63,AK59,AK55,AK51,AK47,AK43,AK39,AK35,AK31,AK27,AK23,AK19,AK15,AK11,AK7)</f>
        <v>3729.9263913000004</v>
      </c>
      <c r="AL128" s="86"/>
      <c r="AM128" s="128">
        <f>SUM(AM127,AM123,AM119,AM115,AM111,AM107,AM103,AM99,AM95,AM91,AM87,AM83,AM79,AM75,AM71,AM67,AM63,AM59,AM55,AM51,AM47,AM43,AM39,AM35,AM31,AM27,AM23,AM19,AM15,AM11,AM7)</f>
        <v>18838.22</v>
      </c>
      <c r="AN128" s="129"/>
      <c r="AO128" s="130"/>
      <c r="AP128" s="86">
        <f t="shared" ref="AP128" si="231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_1"/>
    <protectedRange sqref="AF4:AF6" name="Range1_5"/>
    <protectedRange sqref="AF8:AF10" name="Range1_1_2"/>
    <protectedRange sqref="AF12:AF14" name="Range1_2_1"/>
    <protectedRange sqref="AF16:AF18" name="Range1_3_1"/>
    <protectedRange sqref="AF20:AF22" name="Range1_4_1"/>
    <protectedRange sqref="AF24:AF26" name="Range1_6_1"/>
    <protectedRange sqref="AF28:AF30" name="Range1_8_1"/>
    <protectedRange sqref="AF32:AF34" name="Range1_10_1"/>
    <protectedRange sqref="AF36:AF38" name="Range1_11_1"/>
    <protectedRange sqref="AF40:AF42" name="Range1_13_1"/>
    <protectedRange sqref="AF44:AF46" name="Range1_14_1"/>
    <protectedRange sqref="AF48:AF50" name="Range1_15_1"/>
    <protectedRange sqref="AF52:AF54" name="Range1_16_1"/>
    <protectedRange sqref="AF56:AF58" name="Range1_17_1"/>
    <protectedRange sqref="AF60:AF62" name="Range1_19_1"/>
    <protectedRange sqref="AF64:AF66" name="Range1_21_1"/>
    <protectedRange sqref="AF68:AF70" name="Range1_23_1"/>
    <protectedRange sqref="AF72:AF74" name="Range1_24_1"/>
    <protectedRange sqref="AF76:AF78" name="Range1_26_1"/>
    <protectedRange sqref="AF80:AF82" name="Range1_27_1"/>
    <protectedRange sqref="AF84:AF86" name="Range1_29_1"/>
    <protectedRange sqref="AF88:AF90" name="Range1_30_1"/>
    <protectedRange sqref="AF92:AF94" name="Range1_32_1"/>
    <protectedRange sqref="AF96:AF98" name="Range1_34_1"/>
    <protectedRange sqref="AF100:AF102" name="Range1_35_1"/>
    <protectedRange sqref="AF104:AF106" name="Range1_36_1"/>
    <protectedRange sqref="AF108:AF110" name="Range1_37_1"/>
    <protectedRange sqref="AF112:AF114" name="Range1_39_1"/>
    <protectedRange sqref="AF116:AF118" name="Range1_41_1"/>
    <protectedRange sqref="AF120:AF122" name="Range1_42_1"/>
    <protectedRange sqref="AF124:AF126" name="Range1_44_1"/>
  </protectedRanges>
  <mergeCells count="36">
    <mergeCell ref="AR1:AS1"/>
    <mergeCell ref="AT1:AU1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72:A75"/>
    <mergeCell ref="A76:A79"/>
    <mergeCell ref="A80:A83"/>
    <mergeCell ref="C1:C2"/>
    <mergeCell ref="A20:A23"/>
    <mergeCell ref="A4:A7"/>
    <mergeCell ref="A8:A11"/>
    <mergeCell ref="A12:A15"/>
    <mergeCell ref="A16:A19"/>
    <mergeCell ref="A1:A2"/>
    <mergeCell ref="B1:B2"/>
    <mergeCell ref="A24:A27"/>
    <mergeCell ref="A28:A31"/>
    <mergeCell ref="A32:A35"/>
    <mergeCell ref="A124:A127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32"/>
  <sheetViews>
    <sheetView tabSelected="1" zoomScale="110" zoomScaleNormal="110" workbookViewId="0">
      <pane ySplit="2" topLeftCell="A106" activePane="bottomLeft" state="frozen"/>
      <selection pane="bottomLeft" activeCell="C120" sqref="C120"/>
    </sheetView>
  </sheetViews>
  <sheetFormatPr defaultColWidth="9.140625" defaultRowHeight="12.75" x14ac:dyDescent="0.2"/>
  <cols>
    <col min="1" max="1" width="3.28515625" style="96" bestFit="1" customWidth="1"/>
    <col min="2" max="2" width="5.85546875" style="22" customWidth="1"/>
    <col min="3" max="3" width="18.140625" style="33" customWidth="1"/>
    <col min="4" max="4" width="13.7109375" style="33" bestFit="1" customWidth="1"/>
    <col min="5" max="5" width="11.28515625" style="33" bestFit="1" customWidth="1"/>
    <col min="6" max="6" width="11.28515625" style="33" customWidth="1"/>
    <col min="7" max="7" width="11.28515625" style="98" customWidth="1"/>
    <col min="8" max="8" width="8.85546875" style="33" customWidth="1"/>
    <col min="9" max="9" width="13.42578125" style="33" bestFit="1" customWidth="1"/>
    <col min="10" max="10" width="13" style="33" customWidth="1"/>
    <col min="11" max="11" width="14.5703125" style="33" customWidth="1"/>
    <col min="12" max="12" width="12.5703125" style="33" customWidth="1"/>
    <col min="13" max="13" width="8.5703125" style="33" bestFit="1" customWidth="1"/>
    <col min="14" max="14" width="10.7109375" style="33" hidden="1" customWidth="1"/>
    <col min="15" max="15" width="7.7109375" style="33" bestFit="1" customWidth="1"/>
    <col min="16" max="16" width="11.85546875" style="33" hidden="1" customWidth="1"/>
    <col min="17" max="17" width="7.7109375" style="33" bestFit="1" customWidth="1"/>
    <col min="18" max="18" width="8.42578125" style="33" hidden="1" customWidth="1"/>
    <col min="19" max="19" width="9" style="33" customWidth="1"/>
    <col min="20" max="20" width="6.7109375" style="33" hidden="1" customWidth="1"/>
    <col min="21" max="21" width="9" style="33" customWidth="1"/>
    <col min="22" max="22" width="7.42578125" style="33" hidden="1" customWidth="1"/>
    <col min="23" max="23" width="9.85546875" style="33" customWidth="1"/>
    <col min="24" max="24" width="14.42578125" style="33" hidden="1" customWidth="1"/>
    <col min="25" max="25" width="11.5703125" style="33" bestFit="1" customWidth="1"/>
    <col min="26" max="26" width="7.5703125" style="33" hidden="1" customWidth="1"/>
    <col min="27" max="27" width="11.7109375" style="33" hidden="1" customWidth="1"/>
    <col min="28" max="28" width="11.5703125" style="33" bestFit="1" customWidth="1"/>
    <col min="29" max="29" width="12.28515625" style="33" hidden="1" customWidth="1"/>
    <col min="30" max="30" width="15" style="97" customWidth="1"/>
    <col min="31" max="31" width="15" style="99" hidden="1" customWidth="1"/>
    <col min="32" max="32" width="13.85546875" style="33" customWidth="1"/>
    <col min="33" max="33" width="10" style="33" customWidth="1"/>
    <col min="34" max="34" width="12" style="33" customWidth="1"/>
    <col min="35" max="35" width="11.5703125" style="98" customWidth="1"/>
    <col min="36" max="36" width="12.28515625" style="99" bestFit="1" customWidth="1"/>
    <col min="37" max="37" width="11.7109375" style="33" bestFit="1" customWidth="1"/>
    <col min="38" max="38" width="11.85546875" style="33" customWidth="1"/>
    <col min="39" max="39" width="10.140625" style="131" customWidth="1"/>
    <col min="40" max="40" width="0.140625" style="132" customWidth="1"/>
    <col min="41" max="41" width="11.5703125" style="133" customWidth="1"/>
    <col min="42" max="42" width="12.140625" style="100" customWidth="1"/>
    <col min="43" max="43" width="14.85546875" style="33" customWidth="1"/>
    <col min="44" max="44" width="6.42578125" style="33" bestFit="1" customWidth="1"/>
    <col min="45" max="45" width="10.42578125" style="33" customWidth="1"/>
    <col min="46" max="46" width="6.42578125" style="33" bestFit="1" customWidth="1"/>
    <col min="47" max="47" width="11.140625" style="33" customWidth="1"/>
    <col min="48" max="16384" width="9.140625" style="33"/>
  </cols>
  <sheetData>
    <row r="1" spans="1:47" s="22" customFormat="1" ht="66" customHeight="1" x14ac:dyDescent="0.2">
      <c r="A1" s="172" t="s">
        <v>47</v>
      </c>
      <c r="B1" s="174" t="s">
        <v>46</v>
      </c>
      <c r="C1" s="176" t="s">
        <v>45</v>
      </c>
      <c r="D1" s="143" t="s">
        <v>0</v>
      </c>
      <c r="E1" s="143" t="s">
        <v>1</v>
      </c>
      <c r="F1" s="143" t="s">
        <v>2</v>
      </c>
      <c r="G1" s="2" t="s">
        <v>48</v>
      </c>
      <c r="H1" s="143" t="s">
        <v>3</v>
      </c>
      <c r="I1" s="143" t="s">
        <v>4</v>
      </c>
      <c r="J1" s="143" t="s">
        <v>5</v>
      </c>
      <c r="K1" s="143" t="s">
        <v>6</v>
      </c>
      <c r="L1" s="143" t="s">
        <v>7</v>
      </c>
      <c r="M1" s="143" t="s">
        <v>8</v>
      </c>
      <c r="N1" s="143"/>
      <c r="O1" s="1" t="s">
        <v>9</v>
      </c>
      <c r="P1" s="1"/>
      <c r="Q1" s="1" t="s">
        <v>10</v>
      </c>
      <c r="R1" s="1"/>
      <c r="S1" s="143" t="s">
        <v>11</v>
      </c>
      <c r="T1" s="143"/>
      <c r="U1" s="143" t="s">
        <v>12</v>
      </c>
      <c r="V1" s="143"/>
      <c r="W1" s="143" t="s">
        <v>13</v>
      </c>
      <c r="X1" s="143"/>
      <c r="Y1" s="143" t="s">
        <v>14</v>
      </c>
      <c r="Z1" s="143" t="s">
        <v>15</v>
      </c>
      <c r="AA1" s="143" t="s">
        <v>16</v>
      </c>
      <c r="AB1" s="143" t="s">
        <v>17</v>
      </c>
      <c r="AC1" s="143" t="s">
        <v>18</v>
      </c>
      <c r="AD1" s="138" t="s">
        <v>43</v>
      </c>
      <c r="AE1" s="3" t="s">
        <v>44</v>
      </c>
      <c r="AF1" s="143" t="s">
        <v>19</v>
      </c>
      <c r="AG1" s="143" t="s">
        <v>20</v>
      </c>
      <c r="AH1" s="143" t="s">
        <v>21</v>
      </c>
      <c r="AI1" s="2" t="s">
        <v>22</v>
      </c>
      <c r="AJ1" s="3" t="s">
        <v>23</v>
      </c>
      <c r="AK1" s="143" t="s">
        <v>24</v>
      </c>
      <c r="AL1" s="143" t="s">
        <v>25</v>
      </c>
      <c r="AM1" s="110" t="s">
        <v>40</v>
      </c>
      <c r="AN1" s="111" t="s">
        <v>41</v>
      </c>
      <c r="AO1" s="112" t="s">
        <v>41</v>
      </c>
      <c r="AP1" s="4" t="s">
        <v>26</v>
      </c>
      <c r="AQ1" s="143" t="s">
        <v>27</v>
      </c>
      <c r="AR1" s="168" t="s">
        <v>28</v>
      </c>
      <c r="AS1" s="168"/>
      <c r="AT1" s="168" t="s">
        <v>29</v>
      </c>
      <c r="AU1" s="168"/>
    </row>
    <row r="2" spans="1:47" s="22" customFormat="1" ht="13.5" thickBot="1" x14ac:dyDescent="0.25">
      <c r="A2" s="173"/>
      <c r="B2" s="175"/>
      <c r="C2" s="177"/>
      <c r="D2" s="5" t="s">
        <v>30</v>
      </c>
      <c r="E2" s="5" t="s">
        <v>31</v>
      </c>
      <c r="F2" s="5" t="s">
        <v>30</v>
      </c>
      <c r="G2" s="8" t="s">
        <v>32</v>
      </c>
      <c r="H2" s="5" t="s">
        <v>32</v>
      </c>
      <c r="I2" s="5" t="s">
        <v>30</v>
      </c>
      <c r="J2" s="5" t="s">
        <v>30</v>
      </c>
      <c r="K2" s="5" t="s">
        <v>32</v>
      </c>
      <c r="L2" s="5" t="s">
        <v>30</v>
      </c>
      <c r="M2" s="5" t="s">
        <v>32</v>
      </c>
      <c r="N2" s="6"/>
      <c r="O2" s="5" t="s">
        <v>32</v>
      </c>
      <c r="P2" s="5"/>
      <c r="Q2" s="5" t="s">
        <v>32</v>
      </c>
      <c r="R2" s="5"/>
      <c r="S2" s="5" t="s">
        <v>32</v>
      </c>
      <c r="T2" s="5"/>
      <c r="U2" s="5" t="s">
        <v>33</v>
      </c>
      <c r="V2" s="5"/>
      <c r="W2" s="5" t="s">
        <v>33</v>
      </c>
      <c r="X2" s="5"/>
      <c r="Y2" s="7" t="s">
        <v>32</v>
      </c>
      <c r="Z2" s="7" t="s">
        <v>32</v>
      </c>
      <c r="AA2" s="7" t="s">
        <v>32</v>
      </c>
      <c r="AB2" s="7" t="s">
        <v>32</v>
      </c>
      <c r="AC2" s="7" t="s">
        <v>30</v>
      </c>
      <c r="AD2" s="139" t="s">
        <v>32</v>
      </c>
      <c r="AE2" s="144" t="s">
        <v>30</v>
      </c>
      <c r="AF2" s="7" t="s">
        <v>32</v>
      </c>
      <c r="AG2" s="7" t="s">
        <v>32</v>
      </c>
      <c r="AH2" s="5" t="s">
        <v>30</v>
      </c>
      <c r="AI2" s="8" t="s">
        <v>32</v>
      </c>
      <c r="AJ2" s="9" t="s">
        <v>32</v>
      </c>
      <c r="AK2" s="5" t="s">
        <v>30</v>
      </c>
      <c r="AL2" s="5" t="s">
        <v>34</v>
      </c>
      <c r="AM2" s="113" t="s">
        <v>42</v>
      </c>
      <c r="AN2" s="114" t="s">
        <v>42</v>
      </c>
      <c r="AO2" s="115" t="s">
        <v>42</v>
      </c>
      <c r="AP2" s="10" t="s">
        <v>35</v>
      </c>
      <c r="AQ2" s="5" t="s">
        <v>32</v>
      </c>
      <c r="AR2" s="5" t="s">
        <v>36</v>
      </c>
      <c r="AS2" s="5" t="s">
        <v>37</v>
      </c>
      <c r="AT2" s="5" t="s">
        <v>36</v>
      </c>
      <c r="AU2" s="5" t="s">
        <v>37</v>
      </c>
    </row>
    <row r="3" spans="1:47" s="22" customFormat="1" ht="13.5" thickBot="1" x14ac:dyDescent="0.25">
      <c r="A3" s="101"/>
      <c r="B3" s="102"/>
      <c r="C3" s="108"/>
      <c r="D3" s="142"/>
      <c r="E3" s="142"/>
      <c r="F3" s="142"/>
      <c r="G3" s="105"/>
      <c r="H3" s="142"/>
      <c r="I3" s="142"/>
      <c r="J3" s="142"/>
      <c r="K3" s="142"/>
      <c r="L3" s="142"/>
      <c r="M3" s="142"/>
      <c r="N3" s="6"/>
      <c r="O3" s="142"/>
      <c r="P3" s="6"/>
      <c r="Q3" s="142"/>
      <c r="R3" s="6"/>
      <c r="S3" s="108"/>
      <c r="T3" s="6"/>
      <c r="U3" s="142"/>
      <c r="V3" s="6"/>
      <c r="W3" s="142"/>
      <c r="X3" s="6"/>
      <c r="Y3" s="103"/>
      <c r="Z3" s="104"/>
      <c r="AA3" s="103"/>
      <c r="AB3" s="103"/>
      <c r="AC3" s="103"/>
      <c r="AD3" s="140"/>
      <c r="AE3" s="145"/>
      <c r="AF3" s="109"/>
      <c r="AG3" s="109"/>
      <c r="AH3" s="142"/>
      <c r="AI3" s="105"/>
      <c r="AJ3" s="106"/>
      <c r="AK3" s="142"/>
      <c r="AL3" s="142"/>
      <c r="AM3" s="116"/>
      <c r="AN3" s="117">
        <f>Ноември!AO127</f>
        <v>1951.1600000000012</v>
      </c>
      <c r="AO3" s="118"/>
      <c r="AP3" s="107"/>
      <c r="AQ3" s="142"/>
      <c r="AR3" s="142"/>
      <c r="AS3" s="142"/>
      <c r="AT3" s="142"/>
      <c r="AU3" s="142"/>
    </row>
    <row r="4" spans="1:47" x14ac:dyDescent="0.2">
      <c r="A4" s="169">
        <v>1</v>
      </c>
      <c r="B4" s="23">
        <v>1</v>
      </c>
      <c r="C4" s="11" t="s">
        <v>53</v>
      </c>
      <c r="D4" s="12">
        <v>12678</v>
      </c>
      <c r="E4" s="12">
        <v>0</v>
      </c>
      <c r="F4" s="12">
        <v>14502</v>
      </c>
      <c r="G4" s="13">
        <v>1</v>
      </c>
      <c r="H4" s="13">
        <v>4.0999999999999996</v>
      </c>
      <c r="I4" s="12">
        <v>15306</v>
      </c>
      <c r="J4" s="12">
        <v>14897</v>
      </c>
      <c r="K4" s="14">
        <v>0.08</v>
      </c>
      <c r="L4" s="25">
        <f>J4*(1-K4)</f>
        <v>13705.24</v>
      </c>
      <c r="M4" s="15">
        <v>0.64300000000000002</v>
      </c>
      <c r="N4" s="26">
        <f>L4*M4</f>
        <v>8812.4693200000002</v>
      </c>
      <c r="O4" s="14">
        <v>0.16</v>
      </c>
      <c r="P4" s="26">
        <f>L4*O4</f>
        <v>2192.8384000000001</v>
      </c>
      <c r="Q4" s="16">
        <v>0.19700000000000001</v>
      </c>
      <c r="R4" s="26">
        <f>L4*Q4</f>
        <v>2699.93228</v>
      </c>
      <c r="S4" s="27">
        <v>0.20300000000000001</v>
      </c>
      <c r="T4" s="26">
        <f>L4*S4</f>
        <v>2782.16372</v>
      </c>
      <c r="U4" s="16">
        <v>0.48199999999999998</v>
      </c>
      <c r="V4" s="26">
        <f>L4*U4</f>
        <v>6605.9256799999994</v>
      </c>
      <c r="W4" s="16">
        <v>0.4</v>
      </c>
      <c r="X4" s="26">
        <f>W4*L4</f>
        <v>5482.0960000000005</v>
      </c>
      <c r="Y4" s="17">
        <v>3.1800000000000001E-3</v>
      </c>
      <c r="Z4" s="18">
        <f>L4*Y4</f>
        <v>43.582663199999999</v>
      </c>
      <c r="AA4" s="28">
        <f>IF(J4&gt;0,(AC4+AK4)/J4,0)</f>
        <v>2.8691206014633814E-3</v>
      </c>
      <c r="AB4" s="17">
        <v>3.1E-4</v>
      </c>
      <c r="AC4" s="25">
        <f>AB4*L4</f>
        <v>4.2486243999999997</v>
      </c>
      <c r="AD4" s="141">
        <v>0.21010000000000001</v>
      </c>
      <c r="AE4" s="31">
        <f>AH4*(1-AI4)*AD4</f>
        <v>37.131813400000006</v>
      </c>
      <c r="AF4" s="29">
        <f t="shared" ref="AF4:AF6" si="0">IF(AND(AD4&gt;0,AB4&gt;0,Y4&gt;0),((Y4-AB4)*AD4)/((AD4-AB4)*Y4),0)</f>
        <v>0.90384934200447831</v>
      </c>
      <c r="AG4" s="62">
        <f>IF(AND(AA4&gt;0,AJ4&gt;0,AB4&gt;0),((AJ4*(AA4-AB4))/(AA4*(AJ4-AB4))),0)</f>
        <v>0.89322430367718442</v>
      </c>
      <c r="AH4" s="12">
        <v>194</v>
      </c>
      <c r="AI4" s="14">
        <v>8.8999999999999996E-2</v>
      </c>
      <c r="AJ4" s="15">
        <v>0.21779999999999999</v>
      </c>
      <c r="AK4" s="31">
        <f t="shared" ref="AK4:AK6" si="1">AH4*(1-AI4)*AJ4</f>
        <v>38.492665199999998</v>
      </c>
      <c r="AL4" s="19">
        <v>1.6</v>
      </c>
      <c r="AM4" s="19"/>
      <c r="AN4" s="119">
        <f>AN3+AH4-AM4</f>
        <v>2145.1600000000012</v>
      </c>
      <c r="AO4" s="120"/>
      <c r="AP4" s="12"/>
      <c r="AQ4" s="32"/>
      <c r="AR4" s="20"/>
      <c r="AS4" s="20"/>
      <c r="AT4" s="20"/>
      <c r="AU4" s="20"/>
    </row>
    <row r="5" spans="1:47" x14ac:dyDescent="0.2">
      <c r="A5" s="170"/>
      <c r="B5" s="34">
        <v>2</v>
      </c>
      <c r="C5" s="24" t="s">
        <v>50</v>
      </c>
      <c r="D5" s="35">
        <v>20678</v>
      </c>
      <c r="E5" s="35">
        <v>3</v>
      </c>
      <c r="F5" s="35">
        <v>16798</v>
      </c>
      <c r="G5" s="36">
        <v>1.5</v>
      </c>
      <c r="H5" s="36">
        <v>3.4</v>
      </c>
      <c r="I5" s="35">
        <v>17894</v>
      </c>
      <c r="J5" s="35">
        <v>14753</v>
      </c>
      <c r="K5" s="37">
        <v>8.1000000000000003E-2</v>
      </c>
      <c r="L5" s="38">
        <f t="shared" ref="L5:L6" si="2">J5*(1-K5)</f>
        <v>13558.007000000001</v>
      </c>
      <c r="M5" s="39">
        <v>0.74399999999999999</v>
      </c>
      <c r="N5" s="26">
        <f t="shared" ref="N5:N6" si="3">L5*M5</f>
        <v>10087.157208000001</v>
      </c>
      <c r="O5" s="37">
        <v>0.13400000000000001</v>
      </c>
      <c r="P5" s="26">
        <f t="shared" ref="P5:P6" si="4">L5*O5</f>
        <v>1816.7729380000003</v>
      </c>
      <c r="Q5" s="40">
        <v>0.125</v>
      </c>
      <c r="R5" s="26">
        <f t="shared" ref="R5:R6" si="5">L5*Q5</f>
        <v>1694.7508750000002</v>
      </c>
      <c r="S5" s="29">
        <v>0.19</v>
      </c>
      <c r="T5" s="26">
        <f>L5*S5</f>
        <v>2576.0213300000005</v>
      </c>
      <c r="U5" s="40">
        <v>0.52</v>
      </c>
      <c r="V5" s="26">
        <f>L5*U5</f>
        <v>7050.1636400000007</v>
      </c>
      <c r="W5" s="40">
        <v>0.39</v>
      </c>
      <c r="X5" s="26">
        <f>W5*L5</f>
        <v>5287.622730000001</v>
      </c>
      <c r="Y5" s="41">
        <v>3.2200000000000002E-3</v>
      </c>
      <c r="Z5" s="18">
        <f>L5*Y5</f>
        <v>43.656782540000009</v>
      </c>
      <c r="AA5" s="28">
        <f>IF(J5&gt;0,(AC5+AK5)/J5,0)</f>
        <v>3.0239209428590797E-3</v>
      </c>
      <c r="AB5" s="41">
        <v>3.1E-4</v>
      </c>
      <c r="AC5" s="38">
        <f>AB5*L5</f>
        <v>4.2029821700000003</v>
      </c>
      <c r="AD5" s="29">
        <v>0.20849999999999999</v>
      </c>
      <c r="AE5" s="42">
        <f>AH5*(1-AI5)*AD5</f>
        <v>39.023902500000005</v>
      </c>
      <c r="AF5" s="29">
        <f t="shared" si="0"/>
        <v>0.90507237923790962</v>
      </c>
      <c r="AG5" s="30">
        <f t="shared" ref="AG5:AG6" si="6">IF(AND(AA5&gt;0,AJ5&gt;0,AB5&gt;0),((AJ5*(AA5-AB5))/(AA5*(AJ5-AB5))),0)</f>
        <v>0.898774597833222</v>
      </c>
      <c r="AH5" s="35">
        <v>205</v>
      </c>
      <c r="AI5" s="37">
        <v>8.6999999999999994E-2</v>
      </c>
      <c r="AJ5" s="39">
        <v>0.21590000000000001</v>
      </c>
      <c r="AK5" s="42">
        <f t="shared" si="1"/>
        <v>40.408923500000007</v>
      </c>
      <c r="AL5" s="43">
        <v>1.6</v>
      </c>
      <c r="AM5" s="43"/>
      <c r="AN5" s="134">
        <f>AN4+AH5-AM5</f>
        <v>2350.1600000000012</v>
      </c>
      <c r="AO5" s="121"/>
      <c r="AP5" s="44"/>
      <c r="AQ5" s="45"/>
      <c r="AR5" s="46"/>
      <c r="AS5" s="46"/>
      <c r="AT5" s="46"/>
      <c r="AU5" s="46"/>
    </row>
    <row r="6" spans="1:47" x14ac:dyDescent="0.2">
      <c r="A6" s="170"/>
      <c r="B6" s="34">
        <v>3</v>
      </c>
      <c r="C6" s="11" t="s">
        <v>58</v>
      </c>
      <c r="D6" s="44">
        <v>16100</v>
      </c>
      <c r="E6" s="44">
        <v>3</v>
      </c>
      <c r="F6" s="44">
        <v>17175</v>
      </c>
      <c r="G6" s="38">
        <v>0.6</v>
      </c>
      <c r="H6" s="38">
        <v>3.8</v>
      </c>
      <c r="I6" s="44">
        <v>17988</v>
      </c>
      <c r="J6" s="44">
        <v>14698</v>
      </c>
      <c r="K6" s="40">
        <v>8.8999999999999996E-2</v>
      </c>
      <c r="L6" s="38">
        <f t="shared" si="2"/>
        <v>13389.878000000001</v>
      </c>
      <c r="M6" s="29">
        <v>0.73299999999999998</v>
      </c>
      <c r="N6" s="26">
        <f t="shared" si="3"/>
        <v>9814.7805740000003</v>
      </c>
      <c r="O6" s="40">
        <v>9.4E-2</v>
      </c>
      <c r="P6" s="26">
        <f t="shared" si="4"/>
        <v>1258.6485320000002</v>
      </c>
      <c r="Q6" s="40">
        <v>0.17299999999999999</v>
      </c>
      <c r="R6" s="26">
        <f t="shared" si="5"/>
        <v>2316.4488940000001</v>
      </c>
      <c r="S6" s="29">
        <v>0.189</v>
      </c>
      <c r="T6" s="26">
        <f>L6*S6</f>
        <v>2530.6869420000003</v>
      </c>
      <c r="U6" s="40">
        <v>0.52300000000000002</v>
      </c>
      <c r="V6" s="26">
        <f>L6*U6</f>
        <v>7002.9061940000001</v>
      </c>
      <c r="W6" s="40">
        <v>0.39</v>
      </c>
      <c r="X6" s="26">
        <f>W6*L6</f>
        <v>5222.05242</v>
      </c>
      <c r="Y6" s="48">
        <v>3.2699999999999999E-3</v>
      </c>
      <c r="Z6" s="18">
        <f>L6*Y6</f>
        <v>43.784901060000003</v>
      </c>
      <c r="AA6" s="28">
        <f>IF(J6&gt;0,(AC6+AK6)/J6,0)</f>
        <v>2.8021062852088721E-3</v>
      </c>
      <c r="AB6" s="48">
        <v>3.1E-4</v>
      </c>
      <c r="AC6" s="38">
        <f>AB6*L6</f>
        <v>4.1508621799999998</v>
      </c>
      <c r="AD6" s="29">
        <v>0.20899999999999999</v>
      </c>
      <c r="AE6" s="42">
        <f>AH6*(1-AI6)*AD6</f>
        <v>35.834304000000003</v>
      </c>
      <c r="AF6" s="29">
        <f t="shared" si="0"/>
        <v>0.90654341052521759</v>
      </c>
      <c r="AG6" s="30">
        <f t="shared" si="6"/>
        <v>0.8906471795565819</v>
      </c>
      <c r="AH6" s="44">
        <v>188</v>
      </c>
      <c r="AI6" s="40">
        <v>8.7999999999999995E-2</v>
      </c>
      <c r="AJ6" s="29">
        <v>0.216</v>
      </c>
      <c r="AK6" s="42">
        <f t="shared" si="1"/>
        <v>37.034496000000004</v>
      </c>
      <c r="AL6" s="18">
        <v>1.65</v>
      </c>
      <c r="AM6" s="18"/>
      <c r="AN6" s="134">
        <f>AN5+AH6-AM6</f>
        <v>2538.1600000000012</v>
      </c>
      <c r="AO6" s="123"/>
      <c r="AP6" s="44"/>
      <c r="AQ6" s="49"/>
      <c r="AR6" s="42"/>
      <c r="AS6" s="42"/>
      <c r="AT6" s="42"/>
      <c r="AU6" s="42"/>
    </row>
    <row r="7" spans="1:47" s="22" customFormat="1" ht="13.5" thickBot="1" x14ac:dyDescent="0.25">
      <c r="A7" s="171"/>
      <c r="B7" s="50" t="s">
        <v>38</v>
      </c>
      <c r="C7" s="51"/>
      <c r="D7" s="52">
        <f>SUM(D4:D6)</f>
        <v>49456</v>
      </c>
      <c r="E7" s="52"/>
      <c r="F7" s="52">
        <f>SUM(F4:F6)</f>
        <v>48475</v>
      </c>
      <c r="G7" s="53"/>
      <c r="H7" s="53"/>
      <c r="I7" s="52">
        <f>SUM(I4:I6)</f>
        <v>51188</v>
      </c>
      <c r="J7" s="52">
        <f>SUM(J4:J6)</f>
        <v>44348</v>
      </c>
      <c r="K7" s="21">
        <f>IF(J7&gt;0,(J4*K4+J5*K5+J6*K6)/J7,0)</f>
        <v>8.3315482096148627E-2</v>
      </c>
      <c r="L7" s="53">
        <f>L4+L5+L6</f>
        <v>40653.125</v>
      </c>
      <c r="M7" s="54">
        <f>IF(L7&gt;0,N7/L7,0)</f>
        <v>0.70632717907909914</v>
      </c>
      <c r="N7" s="55">
        <f>N4+N5+N6</f>
        <v>28714.407102000001</v>
      </c>
      <c r="O7" s="21">
        <f>IF(L7&gt;0,P7/L7,0)</f>
        <v>0.12959052643554464</v>
      </c>
      <c r="P7" s="55">
        <f>P4+P5+P6</f>
        <v>5268.2598700000008</v>
      </c>
      <c r="Q7" s="21">
        <f>IF(L7&gt;0,R7/L7,0)</f>
        <v>0.16508280849258208</v>
      </c>
      <c r="R7" s="55">
        <f>R4+R5+R6</f>
        <v>6711.1320490000007</v>
      </c>
      <c r="S7" s="21">
        <f>IF(L7&gt;0,T7/L7,0)</f>
        <v>0.19405327369052194</v>
      </c>
      <c r="T7" s="55">
        <f>T4+T5+T6</f>
        <v>7888.8719920000003</v>
      </c>
      <c r="U7" s="21">
        <f>IF(L7&gt;0,V7/L7,0)</f>
        <v>0.50817730528710892</v>
      </c>
      <c r="V7" s="55">
        <f>V4+V5+V6</f>
        <v>20658.995513999998</v>
      </c>
      <c r="W7" s="21">
        <f>IF(L7&gt;0,X7/L7,0)</f>
        <v>0.39337126358674762</v>
      </c>
      <c r="X7" s="55">
        <f>X4+X5+X6</f>
        <v>15991.77115</v>
      </c>
      <c r="Y7" s="56">
        <f>IF(L7&gt;0,Z7/L7,0)</f>
        <v>3.2229833942655091E-3</v>
      </c>
      <c r="Z7" s="57">
        <f>SUM(Z4:Z6)</f>
        <v>131.02434680000002</v>
      </c>
      <c r="AA7" s="56">
        <f>IF(L7&gt;0,(AA4*L4+AA5*L5+AA6*L6)/L7,0)</f>
        <v>2.8986748016225075E-3</v>
      </c>
      <c r="AB7" s="56">
        <f>IF(J7&gt;0,(J4*AB4+J5*AB5+J6*AB6)/J7,0)</f>
        <v>3.1000000000000005E-4</v>
      </c>
      <c r="AC7" s="53">
        <f>SUM(AC4:AC6)</f>
        <v>12.60246875</v>
      </c>
      <c r="AD7" s="54">
        <f>IF(J7&gt;0,(J4*AD4+J5*AD5+J6*AD6)/J7,0)</f>
        <v>0.20920317037972397</v>
      </c>
      <c r="AE7" s="59">
        <f>SUM(AE4:AE6)</f>
        <v>111.99001990000002</v>
      </c>
      <c r="AF7" s="54">
        <f>IF(AND(Z7&gt;0),((Z4*AF4+Z5*AF5+Z6*AF6)/Z7),0)</f>
        <v>0.90515714012255788</v>
      </c>
      <c r="AG7" s="58">
        <f>IF(AND(AA7&gt;0,AJ7&gt;0,AB7&gt;0),((AJ7*(AA7-AB7))/(AA7*(AJ7-AB7))),0)</f>
        <v>0.89433472760064547</v>
      </c>
      <c r="AH7" s="52">
        <f>SUM(AH4:AH6)</f>
        <v>587</v>
      </c>
      <c r="AI7" s="21">
        <f>IF(AH7&gt;0,(AI4*AH4+AI5*AH5+AI6*AH6)/AH7,0)</f>
        <v>8.7981260647359449E-2</v>
      </c>
      <c r="AJ7" s="54">
        <f>IF(J7&gt;0,(AJ4*J4+AJ5*J5+AJ6*J6)/J7,0)</f>
        <v>0.21657137413186617</v>
      </c>
      <c r="AK7" s="59">
        <f>SUM(AK4:AK6)</f>
        <v>115.93608470000001</v>
      </c>
      <c r="AL7" s="57"/>
      <c r="AM7" s="57">
        <f>SUM(AM4:AM6)</f>
        <v>0</v>
      </c>
      <c r="AN7" s="124"/>
      <c r="AO7" s="125">
        <f>AN6</f>
        <v>2538.1600000000012</v>
      </c>
      <c r="AP7" s="52">
        <f>SUM(AP4:AP6)</f>
        <v>0</v>
      </c>
      <c r="AQ7" s="60"/>
      <c r="AR7" s="59"/>
      <c r="AS7" s="59"/>
      <c r="AT7" s="59"/>
      <c r="AU7" s="59"/>
    </row>
    <row r="8" spans="1:47" x14ac:dyDescent="0.2">
      <c r="A8" s="169">
        <v>2</v>
      </c>
      <c r="B8" s="23">
        <v>1</v>
      </c>
      <c r="C8" s="11" t="s">
        <v>56</v>
      </c>
      <c r="D8" s="12">
        <v>7230</v>
      </c>
      <c r="E8" s="12">
        <v>0</v>
      </c>
      <c r="F8" s="12">
        <v>8874</v>
      </c>
      <c r="G8" s="13">
        <v>0.8</v>
      </c>
      <c r="H8" s="13">
        <v>3.5</v>
      </c>
      <c r="I8" s="12">
        <v>9505</v>
      </c>
      <c r="J8" s="12">
        <v>14604</v>
      </c>
      <c r="K8" s="14">
        <v>8.3000000000000004E-2</v>
      </c>
      <c r="L8" s="25">
        <f>J8*(1-K8)</f>
        <v>13391.868</v>
      </c>
      <c r="M8" s="15">
        <v>0.69299999999999995</v>
      </c>
      <c r="N8" s="26">
        <f>L8*M8</f>
        <v>9280.5645239999994</v>
      </c>
      <c r="O8" s="14">
        <v>0.14699999999999999</v>
      </c>
      <c r="P8" s="26">
        <f>L8*O8</f>
        <v>1968.6045959999999</v>
      </c>
      <c r="Q8" s="16">
        <v>0.16</v>
      </c>
      <c r="R8" s="26">
        <f>L8*Q8</f>
        <v>2142.6988799999999</v>
      </c>
      <c r="S8" s="16">
        <v>0.189</v>
      </c>
      <c r="T8" s="26">
        <f>L8*S8</f>
        <v>2531.063052</v>
      </c>
      <c r="U8" s="16">
        <v>0.502</v>
      </c>
      <c r="V8" s="26">
        <f>L8*U8</f>
        <v>6722.7177360000005</v>
      </c>
      <c r="W8" s="16">
        <v>0.39</v>
      </c>
      <c r="X8" s="26">
        <f>W8*L8</f>
        <v>5222.82852</v>
      </c>
      <c r="Y8" s="17">
        <v>3.3999999999999998E-3</v>
      </c>
      <c r="Z8" s="61">
        <f>L8*Y8</f>
        <v>45.532351200000001</v>
      </c>
      <c r="AA8" s="28">
        <f>IF(J8&gt;0,(AC8+AK8)/J8,0)</f>
        <v>2.9174330621747472E-3</v>
      </c>
      <c r="AB8" s="17">
        <v>3.3E-4</v>
      </c>
      <c r="AC8" s="25">
        <f>AB8*L8</f>
        <v>4.4193164400000002</v>
      </c>
      <c r="AD8" s="141">
        <v>0.20979999999999999</v>
      </c>
      <c r="AE8" s="31">
        <f>AH8*(1-AI8)*AD8</f>
        <v>37.419927999999999</v>
      </c>
      <c r="AF8" s="29">
        <f t="shared" ref="AF8:AF10" si="7">IF(AND(AD8&gt;0,AB8&gt;0,Y8&gt;0),((Y8-AB8)*AD8)/((AD8-AB8)*Y8),0)</f>
        <v>0.90436367414679619</v>
      </c>
      <c r="AG8" s="62">
        <f>IF(AND(AA8&gt;0,AJ8&gt;0,AB8&gt;0),((AJ8*(AA8-AB8))/(AA8*(AJ8-AB8))),0)</f>
        <v>0.88825596567778831</v>
      </c>
      <c r="AH8" s="12">
        <v>196</v>
      </c>
      <c r="AI8" s="14">
        <v>0.09</v>
      </c>
      <c r="AJ8" s="15">
        <v>0.21410000000000001</v>
      </c>
      <c r="AK8" s="31">
        <f t="shared" ref="AK8:AK70" si="8">AH8*(1-AI8)*AJ8</f>
        <v>38.186876000000005</v>
      </c>
      <c r="AL8" s="19">
        <v>1.62</v>
      </c>
      <c r="AM8" s="19">
        <v>1004.52</v>
      </c>
      <c r="AN8" s="119">
        <f>AN6+AH8-AM8</f>
        <v>1729.6400000000012</v>
      </c>
      <c r="AO8" s="120"/>
      <c r="AP8" s="12"/>
      <c r="AQ8" s="32"/>
      <c r="AR8" s="20"/>
      <c r="AS8" s="20"/>
      <c r="AT8" s="20"/>
      <c r="AU8" s="20"/>
    </row>
    <row r="9" spans="1:47" x14ac:dyDescent="0.2">
      <c r="A9" s="170"/>
      <c r="B9" s="34">
        <v>2</v>
      </c>
      <c r="C9" s="24" t="s">
        <v>50</v>
      </c>
      <c r="D9" s="35">
        <v>20505</v>
      </c>
      <c r="E9" s="44">
        <v>2</v>
      </c>
      <c r="F9" s="35">
        <v>15260</v>
      </c>
      <c r="G9" s="36">
        <v>0.6</v>
      </c>
      <c r="H9" s="38">
        <v>3.3</v>
      </c>
      <c r="I9" s="35">
        <v>16048</v>
      </c>
      <c r="J9" s="35">
        <v>14691</v>
      </c>
      <c r="K9" s="40">
        <v>8.5000000000000006E-2</v>
      </c>
      <c r="L9" s="38">
        <f t="shared" ref="L9:L10" si="9">J9*(1-K9)</f>
        <v>13442.265000000001</v>
      </c>
      <c r="M9" s="39">
        <v>0.75</v>
      </c>
      <c r="N9" s="26">
        <f t="shared" ref="N9:N10" si="10">L9*M9</f>
        <v>10081.698750000001</v>
      </c>
      <c r="O9" s="37">
        <v>0.112</v>
      </c>
      <c r="P9" s="26">
        <f t="shared" ref="P9:P10" si="11">L9*O9</f>
        <v>1505.5336800000002</v>
      </c>
      <c r="Q9" s="40">
        <v>0.13800000000000001</v>
      </c>
      <c r="R9" s="26">
        <f t="shared" ref="R9:R10" si="12">L9*Q9</f>
        <v>1855.0325700000003</v>
      </c>
      <c r="S9" s="40">
        <v>0.188</v>
      </c>
      <c r="T9" s="26">
        <f>L9*S9</f>
        <v>2527.1458200000002</v>
      </c>
      <c r="U9" s="40">
        <v>0.52100000000000002</v>
      </c>
      <c r="V9" s="26">
        <f>L9*U9</f>
        <v>7003.4200650000012</v>
      </c>
      <c r="W9" s="40">
        <v>0.4</v>
      </c>
      <c r="X9" s="26">
        <f>W9*L9</f>
        <v>5376.9060000000009</v>
      </c>
      <c r="Y9" s="41">
        <v>3.3800000000000002E-3</v>
      </c>
      <c r="Z9" s="18">
        <f>L9*Y9</f>
        <v>45.434855700000007</v>
      </c>
      <c r="AA9" s="28">
        <f>IF(J9&gt;0,(AC9+AK9)/J9,0)</f>
        <v>3.2811026955278746E-3</v>
      </c>
      <c r="AB9" s="41">
        <v>3.2000000000000003E-4</v>
      </c>
      <c r="AC9" s="38">
        <f>AB9*L9</f>
        <v>4.301524800000001</v>
      </c>
      <c r="AD9" s="29">
        <v>0.2122</v>
      </c>
      <c r="AE9" s="42">
        <f>AH9*(1-AI9)*AD9</f>
        <v>44.171764199999998</v>
      </c>
      <c r="AF9" s="29">
        <f t="shared" si="7"/>
        <v>0.90669274670378341</v>
      </c>
      <c r="AG9" s="30">
        <f t="shared" ref="AG9:AG10" si="13">IF(AND(AA9&gt;0,AJ9&gt;0,AB9&gt;0),((AJ9*(AA9-AB9))/(AA9*(AJ9-AB9))),0)</f>
        <v>0.90384321960917813</v>
      </c>
      <c r="AH9" s="35">
        <v>229</v>
      </c>
      <c r="AI9" s="40">
        <v>9.0999999999999998E-2</v>
      </c>
      <c r="AJ9" s="39">
        <v>0.2109</v>
      </c>
      <c r="AK9" s="42">
        <f t="shared" si="8"/>
        <v>43.901154900000002</v>
      </c>
      <c r="AL9" s="18">
        <v>1.75</v>
      </c>
      <c r="AM9" s="18"/>
      <c r="AN9" s="134">
        <f>AN8+AH9-AM9</f>
        <v>1958.6400000000012</v>
      </c>
      <c r="AO9" s="123"/>
      <c r="AP9" s="44"/>
      <c r="AQ9" s="49"/>
      <c r="AR9" s="42"/>
      <c r="AS9" s="42"/>
      <c r="AT9" s="42"/>
      <c r="AU9" s="42"/>
    </row>
    <row r="10" spans="1:47" x14ac:dyDescent="0.2">
      <c r="A10" s="170"/>
      <c r="B10" s="34">
        <v>3</v>
      </c>
      <c r="C10" s="11" t="s">
        <v>58</v>
      </c>
      <c r="D10" s="44">
        <v>15600</v>
      </c>
      <c r="E10" s="44">
        <v>2</v>
      </c>
      <c r="F10" s="44">
        <v>17015</v>
      </c>
      <c r="G10" s="38">
        <v>0.9</v>
      </c>
      <c r="H10" s="38">
        <v>3</v>
      </c>
      <c r="I10" s="44">
        <v>17642</v>
      </c>
      <c r="J10" s="44">
        <v>14577</v>
      </c>
      <c r="K10" s="40">
        <v>8.6999999999999994E-2</v>
      </c>
      <c r="L10" s="38">
        <f t="shared" si="9"/>
        <v>13308.801000000001</v>
      </c>
      <c r="M10" s="29">
        <v>0.73899999999999999</v>
      </c>
      <c r="N10" s="26">
        <f t="shared" si="10"/>
        <v>9835.2039390000009</v>
      </c>
      <c r="O10" s="40">
        <v>0.158</v>
      </c>
      <c r="P10" s="26">
        <f t="shared" si="11"/>
        <v>2102.7905580000001</v>
      </c>
      <c r="Q10" s="40">
        <v>0.10299999999999999</v>
      </c>
      <c r="R10" s="26">
        <f t="shared" si="12"/>
        <v>1370.806503</v>
      </c>
      <c r="S10" s="40">
        <v>0.19</v>
      </c>
      <c r="T10" s="26">
        <f>L10*S10</f>
        <v>2528.6721900000002</v>
      </c>
      <c r="U10" s="40">
        <v>0.52400000000000002</v>
      </c>
      <c r="V10" s="26">
        <f>L10*U10</f>
        <v>6973.811724000001</v>
      </c>
      <c r="W10" s="40">
        <v>0.39</v>
      </c>
      <c r="X10" s="26">
        <f>W10*L10</f>
        <v>5190.4323900000009</v>
      </c>
      <c r="Y10" s="48">
        <v>3.3899999999999998E-3</v>
      </c>
      <c r="Z10" s="18">
        <f>L10*Y10</f>
        <v>45.116835389999999</v>
      </c>
      <c r="AA10" s="28">
        <f>IF(J10&gt;0,(AC10+AK10)/J10,0)</f>
        <v>3.0054322775605407E-3</v>
      </c>
      <c r="AB10" s="48">
        <v>3.1E-4</v>
      </c>
      <c r="AC10" s="38">
        <f>AB10*L10</f>
        <v>4.1257283100000004</v>
      </c>
      <c r="AD10" s="29">
        <v>0.21210000000000001</v>
      </c>
      <c r="AE10" s="42">
        <f>AH10*(1-AI10)*AD10</f>
        <v>39.891343800000001</v>
      </c>
      <c r="AF10" s="29">
        <f t="shared" si="7"/>
        <v>0.90988443636980543</v>
      </c>
      <c r="AG10" s="30">
        <f t="shared" si="13"/>
        <v>0.89817303095631862</v>
      </c>
      <c r="AH10" s="44">
        <v>206</v>
      </c>
      <c r="AI10" s="40">
        <v>8.6999999999999994E-2</v>
      </c>
      <c r="AJ10" s="29">
        <v>0.21099999999999999</v>
      </c>
      <c r="AK10" s="42">
        <f t="shared" si="8"/>
        <v>39.684457999999999</v>
      </c>
      <c r="AL10" s="18">
        <v>1.67</v>
      </c>
      <c r="AM10" s="18"/>
      <c r="AN10" s="134">
        <f>AN9+AH10-AM10</f>
        <v>2164.6400000000012</v>
      </c>
      <c r="AO10" s="123"/>
      <c r="AP10" s="44"/>
      <c r="AQ10" s="49"/>
      <c r="AR10" s="42"/>
      <c r="AS10" s="42"/>
      <c r="AT10" s="42"/>
      <c r="AU10" s="42"/>
    </row>
    <row r="11" spans="1:47" s="22" customFormat="1" ht="13.5" thickBot="1" x14ac:dyDescent="0.25">
      <c r="A11" s="171"/>
      <c r="B11" s="50" t="s">
        <v>38</v>
      </c>
      <c r="C11" s="51"/>
      <c r="D11" s="52">
        <f>SUM(D8:D10)</f>
        <v>43335</v>
      </c>
      <c r="E11" s="52"/>
      <c r="F11" s="52">
        <f t="shared" ref="F11:J11" si="14">SUM(F8:F10)</f>
        <v>41149</v>
      </c>
      <c r="G11" s="53"/>
      <c r="H11" s="53"/>
      <c r="I11" s="52">
        <f t="shared" si="14"/>
        <v>43195</v>
      </c>
      <c r="J11" s="52">
        <f t="shared" si="14"/>
        <v>43872</v>
      </c>
      <c r="K11" s="21">
        <f>IF(J11&gt;0,(J8*K8+J9*K9+J10*K10)/J11,0)</f>
        <v>8.4998769146608311E-2</v>
      </c>
      <c r="L11" s="53">
        <f>L8+L9+L10</f>
        <v>40142.934000000001</v>
      </c>
      <c r="M11" s="54">
        <f>IF(L11&gt;0,N11/L11,0)</f>
        <v>0.72733764833930681</v>
      </c>
      <c r="N11" s="55">
        <f>N8+N9+N10</f>
        <v>29197.467213000004</v>
      </c>
      <c r="O11" s="21">
        <f>IF(L11&gt;0,P11/L11,0)</f>
        <v>0.13892678681632986</v>
      </c>
      <c r="P11" s="55">
        <f>P8+P9+P10</f>
        <v>5576.9288340000003</v>
      </c>
      <c r="Q11" s="21">
        <f>IF(L11&gt;0,R11/L11,0)</f>
        <v>0.13373556484436339</v>
      </c>
      <c r="R11" s="55">
        <f>R8+R9+R10</f>
        <v>5368.537953</v>
      </c>
      <c r="S11" s="21">
        <f>IF(L11&gt;0,T11/L11,0)</f>
        <v>0.18899667528038683</v>
      </c>
      <c r="T11" s="55">
        <f>T8+T9+T10</f>
        <v>7586.8810620000004</v>
      </c>
      <c r="U11" s="21">
        <f>IF(L11&gt;0,V11/L11,0)</f>
        <v>0.51565611833454927</v>
      </c>
      <c r="V11" s="55">
        <f>V8+V9+V10</f>
        <v>20699.949525000004</v>
      </c>
      <c r="W11" s="21">
        <f>IF(L11&gt;0,X11/L11,0)</f>
        <v>0.39334860052830228</v>
      </c>
      <c r="X11" s="55">
        <f>X8+X9+X10</f>
        <v>15790.166910000004</v>
      </c>
      <c r="Y11" s="56">
        <f>IF(L11&gt;0,Z11/L11,0)</f>
        <v>3.3899874456112256E-3</v>
      </c>
      <c r="Z11" s="57">
        <f>SUM(Z8:Z10)</f>
        <v>136.08404229000001</v>
      </c>
      <c r="AA11" s="63">
        <f>IF(L11&gt;0,(AA8*L8+AA9*L9+AA10*L10)/L11,0)</f>
        <v>3.0683863440078901E-3</v>
      </c>
      <c r="AB11" s="56">
        <f>IF(J11&gt;0,(J8*AB8+J9*AB9+J10*AB10)/J11,0)</f>
        <v>3.2000615426695843E-4</v>
      </c>
      <c r="AC11" s="53">
        <f>SUM(AC8:AC10)</f>
        <v>12.846569550000002</v>
      </c>
      <c r="AD11" s="54">
        <f>IF(J11&gt;0,(J8*AD8+J9*AD9+J10*AD10)/J11,0)</f>
        <v>0.21136786788840259</v>
      </c>
      <c r="AE11" s="59">
        <f>SUM(AE8:AE10)</f>
        <v>121.483036</v>
      </c>
      <c r="AF11" s="54">
        <f>IF(AND(Z11&gt;0),((Z8*AF8+Z9*AF9+Z10*AF10)/Z11),0)</f>
        <v>0.9069716242782897</v>
      </c>
      <c r="AG11" s="58">
        <f>IF(AND(AA11&gt;0,AJ11&gt;0,AB11&gt;0),((AJ11*(AA11-AB11))/(AA11*(AJ11-AB11))),0)</f>
        <v>0.89706274297176813</v>
      </c>
      <c r="AH11" s="52">
        <f t="shared" ref="AH11" si="15">SUM(AH8:AH10)</f>
        <v>631</v>
      </c>
      <c r="AI11" s="21">
        <f>IF(AH11&gt;0,(AI8*AH8+AI9*AH9+AI10*AH10)/AH11,0)</f>
        <v>8.9383518225039607E-2</v>
      </c>
      <c r="AJ11" s="54">
        <f>IF(J11&gt;0,(AJ8*J8+AJ9*J9+AJ10*J10)/J11,0)</f>
        <v>0.21199843408096281</v>
      </c>
      <c r="AK11" s="59">
        <f>SUM(AK8:AK10)</f>
        <v>121.77248890000001</v>
      </c>
      <c r="AL11" s="57"/>
      <c r="AM11" s="57">
        <f>SUM(AM8:AM10)</f>
        <v>1004.52</v>
      </c>
      <c r="AN11" s="124"/>
      <c r="AO11" s="125">
        <f>AN10</f>
        <v>2164.6400000000012</v>
      </c>
      <c r="AP11" s="52">
        <f>SUM(AP8:AP10)</f>
        <v>0</v>
      </c>
      <c r="AQ11" s="60"/>
      <c r="AR11" s="59"/>
      <c r="AS11" s="59"/>
      <c r="AT11" s="59"/>
      <c r="AU11" s="59"/>
    </row>
    <row r="12" spans="1:47" x14ac:dyDescent="0.2">
      <c r="A12" s="169">
        <v>3</v>
      </c>
      <c r="B12" s="23">
        <v>1</v>
      </c>
      <c r="C12" s="11" t="s">
        <v>56</v>
      </c>
      <c r="D12" s="12">
        <v>5626</v>
      </c>
      <c r="E12" s="12">
        <v>0</v>
      </c>
      <c r="F12" s="12">
        <v>7882</v>
      </c>
      <c r="G12" s="13">
        <v>0.8</v>
      </c>
      <c r="H12" s="13">
        <v>3.4</v>
      </c>
      <c r="I12" s="12">
        <v>8560</v>
      </c>
      <c r="J12" s="12">
        <v>13158</v>
      </c>
      <c r="K12" s="14">
        <v>0.09</v>
      </c>
      <c r="L12" s="25">
        <f>J12*(1-K12)</f>
        <v>11973.78</v>
      </c>
      <c r="M12" s="15">
        <v>0.69699999999999995</v>
      </c>
      <c r="N12" s="26">
        <f>L12*M12</f>
        <v>8345.7246599999999</v>
      </c>
      <c r="O12" s="14">
        <v>0.16500000000000001</v>
      </c>
      <c r="P12" s="26">
        <f>L12*O12</f>
        <v>1975.6737000000003</v>
      </c>
      <c r="Q12" s="16">
        <v>0.13800000000000001</v>
      </c>
      <c r="R12" s="26">
        <f>L12*Q12</f>
        <v>1652.3816400000003</v>
      </c>
      <c r="S12" s="16">
        <v>0.17799999999999999</v>
      </c>
      <c r="T12" s="26">
        <f>L12*S12</f>
        <v>2131.33284</v>
      </c>
      <c r="U12" s="16">
        <v>0.503</v>
      </c>
      <c r="V12" s="26">
        <f>L12*U12</f>
        <v>6022.8113400000002</v>
      </c>
      <c r="W12" s="16">
        <v>0.39</v>
      </c>
      <c r="X12" s="26">
        <f>W12*L12</f>
        <v>4669.7742000000007</v>
      </c>
      <c r="Y12" s="17">
        <v>3.4199999999999999E-3</v>
      </c>
      <c r="Z12" s="61">
        <f>L12*Y12</f>
        <v>40.950327600000001</v>
      </c>
      <c r="AA12" s="28">
        <f>IF(J12&gt;0,(AC12+AK12)/J12,0)</f>
        <v>3.2645404772761819E-3</v>
      </c>
      <c r="AB12" s="17">
        <v>2.9999999999999997E-4</v>
      </c>
      <c r="AC12" s="25">
        <f>AB12*L12</f>
        <v>3.5921339999999997</v>
      </c>
      <c r="AD12" s="141">
        <v>0.21</v>
      </c>
      <c r="AE12" s="31">
        <f>AH12*(1-AI12)*AD12</f>
        <v>38.771880000000003</v>
      </c>
      <c r="AF12" s="29">
        <f t="shared" ref="AF12:AF14" si="16">IF(AND(AD12&gt;0,AB12&gt;0,Y12&gt;0),((Y12-AB12)*AD12)/((AD12-AB12)*Y12),0)</f>
        <v>0.91358582436061542</v>
      </c>
      <c r="AG12" s="62">
        <f>IF(AND(AA12&gt;0,AJ12&gt;0,AB12&gt;0),((AJ12*(AA12-AB12))/(AA12*(AJ12-AB12))),0)</f>
        <v>0.90938307191180168</v>
      </c>
      <c r="AH12" s="12">
        <v>202</v>
      </c>
      <c r="AI12" s="14">
        <v>8.5999999999999993E-2</v>
      </c>
      <c r="AJ12" s="15">
        <v>0.2132</v>
      </c>
      <c r="AK12" s="31">
        <f t="shared" si="8"/>
        <v>39.362689600000003</v>
      </c>
      <c r="AL12" s="19">
        <v>1.6</v>
      </c>
      <c r="AM12" s="19">
        <v>993.44</v>
      </c>
      <c r="AN12" s="119">
        <f>AN10+AH12-AM12</f>
        <v>1373.2000000000012</v>
      </c>
      <c r="AO12" s="120"/>
      <c r="AP12" s="12"/>
      <c r="AQ12" s="32"/>
      <c r="AR12" s="20"/>
      <c r="AS12" s="20"/>
      <c r="AT12" s="20"/>
      <c r="AU12" s="20"/>
    </row>
    <row r="13" spans="1:47" x14ac:dyDescent="0.2">
      <c r="A13" s="170"/>
      <c r="B13" s="34">
        <v>2</v>
      </c>
      <c r="C13" s="24" t="s">
        <v>52</v>
      </c>
      <c r="D13" s="35">
        <v>20066</v>
      </c>
      <c r="E13" s="44">
        <v>2</v>
      </c>
      <c r="F13" s="35">
        <v>15298</v>
      </c>
      <c r="G13" s="36">
        <v>0.7</v>
      </c>
      <c r="H13" s="38">
        <v>4.2</v>
      </c>
      <c r="I13" s="35">
        <v>15837</v>
      </c>
      <c r="J13" s="35">
        <v>13237</v>
      </c>
      <c r="K13" s="40">
        <v>8.3000000000000004E-2</v>
      </c>
      <c r="L13" s="38">
        <f t="shared" ref="L13:L14" si="17">J13*(1-K13)</f>
        <v>12138.329</v>
      </c>
      <c r="M13" s="39">
        <v>0.748</v>
      </c>
      <c r="N13" s="26">
        <f t="shared" ref="N13:N14" si="18">L13*M13</f>
        <v>9079.4700919999996</v>
      </c>
      <c r="O13" s="37">
        <v>0.14299999999999999</v>
      </c>
      <c r="P13" s="26">
        <f t="shared" ref="P13:P14" si="19">L13*O13</f>
        <v>1735.7810469999997</v>
      </c>
      <c r="Q13" s="40">
        <v>0.109</v>
      </c>
      <c r="R13" s="26">
        <f t="shared" ref="R13:R14" si="20">L13*Q13</f>
        <v>1323.077861</v>
      </c>
      <c r="S13" s="40">
        <v>0.186</v>
      </c>
      <c r="T13" s="26">
        <f>L13*S13</f>
        <v>2257.729194</v>
      </c>
      <c r="U13" s="40">
        <v>0.496</v>
      </c>
      <c r="V13" s="26">
        <f>L13*U13</f>
        <v>6020.6111839999994</v>
      </c>
      <c r="W13" s="40">
        <v>0.39</v>
      </c>
      <c r="X13" s="26">
        <f>W13*L13</f>
        <v>4733.9483099999998</v>
      </c>
      <c r="Y13" s="41">
        <v>3.3800000000000002E-3</v>
      </c>
      <c r="Z13" s="18">
        <f>L13*Y13</f>
        <v>41.027552020000002</v>
      </c>
      <c r="AA13" s="28">
        <f>IF(J13&gt;0,(AC13+AK13)/J13,0)</f>
        <v>3.091685738460376E-3</v>
      </c>
      <c r="AB13" s="41">
        <v>2.7999999999999998E-4</v>
      </c>
      <c r="AC13" s="38">
        <f>AB13*L13</f>
        <v>3.3987321199999996</v>
      </c>
      <c r="AD13" s="29">
        <v>0.214</v>
      </c>
      <c r="AE13" s="42">
        <f>AH13*(1-AI13)*AD13</f>
        <v>37.041260000000001</v>
      </c>
      <c r="AF13" s="29">
        <f t="shared" si="16"/>
        <v>0.91836135761329052</v>
      </c>
      <c r="AG13" s="30">
        <f t="shared" ref="AG13:AG14" si="21">IF(AND(AA13&gt;0,AJ13&gt;0,AB13&gt;0),((AJ13*(AA13-AB13))/(AA13*(AJ13-AB13))),0)</f>
        <v>0.91061058627497327</v>
      </c>
      <c r="AH13" s="35">
        <v>190</v>
      </c>
      <c r="AI13" s="40">
        <v>8.8999999999999996E-2</v>
      </c>
      <c r="AJ13" s="39">
        <v>0.21679999999999999</v>
      </c>
      <c r="AK13" s="42">
        <f t="shared" si="8"/>
        <v>37.525911999999998</v>
      </c>
      <c r="AL13" s="18">
        <v>1.6</v>
      </c>
      <c r="AM13" s="18"/>
      <c r="AN13" s="134">
        <f>AN12+AH13-AM13</f>
        <v>1563.2000000000012</v>
      </c>
      <c r="AO13" s="123"/>
      <c r="AP13" s="44"/>
      <c r="AQ13" s="49"/>
      <c r="AR13" s="42"/>
      <c r="AS13" s="42"/>
      <c r="AT13" s="42"/>
      <c r="AU13" s="42"/>
    </row>
    <row r="14" spans="1:47" x14ac:dyDescent="0.2">
      <c r="A14" s="170"/>
      <c r="B14" s="34">
        <v>3</v>
      </c>
      <c r="C14" s="47" t="s">
        <v>58</v>
      </c>
      <c r="D14" s="44">
        <v>15400</v>
      </c>
      <c r="E14" s="44">
        <v>1</v>
      </c>
      <c r="F14" s="44">
        <v>16653</v>
      </c>
      <c r="G14" s="38">
        <v>0.9</v>
      </c>
      <c r="H14" s="38">
        <v>4.7</v>
      </c>
      <c r="I14" s="44">
        <v>17004</v>
      </c>
      <c r="J14" s="44">
        <v>13328</v>
      </c>
      <c r="K14" s="40">
        <v>8.5000000000000006E-2</v>
      </c>
      <c r="L14" s="38">
        <f t="shared" si="17"/>
        <v>12195.12</v>
      </c>
      <c r="M14" s="29">
        <v>0.70599999999999996</v>
      </c>
      <c r="N14" s="26">
        <f t="shared" si="18"/>
        <v>8609.7547200000008</v>
      </c>
      <c r="O14" s="40">
        <v>0.187</v>
      </c>
      <c r="P14" s="26">
        <f t="shared" si="19"/>
        <v>2280.4874400000003</v>
      </c>
      <c r="Q14" s="40">
        <v>0.107</v>
      </c>
      <c r="R14" s="26">
        <f t="shared" si="20"/>
        <v>1304.8778400000001</v>
      </c>
      <c r="S14" s="40">
        <v>0.17599999999999999</v>
      </c>
      <c r="T14" s="26">
        <f>L14*S14</f>
        <v>2146.34112</v>
      </c>
      <c r="U14" s="40">
        <v>0.53</v>
      </c>
      <c r="V14" s="26">
        <f>L14*U14</f>
        <v>6463.4136000000008</v>
      </c>
      <c r="W14" s="40">
        <v>0.39</v>
      </c>
      <c r="X14" s="26">
        <f>W14*L14</f>
        <v>4756.0968000000003</v>
      </c>
      <c r="Y14" s="48">
        <v>3.4499999999999999E-3</v>
      </c>
      <c r="Z14" s="18">
        <f>L14*Y14</f>
        <v>42.073164000000006</v>
      </c>
      <c r="AA14" s="28">
        <f>IF(J14&gt;0,(AC14+AK14)/J14,0)</f>
        <v>3.1738538490396159E-3</v>
      </c>
      <c r="AB14" s="48">
        <v>2.7999999999999998E-4</v>
      </c>
      <c r="AC14" s="38">
        <f>AB14*L14</f>
        <v>3.4146335999999997</v>
      </c>
      <c r="AD14" s="29">
        <v>0.21099999999999999</v>
      </c>
      <c r="AE14" s="42">
        <f>AH14*(1-AI14)*AD14</f>
        <v>37.483094999999999</v>
      </c>
      <c r="AF14" s="29">
        <f t="shared" si="16"/>
        <v>0.9200615144212253</v>
      </c>
      <c r="AG14" s="30">
        <f t="shared" si="21"/>
        <v>0.91294694790859243</v>
      </c>
      <c r="AH14" s="44">
        <v>195</v>
      </c>
      <c r="AI14" s="40">
        <v>8.8999999999999996E-2</v>
      </c>
      <c r="AJ14" s="29">
        <v>0.21890000000000001</v>
      </c>
      <c r="AK14" s="42">
        <f t="shared" si="8"/>
        <v>38.886490500000001</v>
      </c>
      <c r="AL14" s="18">
        <v>1.62</v>
      </c>
      <c r="AM14" s="18"/>
      <c r="AN14" s="134">
        <f>AN13+AH14-AM14</f>
        <v>1758.2000000000012</v>
      </c>
      <c r="AO14" s="123"/>
      <c r="AP14" s="44"/>
      <c r="AQ14" s="49"/>
      <c r="AR14" s="42"/>
      <c r="AS14" s="42"/>
      <c r="AT14" s="42"/>
      <c r="AU14" s="42"/>
    </row>
    <row r="15" spans="1:47" s="22" customFormat="1" ht="13.5" thickBot="1" x14ac:dyDescent="0.25">
      <c r="A15" s="171"/>
      <c r="B15" s="50" t="s">
        <v>38</v>
      </c>
      <c r="C15" s="51"/>
      <c r="D15" s="52">
        <f>SUM(D12:D14)</f>
        <v>41092</v>
      </c>
      <c r="E15" s="52"/>
      <c r="F15" s="52">
        <f t="shared" ref="F15:J15" si="22">SUM(F12:F14)</f>
        <v>39833</v>
      </c>
      <c r="G15" s="53"/>
      <c r="H15" s="53"/>
      <c r="I15" s="52">
        <f t="shared" si="22"/>
        <v>41401</v>
      </c>
      <c r="J15" s="52">
        <f t="shared" si="22"/>
        <v>39723</v>
      </c>
      <c r="K15" s="21">
        <f>IF(J15&gt;0,(J12*K12+J13*K13+J14*K14)/J15,0)</f>
        <v>8.598975404677392E-2</v>
      </c>
      <c r="L15" s="53">
        <f>L12+L13+L14</f>
        <v>36307.228999999999</v>
      </c>
      <c r="M15" s="54">
        <f>IF(L15&gt;0,N15/L15,0)</f>
        <v>0.71707343658751821</v>
      </c>
      <c r="N15" s="55">
        <f>N12+N13+N14</f>
        <v>26034.949472</v>
      </c>
      <c r="O15" s="21">
        <f>IF(L15&gt;0,P15/L15,0)</f>
        <v>0.16503441193487944</v>
      </c>
      <c r="P15" s="55">
        <f>P12+P13+P14</f>
        <v>5991.9421870000006</v>
      </c>
      <c r="Q15" s="21">
        <f>IF(L15&gt;0,R15/L15,0)</f>
        <v>0.11789215147760244</v>
      </c>
      <c r="R15" s="55">
        <f>R12+R13+R14</f>
        <v>4280.3373410000004</v>
      </c>
      <c r="S15" s="21">
        <f>IF(L15&gt;0,T15/L15,0)</f>
        <v>0.18000280754006318</v>
      </c>
      <c r="T15" s="55">
        <f>T12+T13+T14</f>
        <v>6535.4031540000005</v>
      </c>
      <c r="U15" s="21">
        <f>IF(L15&gt;0,V15/L15,0)</f>
        <v>0.50972868582176845</v>
      </c>
      <c r="V15" s="55">
        <f>V12+V13+V14</f>
        <v>18506.836124000001</v>
      </c>
      <c r="W15" s="21">
        <f>IF(L15&gt;0,X15/L15,0)</f>
        <v>0.38999999999999996</v>
      </c>
      <c r="X15" s="55">
        <f>X12+X13+X14</f>
        <v>14159.819309999999</v>
      </c>
      <c r="Y15" s="56">
        <f>IF(L15&gt;0,Z15/L15,0)</f>
        <v>3.4167036988694459E-3</v>
      </c>
      <c r="Z15" s="57">
        <f>SUM(Z12:Z14)</f>
        <v>124.05104362000002</v>
      </c>
      <c r="AA15" s="63">
        <f>IF(L15&gt;0,(AA12*L12+AA13*L13+AA14*L14)/L15,0)</f>
        <v>3.1762907790495393E-3</v>
      </c>
      <c r="AB15" s="56">
        <f>IF(J15&gt;0,(J12*AB12+J13*AB13+J14*AB14)/J15,0)</f>
        <v>2.8662487727513022E-4</v>
      </c>
      <c r="AC15" s="53">
        <f>SUM(AC12:AC14)</f>
        <v>10.40549972</v>
      </c>
      <c r="AD15" s="54">
        <f>IF(J15&gt;0,(J12*AD12+J13*AD13+J14*AD14)/J15,0)</f>
        <v>0.21166845404425647</v>
      </c>
      <c r="AE15" s="59">
        <f>SUM(AE12:AE14)</f>
        <v>113.296235</v>
      </c>
      <c r="AF15" s="54">
        <f>IF(AND(Z15&gt;0),((Z12*AF12+Z13*AF13+Z14*AF14)/Z15),0)</f>
        <v>0.9173615379315172</v>
      </c>
      <c r="AG15" s="58">
        <f>IF(AND(AA15&gt;0,AJ15&gt;0,AB15&gt;0),((AJ15*(AA15-AB15))/(AA15*(AJ15-AB15))),0)</f>
        <v>0.91096821476619161</v>
      </c>
      <c r="AH15" s="52">
        <f t="shared" ref="AH15" si="23">SUM(AH12:AH14)</f>
        <v>587</v>
      </c>
      <c r="AI15" s="21">
        <f>IF(AH15&gt;0,(AI12*AH12+AI13*AH13+AI14*AH14)/AH15,0)</f>
        <v>8.7967632027257242E-2</v>
      </c>
      <c r="AJ15" s="54">
        <f>IF(J15&gt;0,(AJ12*J12+AJ13*J13+AJ14*J14)/J15,0)</f>
        <v>0.21631212144097878</v>
      </c>
      <c r="AK15" s="59">
        <f>SUM(AK12:AK14)</f>
        <v>115.77509209999999</v>
      </c>
      <c r="AL15" s="57"/>
      <c r="AM15" s="57">
        <f>SUM(AM12:AM14)</f>
        <v>993.44</v>
      </c>
      <c r="AN15" s="124"/>
      <c r="AO15" s="125">
        <f>AN14</f>
        <v>1758.2000000000012</v>
      </c>
      <c r="AP15" s="52">
        <f>SUM(AP12:AP14)</f>
        <v>0</v>
      </c>
      <c r="AQ15" s="60"/>
      <c r="AR15" s="59"/>
      <c r="AS15" s="59"/>
      <c r="AT15" s="59"/>
      <c r="AU15" s="59"/>
    </row>
    <row r="16" spans="1:47" x14ac:dyDescent="0.2">
      <c r="A16" s="169">
        <v>4</v>
      </c>
      <c r="B16" s="23">
        <v>1</v>
      </c>
      <c r="C16" s="24" t="s">
        <v>50</v>
      </c>
      <c r="D16" s="12">
        <v>5209</v>
      </c>
      <c r="E16" s="12">
        <v>0</v>
      </c>
      <c r="F16" s="12">
        <v>7275</v>
      </c>
      <c r="G16" s="13">
        <v>0.8</v>
      </c>
      <c r="H16" s="13">
        <v>3.5</v>
      </c>
      <c r="I16" s="12">
        <v>8290</v>
      </c>
      <c r="J16" s="12">
        <v>13259</v>
      </c>
      <c r="K16" s="14">
        <v>8.6999999999999994E-2</v>
      </c>
      <c r="L16" s="25">
        <f>J16*(1-K16)</f>
        <v>12105.467000000001</v>
      </c>
      <c r="M16" s="15">
        <v>0.68500000000000005</v>
      </c>
      <c r="N16" s="26">
        <f>L16*M16</f>
        <v>8292.2448950000016</v>
      </c>
      <c r="O16" s="14">
        <v>0.20100000000000001</v>
      </c>
      <c r="P16" s="26">
        <f>L16*O16</f>
        <v>2433.1988670000001</v>
      </c>
      <c r="Q16" s="16">
        <v>0.114</v>
      </c>
      <c r="R16" s="26">
        <f>L16*Q16</f>
        <v>1380.0232380000002</v>
      </c>
      <c r="S16" s="16">
        <v>0.17</v>
      </c>
      <c r="T16" s="26">
        <f>L16*S16</f>
        <v>2057.9293900000002</v>
      </c>
      <c r="U16" s="16">
        <v>0.52300000000000002</v>
      </c>
      <c r="V16" s="26">
        <f>L16*U16</f>
        <v>6331.1592410000003</v>
      </c>
      <c r="W16" s="16">
        <v>0.39</v>
      </c>
      <c r="X16" s="26">
        <f>W16*L16</f>
        <v>4721.13213</v>
      </c>
      <c r="Y16" s="17">
        <v>3.4299999999999999E-3</v>
      </c>
      <c r="Z16" s="61">
        <f>L16*Y16</f>
        <v>41.521751809999998</v>
      </c>
      <c r="AA16" s="28">
        <f>IF(J16&gt;0,(AC16+AK16)/J16,0)</f>
        <v>3.1514780722528097E-3</v>
      </c>
      <c r="AB16" s="17">
        <v>2.7999999999999998E-4</v>
      </c>
      <c r="AC16" s="25">
        <f>AB16*L16</f>
        <v>3.38953076</v>
      </c>
      <c r="AD16" s="141">
        <v>0.2107</v>
      </c>
      <c r="AE16" s="31">
        <f>AH16*(1-AI16)*AD16</f>
        <v>36.278115300000003</v>
      </c>
      <c r="AF16" s="29">
        <f t="shared" ref="AF16:AF18" si="24">IF(AND(AD16&gt;0,AB16&gt;0,Y16&gt;0),((Y16-AB16)*AD16)/((AD16-AB16)*Y16),0)</f>
        <v>0.91958939264328488</v>
      </c>
      <c r="AG16" s="62">
        <f>IF(AND(AA16&gt;0,AJ16&gt;0,AB16&gt;0),((AJ16*(AA16-AB16))/(AA16*(AJ16-AB16))),0)</f>
        <v>0.91229828745796049</v>
      </c>
      <c r="AH16" s="12">
        <v>189</v>
      </c>
      <c r="AI16" s="14">
        <v>8.8999999999999996E-2</v>
      </c>
      <c r="AJ16" s="135">
        <v>0.223</v>
      </c>
      <c r="AK16" s="31">
        <f t="shared" si="8"/>
        <v>38.395917000000004</v>
      </c>
      <c r="AL16" s="19">
        <v>1.56</v>
      </c>
      <c r="AM16" s="19">
        <v>1002.36</v>
      </c>
      <c r="AN16" s="119">
        <f>AN14+AH16-AM16</f>
        <v>944.84000000000117</v>
      </c>
      <c r="AO16" s="120"/>
      <c r="AP16" s="12"/>
      <c r="AQ16" s="32"/>
      <c r="AR16" s="20"/>
      <c r="AS16" s="20"/>
      <c r="AT16" s="20"/>
      <c r="AU16" s="20"/>
    </row>
    <row r="17" spans="1:47" x14ac:dyDescent="0.2">
      <c r="A17" s="170"/>
      <c r="B17" s="34">
        <v>2</v>
      </c>
      <c r="C17" s="24" t="s">
        <v>52</v>
      </c>
      <c r="D17" s="35">
        <v>20757</v>
      </c>
      <c r="E17" s="44">
        <v>0</v>
      </c>
      <c r="F17" s="35">
        <v>14089</v>
      </c>
      <c r="G17" s="36">
        <v>0.5</v>
      </c>
      <c r="H17" s="38">
        <v>3.5</v>
      </c>
      <c r="I17" s="35">
        <v>14489</v>
      </c>
      <c r="J17" s="35">
        <v>13339</v>
      </c>
      <c r="K17" s="40">
        <v>8.3000000000000004E-2</v>
      </c>
      <c r="L17" s="38">
        <f t="shared" ref="L17:L18" si="25">J17*(1-K17)</f>
        <v>12231.863000000001</v>
      </c>
      <c r="M17" s="39">
        <v>0.71599999999999997</v>
      </c>
      <c r="N17" s="26">
        <f t="shared" ref="N17:N18" si="26">L17*M17</f>
        <v>8758.0139080000008</v>
      </c>
      <c r="O17" s="37">
        <v>0.14299999999999999</v>
      </c>
      <c r="P17" s="26">
        <f t="shared" ref="P17:P18" si="27">L17*O17</f>
        <v>1749.1564089999999</v>
      </c>
      <c r="Q17" s="40">
        <v>0.14099999999999999</v>
      </c>
      <c r="R17" s="26">
        <f t="shared" ref="R17:R18" si="28">L17*Q17</f>
        <v>1724.692683</v>
      </c>
      <c r="S17" s="40">
        <v>0.18099999999999999</v>
      </c>
      <c r="T17" s="26">
        <f>L17*S17</f>
        <v>2213.9672030000002</v>
      </c>
      <c r="U17" s="40">
        <v>0.51100000000000001</v>
      </c>
      <c r="V17" s="26">
        <f>L17*U17</f>
        <v>6250.4819930000003</v>
      </c>
      <c r="W17" s="40">
        <v>0.39</v>
      </c>
      <c r="X17" s="26">
        <f>W17*L17</f>
        <v>4770.4265700000005</v>
      </c>
      <c r="Y17" s="41">
        <v>3.3800000000000002E-3</v>
      </c>
      <c r="Z17" s="18">
        <f>L17*Y17</f>
        <v>41.343696940000008</v>
      </c>
      <c r="AA17" s="28">
        <f>IF(J17&gt;0,(AC17+AK17)/J17,0)</f>
        <v>3.1307333540745181E-3</v>
      </c>
      <c r="AB17" s="41">
        <v>2.7E-4</v>
      </c>
      <c r="AC17" s="38">
        <f>AB17*L17</f>
        <v>3.3026030100000003</v>
      </c>
      <c r="AD17" s="29">
        <v>0.20830000000000001</v>
      </c>
      <c r="AE17" s="42">
        <f>AH17*(1-AI17)*AD17</f>
        <v>35.746779600000004</v>
      </c>
      <c r="AF17" s="29">
        <f t="shared" si="24"/>
        <v>0.92131255534093137</v>
      </c>
      <c r="AG17" s="30">
        <f t="shared" ref="AG17:AG18" si="29">IF(AND(AA17&gt;0,AJ17&gt;0,AB17&gt;0),((AJ17*(AA17-AB17))/(AA17*(AJ17-AB17))),0)</f>
        <v>0.91486046700790125</v>
      </c>
      <c r="AH17" s="35">
        <v>189</v>
      </c>
      <c r="AI17" s="40">
        <v>9.1999999999999998E-2</v>
      </c>
      <c r="AJ17" s="136">
        <v>0.22409999999999999</v>
      </c>
      <c r="AK17" s="42">
        <f t="shared" si="8"/>
        <v>38.458249199999997</v>
      </c>
      <c r="AL17" s="18">
        <v>1.6</v>
      </c>
      <c r="AM17" s="18"/>
      <c r="AN17" s="134">
        <f>AN16+AH17-AM17</f>
        <v>1133.8400000000011</v>
      </c>
      <c r="AO17" s="123"/>
      <c r="AP17" s="44"/>
      <c r="AQ17" s="49"/>
      <c r="AR17" s="42"/>
      <c r="AS17" s="42"/>
      <c r="AT17" s="42"/>
      <c r="AU17" s="42"/>
    </row>
    <row r="18" spans="1:47" x14ac:dyDescent="0.2">
      <c r="A18" s="170"/>
      <c r="B18" s="34">
        <v>3</v>
      </c>
      <c r="C18" s="11" t="s">
        <v>53</v>
      </c>
      <c r="D18" s="44">
        <v>13940</v>
      </c>
      <c r="E18" s="44">
        <v>2</v>
      </c>
      <c r="F18" s="44">
        <v>16040</v>
      </c>
      <c r="G18" s="38">
        <v>0.8</v>
      </c>
      <c r="H18" s="38">
        <v>3.4</v>
      </c>
      <c r="I18" s="44">
        <v>16939</v>
      </c>
      <c r="J18" s="44">
        <v>14579</v>
      </c>
      <c r="K18" s="40">
        <v>8.4000000000000005E-2</v>
      </c>
      <c r="L18" s="38">
        <f t="shared" si="25"/>
        <v>13354.364000000001</v>
      </c>
      <c r="M18" s="29">
        <v>0.69899999999999995</v>
      </c>
      <c r="N18" s="26">
        <f t="shared" si="26"/>
        <v>9334.700436000001</v>
      </c>
      <c r="O18" s="40">
        <v>0.153</v>
      </c>
      <c r="P18" s="26">
        <f t="shared" si="27"/>
        <v>2043.2176920000002</v>
      </c>
      <c r="Q18" s="40">
        <v>0.14799999999999999</v>
      </c>
      <c r="R18" s="26">
        <f t="shared" si="28"/>
        <v>1976.445872</v>
      </c>
      <c r="S18" s="40">
        <v>0.192</v>
      </c>
      <c r="T18" s="26">
        <f>L18*S18</f>
        <v>2564.0378880000003</v>
      </c>
      <c r="U18" s="40">
        <v>0.498</v>
      </c>
      <c r="V18" s="26">
        <f>L18*U18</f>
        <v>6650.4732720000011</v>
      </c>
      <c r="W18" s="40">
        <v>0.39</v>
      </c>
      <c r="X18" s="26">
        <f>W18*L18</f>
        <v>5208.2019600000003</v>
      </c>
      <c r="Y18" s="48">
        <v>3.3400000000000001E-3</v>
      </c>
      <c r="Z18" s="18">
        <f>L18*Y18</f>
        <v>44.603575760000005</v>
      </c>
      <c r="AA18" s="28">
        <f>IF(J18&gt;0,(AC18+AK18)/J18,0)</f>
        <v>2.9844619960216752E-3</v>
      </c>
      <c r="AB18" s="48">
        <v>2.5999999999999998E-4</v>
      </c>
      <c r="AC18" s="38">
        <f>AB18*L18</f>
        <v>3.4721346400000002</v>
      </c>
      <c r="AD18" s="29">
        <v>0.21890000000000001</v>
      </c>
      <c r="AE18" s="42">
        <f>AH18*(1-AI18)*AD18</f>
        <v>38.172438700000001</v>
      </c>
      <c r="AF18" s="29">
        <f t="shared" si="24"/>
        <v>0.92325228795975567</v>
      </c>
      <c r="AG18" s="30">
        <f t="shared" si="29"/>
        <v>0.91391704416358899</v>
      </c>
      <c r="AH18" s="44">
        <v>191</v>
      </c>
      <c r="AI18" s="40">
        <v>8.6999999999999994E-2</v>
      </c>
      <c r="AJ18" s="137">
        <v>0.2296</v>
      </c>
      <c r="AK18" s="42">
        <f t="shared" si="8"/>
        <v>40.038336800000003</v>
      </c>
      <c r="AL18" s="18">
        <v>1.6</v>
      </c>
      <c r="AM18" s="18"/>
      <c r="AN18" s="134">
        <f>AN17+AH18-AM18</f>
        <v>1324.8400000000011</v>
      </c>
      <c r="AO18" s="123"/>
      <c r="AP18" s="44"/>
      <c r="AQ18" s="49"/>
      <c r="AR18" s="42"/>
      <c r="AS18" s="42"/>
      <c r="AT18" s="42"/>
      <c r="AU18" s="42"/>
    </row>
    <row r="19" spans="1:47" s="22" customFormat="1" ht="13.5" thickBot="1" x14ac:dyDescent="0.25">
      <c r="A19" s="171"/>
      <c r="B19" s="50" t="s">
        <v>38</v>
      </c>
      <c r="C19" s="51"/>
      <c r="D19" s="52">
        <f>SUM(D16:D18)</f>
        <v>39906</v>
      </c>
      <c r="E19" s="52"/>
      <c r="F19" s="52">
        <f t="shared" ref="F19:J19" si="30">SUM(F16:F18)</f>
        <v>37404</v>
      </c>
      <c r="G19" s="53"/>
      <c r="H19" s="53"/>
      <c r="I19" s="52">
        <f t="shared" si="30"/>
        <v>39718</v>
      </c>
      <c r="J19" s="52">
        <f t="shared" si="30"/>
        <v>41177</v>
      </c>
      <c r="K19" s="21">
        <f>IF(J19&gt;0,(J16*K16+J17*K17+J18*K18)/J19,0)</f>
        <v>8.4642057459261233E-2</v>
      </c>
      <c r="L19" s="53">
        <f>L16+L17+L18</f>
        <v>37691.694000000003</v>
      </c>
      <c r="M19" s="54">
        <f>IF(L19&gt;0,N19/L19,0)</f>
        <v>0.7000205201443056</v>
      </c>
      <c r="N19" s="55">
        <f>N16+N17+N18</f>
        <v>26384.959239000003</v>
      </c>
      <c r="O19" s="21">
        <f>IF(L19&gt;0,P19/L19,0)</f>
        <v>0.16517095166908655</v>
      </c>
      <c r="P19" s="55">
        <f>P16+P17+P18</f>
        <v>6225.5729680000004</v>
      </c>
      <c r="Q19" s="21">
        <f>IF(L19&gt;0,R19/L19,0)</f>
        <v>0.13480852818660791</v>
      </c>
      <c r="R19" s="55">
        <f>R16+R17+R18</f>
        <v>5081.1617930000002</v>
      </c>
      <c r="S19" s="21">
        <f>IF(L19&gt;0,T19/L19,0)</f>
        <v>0.18136447995677774</v>
      </c>
      <c r="T19" s="55">
        <f>T16+T17+T18</f>
        <v>6835.9344810000002</v>
      </c>
      <c r="U19" s="21">
        <f>IF(L19&gt;0,V19/L19,0)</f>
        <v>0.51024808027996826</v>
      </c>
      <c r="V19" s="55">
        <f>V16+V17+V18</f>
        <v>19232.114506000002</v>
      </c>
      <c r="W19" s="21">
        <f>IF(L19&gt;0,X19/L19,0)</f>
        <v>0.39</v>
      </c>
      <c r="X19" s="55">
        <f>X16+X17+X18</f>
        <v>14699.760660000002</v>
      </c>
      <c r="Y19" s="56">
        <f>IF(L19&gt;0,Z19/L19,0)</f>
        <v>3.381886325141025E-3</v>
      </c>
      <c r="Z19" s="57">
        <f>SUM(Z16:Z18)</f>
        <v>127.46902451000003</v>
      </c>
      <c r="AA19" s="63">
        <f>IF(L19&gt;0,(AA16*L16+AA17*L17+AA18*L18)/L19,0)</f>
        <v>3.085571243374999E-3</v>
      </c>
      <c r="AB19" s="56">
        <f>IF(J19&gt;0,(J16*AB16+J17*AB17+J18*AB18)/J19,0)</f>
        <v>2.6967943269300826E-4</v>
      </c>
      <c r="AC19" s="53">
        <f>SUM(AC16:AC18)</f>
        <v>10.16426841</v>
      </c>
      <c r="AD19" s="54">
        <f>IF(J19&gt;0,(J16*AD16+J17*AD17+J18*AD18)/J19,0)</f>
        <v>0.21282580323967262</v>
      </c>
      <c r="AE19" s="59">
        <f>SUM(AE16:AE18)</f>
        <v>110.19733360000001</v>
      </c>
      <c r="AF19" s="54">
        <f>IF(AND(Z19&gt;0),((Z16*AF16+Z17*AF17+Z18*AF18)/Z19),0)</f>
        <v>0.92142999780991919</v>
      </c>
      <c r="AG19" s="58">
        <f>IF(AND(AA19&gt;0,AJ19&gt;0,AB19&gt;0),((AJ19*(AA19-AB19))/(AA19*(AJ19-AB19))),0)</f>
        <v>0.91369160096594415</v>
      </c>
      <c r="AH19" s="52">
        <f t="shared" ref="AH19" si="31">SUM(AH16:AH18)</f>
        <v>569</v>
      </c>
      <c r="AI19" s="21">
        <f>IF(AH19&gt;0,(AI16*AH16+AI17*AH17+AI18*AH18)/AH19,0)</f>
        <v>8.9325131810193303E-2</v>
      </c>
      <c r="AJ19" s="54">
        <f>IF(J19&gt;0,(AJ16*J16+AJ17*J17+AJ18*J18)/J19,0)</f>
        <v>0.22569311265998007</v>
      </c>
      <c r="AK19" s="59">
        <f>SUM(AK16:AK18)</f>
        <v>116.892503</v>
      </c>
      <c r="AL19" s="57"/>
      <c r="AM19" s="57">
        <f>SUM(AM16:AM18)</f>
        <v>1002.36</v>
      </c>
      <c r="AN19" s="124"/>
      <c r="AO19" s="125">
        <f>AN18</f>
        <v>1324.8400000000011</v>
      </c>
      <c r="AP19" s="52">
        <f>SUM(AP16:AP18)</f>
        <v>0</v>
      </c>
      <c r="AQ19" s="60"/>
      <c r="AR19" s="59"/>
      <c r="AS19" s="59"/>
      <c r="AT19" s="59"/>
      <c r="AU19" s="59"/>
    </row>
    <row r="20" spans="1:47" x14ac:dyDescent="0.2">
      <c r="A20" s="169">
        <v>5</v>
      </c>
      <c r="B20" s="23">
        <v>1</v>
      </c>
      <c r="C20" s="24" t="s">
        <v>50</v>
      </c>
      <c r="D20" s="12">
        <v>5010</v>
      </c>
      <c r="E20" s="12">
        <v>0</v>
      </c>
      <c r="F20" s="12">
        <v>8968</v>
      </c>
      <c r="G20" s="13">
        <v>0.7</v>
      </c>
      <c r="H20" s="13">
        <v>4.2</v>
      </c>
      <c r="I20" s="12">
        <v>9655</v>
      </c>
      <c r="J20" s="12">
        <v>14382</v>
      </c>
      <c r="K20" s="14">
        <v>7.5999999999999998E-2</v>
      </c>
      <c r="L20" s="25">
        <f>J20*(1-K20)</f>
        <v>13288.968000000001</v>
      </c>
      <c r="M20" s="15">
        <v>0.754</v>
      </c>
      <c r="N20" s="26">
        <f>L20*M20</f>
        <v>10019.881872</v>
      </c>
      <c r="O20" s="14">
        <v>0.14699999999999999</v>
      </c>
      <c r="P20" s="26">
        <f>L20*O20</f>
        <v>1953.478296</v>
      </c>
      <c r="Q20" s="16">
        <v>9.9000000000000005E-2</v>
      </c>
      <c r="R20" s="26">
        <f>L20*Q20</f>
        <v>1315.6078320000001</v>
      </c>
      <c r="S20" s="16">
        <v>0.19400000000000001</v>
      </c>
      <c r="T20" s="26">
        <f>L20*S20</f>
        <v>2578.059792</v>
      </c>
      <c r="U20" s="16">
        <v>0.49</v>
      </c>
      <c r="V20" s="26">
        <f>L20*U20</f>
        <v>6511.5943200000002</v>
      </c>
      <c r="W20" s="16">
        <v>0.4</v>
      </c>
      <c r="X20" s="26">
        <f>W20*L20</f>
        <v>5315.5872000000008</v>
      </c>
      <c r="Y20" s="17">
        <v>3.3E-3</v>
      </c>
      <c r="Z20" s="61">
        <f>L20*Y20</f>
        <v>43.853594400000006</v>
      </c>
      <c r="AA20" s="28">
        <f>IF(J20&gt;0,(AC20+AK20)/J20,0)</f>
        <v>2.9462554192740925E-3</v>
      </c>
      <c r="AB20" s="17">
        <v>2.7999999999999998E-4</v>
      </c>
      <c r="AC20" s="25">
        <f>AB20*L20</f>
        <v>3.7209110399999998</v>
      </c>
      <c r="AD20" s="141">
        <v>0.223</v>
      </c>
      <c r="AE20" s="31">
        <f>AH20*(1-AI20)*AD20</f>
        <v>35.676432000000005</v>
      </c>
      <c r="AF20" s="29">
        <f t="shared" ref="AF20:AF22" si="32">IF(AND(AD20&gt;0,AB20&gt;0,Y20&gt;0),((Y20-AB20)*AD20)/((AD20-AB20)*Y20),0)</f>
        <v>0.91630202890978762</v>
      </c>
      <c r="AG20" s="62">
        <f>IF(AND(AA20&gt;0,AJ20&gt;0,AB20&gt;0),((AJ20*(AA20-AB20))/(AA20*(AJ20-AB20))),0)</f>
        <v>0.90601412838941342</v>
      </c>
      <c r="AH20" s="12">
        <v>176</v>
      </c>
      <c r="AI20" s="14">
        <v>9.0999999999999998E-2</v>
      </c>
      <c r="AJ20" s="135">
        <v>0.24160000000000001</v>
      </c>
      <c r="AK20" s="31">
        <f t="shared" si="8"/>
        <v>38.652134400000001</v>
      </c>
      <c r="AL20" s="19">
        <v>1.65</v>
      </c>
      <c r="AM20" s="19">
        <v>1006.08</v>
      </c>
      <c r="AN20" s="119">
        <f>AN18+AH20-AM20</f>
        <v>494.76000000000101</v>
      </c>
      <c r="AO20" s="120"/>
      <c r="AP20" s="12"/>
      <c r="AQ20" s="32"/>
      <c r="AR20" s="20"/>
      <c r="AS20" s="20"/>
      <c r="AT20" s="20"/>
      <c r="AU20" s="20"/>
    </row>
    <row r="21" spans="1:47" x14ac:dyDescent="0.2">
      <c r="A21" s="170"/>
      <c r="B21" s="34">
        <v>2</v>
      </c>
      <c r="C21" s="24" t="s">
        <v>52</v>
      </c>
      <c r="D21" s="35">
        <v>19160</v>
      </c>
      <c r="E21" s="44">
        <v>2</v>
      </c>
      <c r="F21" s="35">
        <v>13965</v>
      </c>
      <c r="G21" s="36">
        <v>0.5</v>
      </c>
      <c r="H21" s="38">
        <v>4</v>
      </c>
      <c r="I21" s="35">
        <v>14000</v>
      </c>
      <c r="J21" s="35">
        <v>13292</v>
      </c>
      <c r="K21" s="40">
        <v>7.5999999999999998E-2</v>
      </c>
      <c r="L21" s="38">
        <f t="shared" ref="L21:L22" si="33">J21*(1-K21)</f>
        <v>12281.808000000001</v>
      </c>
      <c r="M21" s="39">
        <v>0.83699999999999997</v>
      </c>
      <c r="N21" s="26">
        <f t="shared" ref="N21:N22" si="34">L21*M21</f>
        <v>10279.873296</v>
      </c>
      <c r="O21" s="37">
        <v>9.0999999999999998E-2</v>
      </c>
      <c r="P21" s="26">
        <f t="shared" ref="P21:P22" si="35">L21*O21</f>
        <v>1117.644528</v>
      </c>
      <c r="Q21" s="40">
        <v>7.1999999999999995E-2</v>
      </c>
      <c r="R21" s="26">
        <f t="shared" ref="R21:R22" si="36">L21*Q21</f>
        <v>884.29017599999997</v>
      </c>
      <c r="S21" s="40">
        <v>0.186</v>
      </c>
      <c r="T21" s="26">
        <f>L21*S21</f>
        <v>2284.4162880000003</v>
      </c>
      <c r="U21" s="40">
        <v>0.48399999999999999</v>
      </c>
      <c r="V21" s="26">
        <f>L21*U21</f>
        <v>5944.3950720000003</v>
      </c>
      <c r="W21" s="40">
        <v>0.39</v>
      </c>
      <c r="X21" s="26">
        <f>W21*L21</f>
        <v>4789.9051200000004</v>
      </c>
      <c r="Y21" s="41">
        <v>3.3300000000000001E-3</v>
      </c>
      <c r="Z21" s="18">
        <f>L21*Y21</f>
        <v>40.898420640000005</v>
      </c>
      <c r="AA21" s="28">
        <f>IF(J21&gt;0,(AC21+AK21)/J21,0)</f>
        <v>3.1406097020764369E-3</v>
      </c>
      <c r="AB21" s="41">
        <v>2.7E-4</v>
      </c>
      <c r="AC21" s="38">
        <f>AB21*L21</f>
        <v>3.3160881600000005</v>
      </c>
      <c r="AD21" s="29">
        <v>0.22189999999999999</v>
      </c>
      <c r="AE21" s="42">
        <f>AH21*(1-AI21)*AD21</f>
        <v>35.383286400000003</v>
      </c>
      <c r="AF21" s="29">
        <f t="shared" si="32"/>
        <v>0.92003838879261879</v>
      </c>
      <c r="AG21" s="30">
        <f t="shared" ref="AG21:AG22" si="37">IF(AND(AA21&gt;0,AJ21&gt;0,AB21&gt;0),((AJ21*(AA21-AB21))/(AA21*(AJ21-AB21))),0)</f>
        <v>0.91505459688637247</v>
      </c>
      <c r="AH21" s="35">
        <v>176</v>
      </c>
      <c r="AI21" s="40">
        <v>9.4E-2</v>
      </c>
      <c r="AJ21" s="39">
        <v>0.24099999999999999</v>
      </c>
      <c r="AK21" s="42">
        <f t="shared" si="8"/>
        <v>38.428896000000002</v>
      </c>
      <c r="AL21" s="18">
        <v>1.62</v>
      </c>
      <c r="AM21" s="18"/>
      <c r="AN21" s="122">
        <f>AN20+AH21-AM21</f>
        <v>670.76000000000101</v>
      </c>
      <c r="AO21" s="123"/>
      <c r="AP21" s="44"/>
      <c r="AQ21" s="49"/>
      <c r="AR21" s="42"/>
      <c r="AS21" s="42"/>
      <c r="AT21" s="42"/>
      <c r="AU21" s="42"/>
    </row>
    <row r="22" spans="1:47" x14ac:dyDescent="0.2">
      <c r="A22" s="170"/>
      <c r="B22" s="34">
        <v>3</v>
      </c>
      <c r="C22" s="11" t="s">
        <v>53</v>
      </c>
      <c r="D22" s="44">
        <v>15596</v>
      </c>
      <c r="E22" s="44">
        <v>2</v>
      </c>
      <c r="F22" s="44">
        <v>14844</v>
      </c>
      <c r="G22" s="38">
        <v>1.6</v>
      </c>
      <c r="H22" s="38">
        <v>3.2</v>
      </c>
      <c r="I22" s="44">
        <v>15450</v>
      </c>
      <c r="J22" s="44">
        <v>13850</v>
      </c>
      <c r="K22" s="40">
        <v>8.2000000000000003E-2</v>
      </c>
      <c r="L22" s="38">
        <f t="shared" si="33"/>
        <v>12714.300000000001</v>
      </c>
      <c r="M22" s="29">
        <v>0.76700000000000002</v>
      </c>
      <c r="N22" s="26">
        <f t="shared" si="34"/>
        <v>9751.8681000000015</v>
      </c>
      <c r="O22" s="40">
        <v>0.123</v>
      </c>
      <c r="P22" s="26">
        <f t="shared" si="35"/>
        <v>1563.8589000000002</v>
      </c>
      <c r="Q22" s="40">
        <v>0.11</v>
      </c>
      <c r="R22" s="26">
        <f t="shared" si="36"/>
        <v>1398.5730000000001</v>
      </c>
      <c r="S22" s="40">
        <v>0.187</v>
      </c>
      <c r="T22" s="26">
        <f>L22*S22</f>
        <v>2377.5741000000003</v>
      </c>
      <c r="U22" s="40">
        <v>0.51600000000000001</v>
      </c>
      <c r="V22" s="26">
        <f>L22*U22</f>
        <v>6560.5788000000011</v>
      </c>
      <c r="W22" s="40">
        <v>0.39</v>
      </c>
      <c r="X22" s="26">
        <f>W22*L22</f>
        <v>4958.5770000000002</v>
      </c>
      <c r="Y22" s="48">
        <v>3.32E-3</v>
      </c>
      <c r="Z22" s="18">
        <f>L22*Y22</f>
        <v>42.211476000000005</v>
      </c>
      <c r="AA22" s="28">
        <f>IF(J22&gt;0,(AC22+AK22)/J22,0)</f>
        <v>3.1181959566787001E-3</v>
      </c>
      <c r="AB22" s="48">
        <v>2.5999999999999998E-4</v>
      </c>
      <c r="AC22" s="38">
        <f>AB22*L22</f>
        <v>3.3057180000000002</v>
      </c>
      <c r="AD22" s="29">
        <v>0.21640000000000001</v>
      </c>
      <c r="AE22" s="42">
        <f>AH22*(1-AI22)*AD22</f>
        <v>35.840168000000006</v>
      </c>
      <c r="AF22" s="29">
        <f t="shared" si="32"/>
        <v>0.92279546612470065</v>
      </c>
      <c r="AG22" s="30">
        <f t="shared" si="37"/>
        <v>0.91760922795468192</v>
      </c>
      <c r="AH22" s="44">
        <v>182</v>
      </c>
      <c r="AI22" s="40">
        <v>0.09</v>
      </c>
      <c r="AJ22" s="29">
        <v>0.24079999999999999</v>
      </c>
      <c r="AK22" s="42">
        <f t="shared" si="8"/>
        <v>39.881295999999999</v>
      </c>
      <c r="AL22" s="18">
        <v>1.6</v>
      </c>
      <c r="AM22" s="18"/>
      <c r="AN22" s="122">
        <f>AN21+AH22-AM22</f>
        <v>852.76000000000101</v>
      </c>
      <c r="AO22" s="123"/>
      <c r="AP22" s="44"/>
      <c r="AQ22" s="49"/>
      <c r="AR22" s="42"/>
      <c r="AS22" s="42"/>
      <c r="AT22" s="42"/>
      <c r="AU22" s="42"/>
    </row>
    <row r="23" spans="1:47" s="22" customFormat="1" ht="13.5" thickBot="1" x14ac:dyDescent="0.25">
      <c r="A23" s="171"/>
      <c r="B23" s="50" t="s">
        <v>38</v>
      </c>
      <c r="C23" s="51"/>
      <c r="D23" s="52">
        <f>SUM(D20:D22)</f>
        <v>39766</v>
      </c>
      <c r="E23" s="52"/>
      <c r="F23" s="52">
        <f>SUM(F20:F22)</f>
        <v>37777</v>
      </c>
      <c r="G23" s="53"/>
      <c r="H23" s="53"/>
      <c r="I23" s="52">
        <f>SUM(I20:I22)</f>
        <v>39105</v>
      </c>
      <c r="J23" s="52">
        <f>SUM(J20:J22)</f>
        <v>41524</v>
      </c>
      <c r="K23" s="21">
        <f>IF(J23&gt;0,(J20*K20+J21*K21+J22*K22)/J23,0)</f>
        <v>7.8001252287833542E-2</v>
      </c>
      <c r="L23" s="53">
        <f>L20+L21+L22</f>
        <v>38285.076000000001</v>
      </c>
      <c r="M23" s="54">
        <f>IF(L23&gt;0,N23/L23,0)</f>
        <v>0.78494354479014228</v>
      </c>
      <c r="N23" s="55">
        <f>N20+N21+N22</f>
        <v>30051.623268000003</v>
      </c>
      <c r="O23" s="21">
        <f>IF(L23&gt;0,P23/L23,0)</f>
        <v>0.12106497382948907</v>
      </c>
      <c r="P23" s="55">
        <f>P20+P21+P22</f>
        <v>4634.9817240000002</v>
      </c>
      <c r="Q23" s="21">
        <f>IF(L23&gt;0,R23/L23,0)</f>
        <v>9.3991481380368697E-2</v>
      </c>
      <c r="R23" s="55">
        <f>R20+R21+R22</f>
        <v>3598.4710080000004</v>
      </c>
      <c r="S23" s="21">
        <f>IF(L23&gt;0,T23/L23,0)</f>
        <v>0.18910894104010659</v>
      </c>
      <c r="T23" s="55">
        <f>T20+T21+T22</f>
        <v>7240.0501800000002</v>
      </c>
      <c r="U23" s="21">
        <f>IF(L23&gt;0,V23/L23,0)</f>
        <v>0.49670968896600853</v>
      </c>
      <c r="V23" s="55">
        <f>V20+V21+V22</f>
        <v>19016.568191999999</v>
      </c>
      <c r="W23" s="21">
        <f>IF(L23&gt;0,X23/L23,0)</f>
        <v>0.39347105697269613</v>
      </c>
      <c r="X23" s="55">
        <f>X20+X21+X22</f>
        <v>15064.069320000002</v>
      </c>
      <c r="Y23" s="56">
        <f>IF(L23&gt;0,Z23/L23,0)</f>
        <v>3.3162658744624145E-3</v>
      </c>
      <c r="Z23" s="57">
        <f>SUM(Z20:Z22)</f>
        <v>126.96349104000001</v>
      </c>
      <c r="AA23" s="63">
        <f>IF(L23&gt;0,(AA20*L20+AA21*L21+AA22*L22)/L23,0)</f>
        <v>3.0657047200951092E-3</v>
      </c>
      <c r="AB23" s="56">
        <f>IF(J23&gt;0,(J20*AB20+J21*AB21+J22*AB22)/J23,0)</f>
        <v>2.7012811867835465E-4</v>
      </c>
      <c r="AC23" s="53">
        <f>SUM(AC20:AC22)</f>
        <v>10.342717200000001</v>
      </c>
      <c r="AD23" s="54">
        <f>IF(J23&gt;0,(J20*AD20+J21*AD21+J22*AD22)/J23,0)</f>
        <v>0.22044650804354113</v>
      </c>
      <c r="AE23" s="59">
        <f>SUM(AE20:AE22)</f>
        <v>106.89988640000001</v>
      </c>
      <c r="AF23" s="54">
        <f>IF(AND(Z23&gt;0),((Z20*AF20+Z21*AF21+Z22*AF22)/Z23),0)</f>
        <v>0.91966448203555107</v>
      </c>
      <c r="AG23" s="58">
        <f>IF(AND(AA23&gt;0,AJ23&gt;0,AB23&gt;0),((AJ23*(AA23-AB23))/(AA23*(AJ23-AB23))),0)</f>
        <v>0.91290975333695634</v>
      </c>
      <c r="AH23" s="52">
        <f>SUM(AH20:AH22)</f>
        <v>534</v>
      </c>
      <c r="AI23" s="21">
        <f>IF(AH23&gt;0,(AI20*AH20+AI21*AH21+AI22*AH22)/AH23,0)</f>
        <v>9.1647940074906356E-2</v>
      </c>
      <c r="AJ23" s="54">
        <f>IF(J23&gt;0,(AJ20*J20+AJ21*J21+AJ22*J22)/J23,0)</f>
        <v>0.24114110393989019</v>
      </c>
      <c r="AK23" s="59">
        <f>SUM(AK20:AK22)</f>
        <v>116.96232639999999</v>
      </c>
      <c r="AL23" s="57"/>
      <c r="AM23" s="57">
        <f>SUM(AM20:AM22)</f>
        <v>1006.08</v>
      </c>
      <c r="AN23" s="124"/>
      <c r="AO23" s="125">
        <f>AN22</f>
        <v>852.76000000000101</v>
      </c>
      <c r="AP23" s="52">
        <f>SUM(AP20:AP22)</f>
        <v>0</v>
      </c>
      <c r="AQ23" s="60"/>
      <c r="AR23" s="59"/>
      <c r="AS23" s="59"/>
      <c r="AT23" s="59"/>
      <c r="AU23" s="59"/>
    </row>
    <row r="24" spans="1:47" x14ac:dyDescent="0.2">
      <c r="A24" s="169">
        <v>6</v>
      </c>
      <c r="B24" s="23">
        <v>1</v>
      </c>
      <c r="C24" s="24" t="s">
        <v>50</v>
      </c>
      <c r="D24" s="12">
        <v>5352</v>
      </c>
      <c r="E24" s="12">
        <v>0</v>
      </c>
      <c r="F24" s="12">
        <v>7781</v>
      </c>
      <c r="G24" s="13">
        <v>1.9</v>
      </c>
      <c r="H24" s="13">
        <v>4</v>
      </c>
      <c r="I24" s="12">
        <v>8501</v>
      </c>
      <c r="J24" s="12">
        <v>14730</v>
      </c>
      <c r="K24" s="14">
        <v>8.1000000000000003E-2</v>
      </c>
      <c r="L24" s="25">
        <f>J24*(1-K24)</f>
        <v>13536.87</v>
      </c>
      <c r="M24" s="15">
        <v>0.76500000000000001</v>
      </c>
      <c r="N24" s="26">
        <f>L24*M24</f>
        <v>10355.705550000001</v>
      </c>
      <c r="O24" s="14">
        <v>0.13400000000000001</v>
      </c>
      <c r="P24" s="26">
        <f>L24*O24</f>
        <v>1813.9405800000002</v>
      </c>
      <c r="Q24" s="16">
        <v>0.10100000000000001</v>
      </c>
      <c r="R24" s="26">
        <f>L24*Q24</f>
        <v>1367.2238700000003</v>
      </c>
      <c r="S24" s="16">
        <v>0.19400000000000001</v>
      </c>
      <c r="T24" s="26">
        <f>L24*S24</f>
        <v>2626.1527800000003</v>
      </c>
      <c r="U24" s="16">
        <v>0.52100000000000002</v>
      </c>
      <c r="V24" s="26">
        <f>L24*U24</f>
        <v>7052.7092700000003</v>
      </c>
      <c r="W24" s="16">
        <v>0.4</v>
      </c>
      <c r="X24" s="26">
        <f>W24*L24</f>
        <v>5414.7480000000005</v>
      </c>
      <c r="Y24" s="17">
        <v>3.2499999999999999E-3</v>
      </c>
      <c r="Z24" s="61">
        <f>L24*Y24</f>
        <v>43.9948275</v>
      </c>
      <c r="AA24" s="28">
        <f>IF(J24&gt;0,(AC24+AK24)/J24,0)</f>
        <v>3.2293149083503056E-3</v>
      </c>
      <c r="AB24" s="17">
        <v>2.5000000000000001E-4</v>
      </c>
      <c r="AC24" s="25">
        <f>AB24*L24</f>
        <v>3.3842175000000001</v>
      </c>
      <c r="AD24" s="141">
        <v>0.2122</v>
      </c>
      <c r="AE24" s="31">
        <f>AH24*(1-AI24)*AD24</f>
        <v>40.016039399999997</v>
      </c>
      <c r="AF24" s="29">
        <f t="shared" ref="AF24:AF26" si="38">IF(AND(AD24&gt;0,AB24&gt;0,Y24&gt;0),((Y24-AB24)*AD24)/((AD24-AB24)*Y24),0)</f>
        <v>0.92416571397463121</v>
      </c>
      <c r="AG24" s="62">
        <f>IF(AND(AA24&gt;0,AJ24&gt;0,AB24&gt;0),((AJ24*(AA24-AB24))/(AA24*(AJ24-AB24))),0)</f>
        <v>0.92356965540814973</v>
      </c>
      <c r="AH24" s="12">
        <v>207</v>
      </c>
      <c r="AI24" s="14">
        <v>8.8999999999999996E-2</v>
      </c>
      <c r="AJ24" s="15">
        <v>0.23430000000000001</v>
      </c>
      <c r="AK24" s="31">
        <f t="shared" si="8"/>
        <v>44.183591100000001</v>
      </c>
      <c r="AL24" s="18">
        <v>1.6</v>
      </c>
      <c r="AM24" s="19">
        <v>751.44</v>
      </c>
      <c r="AN24" s="119">
        <f>AN22+AH24-AM24</f>
        <v>308.32000000000107</v>
      </c>
      <c r="AO24" s="120"/>
      <c r="AP24" s="12"/>
      <c r="AQ24" s="32"/>
      <c r="AR24" s="20"/>
      <c r="AS24" s="20"/>
      <c r="AT24" s="20"/>
      <c r="AU24" s="20"/>
    </row>
    <row r="25" spans="1:47" x14ac:dyDescent="0.2">
      <c r="A25" s="170"/>
      <c r="B25" s="34">
        <v>2</v>
      </c>
      <c r="C25" s="47" t="s">
        <v>58</v>
      </c>
      <c r="D25" s="35">
        <v>20388</v>
      </c>
      <c r="E25" s="44">
        <v>2</v>
      </c>
      <c r="F25" s="35">
        <v>14625</v>
      </c>
      <c r="G25" s="36">
        <v>1.5</v>
      </c>
      <c r="H25" s="38">
        <v>3.2</v>
      </c>
      <c r="I25" s="35">
        <v>14455</v>
      </c>
      <c r="J25" s="35">
        <v>14745</v>
      </c>
      <c r="K25" s="40">
        <v>7.8E-2</v>
      </c>
      <c r="L25" s="38">
        <f t="shared" ref="L25:L26" si="39">J25*(1-K25)</f>
        <v>13594.890000000001</v>
      </c>
      <c r="M25" s="39">
        <v>0.86</v>
      </c>
      <c r="N25" s="26">
        <f t="shared" ref="N25:N26" si="40">L25*M25</f>
        <v>11691.6054</v>
      </c>
      <c r="O25" s="37">
        <v>7.9000000000000001E-2</v>
      </c>
      <c r="P25" s="26">
        <f t="shared" ref="P25:P26" si="41">L25*O25</f>
        <v>1073.9963100000002</v>
      </c>
      <c r="Q25" s="40">
        <v>6.0999999999999999E-2</v>
      </c>
      <c r="R25" s="26">
        <f t="shared" ref="R25:R26" si="42">L25*Q25</f>
        <v>829.28829000000007</v>
      </c>
      <c r="S25" s="40">
        <v>0.20300000000000001</v>
      </c>
      <c r="T25" s="26">
        <f>L25*S25</f>
        <v>2759.7626700000005</v>
      </c>
      <c r="U25" s="40">
        <v>0.5</v>
      </c>
      <c r="V25" s="26">
        <f>L25*U25</f>
        <v>6797.4450000000006</v>
      </c>
      <c r="W25" s="40">
        <v>0.4</v>
      </c>
      <c r="X25" s="26">
        <f>W25*L25</f>
        <v>5437.956000000001</v>
      </c>
      <c r="Y25" s="41">
        <v>3.1700000000000001E-3</v>
      </c>
      <c r="Z25" s="18">
        <f>L25*Y25</f>
        <v>43.095801300000005</v>
      </c>
      <c r="AA25" s="28">
        <f>IF(J25&gt;0,(AC25+AK25)/J25,0)</f>
        <v>3.0851919226856559E-3</v>
      </c>
      <c r="AB25" s="41">
        <v>2.0000000000000001E-4</v>
      </c>
      <c r="AC25" s="38">
        <f>AB25*L25</f>
        <v>2.7189780000000003</v>
      </c>
      <c r="AD25" s="29">
        <v>0.20749999999999999</v>
      </c>
      <c r="AE25" s="42">
        <f>AH25*(1-AI25)*AD25</f>
        <v>37.912117500000001</v>
      </c>
      <c r="AF25" s="29">
        <f t="shared" si="38"/>
        <v>0.93781243294818006</v>
      </c>
      <c r="AG25" s="30">
        <f t="shared" ref="AG25:AG26" si="43">IF(AND(AA25&gt;0,AJ25&gt;0,AB25&gt;0),((AJ25*(AA25-AB25))/(AA25*(AJ25-AB25))),0)</f>
        <v>0.93597384711830056</v>
      </c>
      <c r="AH25" s="35">
        <v>201</v>
      </c>
      <c r="AI25" s="40">
        <v>9.0999999999999998E-2</v>
      </c>
      <c r="AJ25" s="39">
        <v>0.2341</v>
      </c>
      <c r="AK25" s="42">
        <f t="shared" si="8"/>
        <v>42.772176899999998</v>
      </c>
      <c r="AL25" s="18">
        <v>1.69</v>
      </c>
      <c r="AM25" s="18"/>
      <c r="AN25" s="122">
        <f>AN24+AH25-AM25</f>
        <v>509.32000000000107</v>
      </c>
      <c r="AO25" s="123"/>
      <c r="AP25" s="44"/>
      <c r="AQ25" s="49"/>
      <c r="AR25" s="42"/>
      <c r="AS25" s="42"/>
      <c r="AT25" s="42"/>
      <c r="AU25" s="42"/>
    </row>
    <row r="26" spans="1:47" x14ac:dyDescent="0.2">
      <c r="A26" s="170"/>
      <c r="B26" s="34">
        <v>3</v>
      </c>
      <c r="C26" s="11" t="s">
        <v>53</v>
      </c>
      <c r="D26" s="44">
        <v>16038</v>
      </c>
      <c r="E26" s="44">
        <v>2</v>
      </c>
      <c r="F26" s="44">
        <v>15809</v>
      </c>
      <c r="G26" s="38">
        <v>1.7</v>
      </c>
      <c r="H26" s="38">
        <v>3.7</v>
      </c>
      <c r="I26" s="44">
        <v>16299</v>
      </c>
      <c r="J26" s="44">
        <v>14720</v>
      </c>
      <c r="K26" s="40">
        <v>8.1000000000000003E-2</v>
      </c>
      <c r="L26" s="38">
        <f t="shared" si="39"/>
        <v>13527.68</v>
      </c>
      <c r="M26" s="29">
        <v>0.83199999999999996</v>
      </c>
      <c r="N26" s="26">
        <f t="shared" si="40"/>
        <v>11255.029759999999</v>
      </c>
      <c r="O26" s="40">
        <v>7.1999999999999995E-2</v>
      </c>
      <c r="P26" s="26">
        <f t="shared" si="41"/>
        <v>973.99295999999993</v>
      </c>
      <c r="Q26" s="40">
        <v>9.6000000000000002E-2</v>
      </c>
      <c r="R26" s="26">
        <f t="shared" si="42"/>
        <v>1298.6572800000001</v>
      </c>
      <c r="S26" s="40">
        <v>0.19900000000000001</v>
      </c>
      <c r="T26" s="26">
        <f>L26*S26</f>
        <v>2692.0083200000004</v>
      </c>
      <c r="U26" s="40">
        <v>0.51300000000000001</v>
      </c>
      <c r="V26" s="26">
        <f>L26*U26</f>
        <v>6939.6998400000002</v>
      </c>
      <c r="W26" s="40">
        <v>0.39</v>
      </c>
      <c r="X26" s="26">
        <f>W26*L26</f>
        <v>5275.7952000000005</v>
      </c>
      <c r="Y26" s="48">
        <v>3.15E-3</v>
      </c>
      <c r="Z26" s="18">
        <f>L26*Y26</f>
        <v>42.612192</v>
      </c>
      <c r="AA26" s="28">
        <f>IF(J26&gt;0,(AC26+AK26)/J26,0)</f>
        <v>3.2201902445652174E-3</v>
      </c>
      <c r="AB26" s="48">
        <v>2.0000000000000001E-4</v>
      </c>
      <c r="AC26" s="38">
        <f>AB26*L26</f>
        <v>2.7055360000000004</v>
      </c>
      <c r="AD26" s="29">
        <v>0.20660000000000001</v>
      </c>
      <c r="AE26" s="42">
        <f>AH26*(1-AI26)*AD26</f>
        <v>39.957266400000002</v>
      </c>
      <c r="AF26" s="29">
        <f t="shared" si="38"/>
        <v>0.9374154054386612</v>
      </c>
      <c r="AG26" s="30">
        <f t="shared" si="43"/>
        <v>0.93870424751142345</v>
      </c>
      <c r="AH26" s="44">
        <v>213</v>
      </c>
      <c r="AI26" s="40">
        <v>9.1999999999999998E-2</v>
      </c>
      <c r="AJ26" s="29">
        <v>0.2311</v>
      </c>
      <c r="AK26" s="42">
        <f t="shared" si="8"/>
        <v>44.695664399999998</v>
      </c>
      <c r="AL26" s="18">
        <v>1.7</v>
      </c>
      <c r="AM26" s="18"/>
      <c r="AN26" s="122">
        <f>AN25+AH26-AM26</f>
        <v>722.32000000000107</v>
      </c>
      <c r="AO26" s="123"/>
      <c r="AP26" s="44"/>
      <c r="AQ26" s="49"/>
      <c r="AR26" s="42"/>
      <c r="AS26" s="42"/>
      <c r="AT26" s="42"/>
      <c r="AU26" s="42"/>
    </row>
    <row r="27" spans="1:47" s="22" customFormat="1" ht="13.5" thickBot="1" x14ac:dyDescent="0.25">
      <c r="A27" s="171"/>
      <c r="B27" s="50" t="s">
        <v>38</v>
      </c>
      <c r="C27" s="51"/>
      <c r="D27" s="52">
        <f>SUM(D24:D26)</f>
        <v>41778</v>
      </c>
      <c r="E27" s="52"/>
      <c r="F27" s="52">
        <f>SUM(F24:F26)</f>
        <v>38215</v>
      </c>
      <c r="G27" s="53"/>
      <c r="H27" s="53"/>
      <c r="I27" s="52">
        <f>SUM(I24:I26)</f>
        <v>39255</v>
      </c>
      <c r="J27" s="52">
        <f>SUM(J24:J26)</f>
        <v>44195</v>
      </c>
      <c r="K27" s="21">
        <f>IF(J27&gt;0,(J24*K24+J25*K25+J26*K26)/J27,0)</f>
        <v>7.9999094920239835E-2</v>
      </c>
      <c r="L27" s="53">
        <f>L24+L25+L26</f>
        <v>40659.440000000002</v>
      </c>
      <c r="M27" s="54">
        <f>IF(L27&gt;0,N27/L27,0)</f>
        <v>0.81905556766153187</v>
      </c>
      <c r="N27" s="55">
        <f>N24+N25+N26</f>
        <v>33302.340709999997</v>
      </c>
      <c r="O27" s="21">
        <f>IF(L27&gt;0,P27/L27,0)</f>
        <v>9.4982366948487246E-2</v>
      </c>
      <c r="P27" s="55">
        <f>P24+P25+P26</f>
        <v>3861.9298500000004</v>
      </c>
      <c r="Q27" s="21">
        <f>IF(L27&gt;0,R27/L27,0)</f>
        <v>8.5962065389980788E-2</v>
      </c>
      <c r="R27" s="55">
        <f>R24+R25+R26</f>
        <v>3495.1694400000006</v>
      </c>
      <c r="S27" s="21">
        <f>IF(L27&gt;0,T27/L27,0)</f>
        <v>0.19867277488327437</v>
      </c>
      <c r="T27" s="55">
        <f>T24+T25+T26</f>
        <v>8077.9237700000012</v>
      </c>
      <c r="U27" s="21">
        <f>IF(L27&gt;0,V27/L27,0)</f>
        <v>0.51131678424493798</v>
      </c>
      <c r="V27" s="55">
        <f>V24+V25+V26</f>
        <v>20789.85411</v>
      </c>
      <c r="W27" s="21">
        <f>IF(L27&gt;0,X27/L27,0)</f>
        <v>0.3966729300747871</v>
      </c>
      <c r="X27" s="55">
        <f>X24+X25+X26</f>
        <v>16128.499200000002</v>
      </c>
      <c r="Y27" s="56">
        <f>IF(L27&gt;0,Z27/L27,0)</f>
        <v>3.1899805014530451E-3</v>
      </c>
      <c r="Z27" s="57">
        <f>SUM(Z24:Z26)</f>
        <v>129.70282080000001</v>
      </c>
      <c r="AA27" s="63">
        <f>IF(L27&gt;0,(AA24*L24+AA25*L25+AA26*L26)/L27,0)</f>
        <v>3.1780901086881667E-3</v>
      </c>
      <c r="AB27" s="56">
        <f>IF(J27&gt;0,(J24*AB24+J25*AB25+J26*AB26)/J27,0)</f>
        <v>2.1666478108383304E-4</v>
      </c>
      <c r="AC27" s="53">
        <f>SUM(AC24:AC26)</f>
        <v>8.8087315000000004</v>
      </c>
      <c r="AD27" s="54">
        <f>IF(J27&gt;0,(J24*AD24+J25*AD25+J26*AD26)/J27,0)</f>
        <v>0.20876672700531734</v>
      </c>
      <c r="AE27" s="59">
        <f>SUM(AE24:AE26)</f>
        <v>117.88542330000001</v>
      </c>
      <c r="AF27" s="54">
        <f>IF(AND(Z27&gt;0),((Z24*AF24+Z25*AF25+Z26*AF26)/Z27),0)</f>
        <v>0.93305306645298991</v>
      </c>
      <c r="AG27" s="58">
        <f>IF(AND(AA27&gt;0,AJ27&gt;0,AB27&gt;0),((AJ27*(AA27-AB27))/(AA27*(AJ27-AB27))),0)</f>
        <v>0.93269215567513419</v>
      </c>
      <c r="AH27" s="52">
        <f>SUM(AH24:AH26)</f>
        <v>621</v>
      </c>
      <c r="AI27" s="21">
        <f>IF(AH27&gt;0,(AI24*AH24+AI25*AH25+AI26*AH26)/AH27,0)</f>
        <v>9.0676328502415457E-2</v>
      </c>
      <c r="AJ27" s="54">
        <f>IF(J27&gt;0,(AJ24*J24+AJ25*J25+AJ26*J26)/J27,0)</f>
        <v>0.23316745106912545</v>
      </c>
      <c r="AK27" s="59">
        <f>SUM(AK24:AK26)</f>
        <v>131.6514324</v>
      </c>
      <c r="AL27" s="57"/>
      <c r="AM27" s="57">
        <f>SUM(AM24:AM26)</f>
        <v>751.44</v>
      </c>
      <c r="AN27" s="124"/>
      <c r="AO27" s="125">
        <f>AN26</f>
        <v>722.32000000000107</v>
      </c>
      <c r="AP27" s="52">
        <f>SUM(AP24:AP26)</f>
        <v>0</v>
      </c>
      <c r="AQ27" s="60"/>
      <c r="AR27" s="59"/>
      <c r="AS27" s="59"/>
      <c r="AT27" s="59"/>
      <c r="AU27" s="59"/>
    </row>
    <row r="28" spans="1:47" x14ac:dyDescent="0.2">
      <c r="A28" s="169">
        <v>7</v>
      </c>
      <c r="B28" s="23">
        <v>1</v>
      </c>
      <c r="C28" s="24" t="s">
        <v>52</v>
      </c>
      <c r="D28" s="12">
        <v>10432</v>
      </c>
      <c r="E28" s="12">
        <v>1</v>
      </c>
      <c r="F28" s="12">
        <v>16281</v>
      </c>
      <c r="G28" s="13">
        <v>1.1000000000000001</v>
      </c>
      <c r="H28" s="13">
        <v>3.1</v>
      </c>
      <c r="I28" s="12">
        <v>16267</v>
      </c>
      <c r="J28" s="12">
        <v>14736</v>
      </c>
      <c r="K28" s="14">
        <v>8.6999999999999994E-2</v>
      </c>
      <c r="L28" s="25">
        <f>J28*(1-K28)</f>
        <v>13453.968000000001</v>
      </c>
      <c r="M28" s="15">
        <v>0.78100000000000003</v>
      </c>
      <c r="N28" s="26">
        <f>L28*M28</f>
        <v>10507.549008000002</v>
      </c>
      <c r="O28" s="14">
        <v>0.10100000000000001</v>
      </c>
      <c r="P28" s="26">
        <f>L28*O28</f>
        <v>1358.8507680000002</v>
      </c>
      <c r="Q28" s="16">
        <v>0.11799999999999999</v>
      </c>
      <c r="R28" s="26">
        <f>L28*Q28</f>
        <v>1587.5682240000001</v>
      </c>
      <c r="S28" s="16">
        <v>0.19500000000000001</v>
      </c>
      <c r="T28" s="26">
        <f>L28*S28</f>
        <v>2623.52376</v>
      </c>
      <c r="U28" s="16">
        <v>0.51700000000000002</v>
      </c>
      <c r="V28" s="26">
        <f>L28*U28</f>
        <v>6955.7014560000007</v>
      </c>
      <c r="W28" s="16">
        <v>0.4</v>
      </c>
      <c r="X28" s="26">
        <f>W28*L28</f>
        <v>5381.5872000000008</v>
      </c>
      <c r="Y28" s="17">
        <v>3.2499999999999999E-3</v>
      </c>
      <c r="Z28" s="61">
        <f>L28*Y28</f>
        <v>43.725396000000003</v>
      </c>
      <c r="AA28" s="28">
        <f>IF(J28&gt;0,(AC28+AK28)/J28,0)</f>
        <v>3.2616260423452771E-3</v>
      </c>
      <c r="AB28" s="17">
        <v>2.7E-4</v>
      </c>
      <c r="AC28" s="25">
        <f>AB28*L28</f>
        <v>3.6325713600000005</v>
      </c>
      <c r="AD28" s="141">
        <v>0.20649999999999999</v>
      </c>
      <c r="AE28" s="31">
        <f>AH28*(1-AI28)*AD28</f>
        <v>39.462149999999994</v>
      </c>
      <c r="AF28" s="29">
        <f t="shared" ref="AF28:AF30" si="44">IF(AND(AD28&gt;0,AB28&gt;0,Y28&gt;0),((Y28-AB28)*AD28)/((AD28-AB28)*Y28),0)</f>
        <v>0.91812352899488625</v>
      </c>
      <c r="AG28" s="62">
        <f>IF(AND(AA28&gt;0,AJ28&gt;0,AB28&gt;0),((AJ28*(AA28-AB28))/(AA28*(AJ28-AB28))),0)</f>
        <v>0.9182856001930324</v>
      </c>
      <c r="AH28" s="12">
        <v>210</v>
      </c>
      <c r="AI28" s="14">
        <v>0.09</v>
      </c>
      <c r="AJ28" s="15">
        <v>0.23250000000000001</v>
      </c>
      <c r="AK28" s="31">
        <f t="shared" si="8"/>
        <v>44.430750000000003</v>
      </c>
      <c r="AL28" s="19">
        <v>1.6</v>
      </c>
      <c r="AM28" s="19"/>
      <c r="AN28" s="119">
        <f>AN26+AH28-AM28</f>
        <v>932.32000000000107</v>
      </c>
      <c r="AO28" s="120"/>
      <c r="AP28" s="12"/>
      <c r="AQ28" s="32"/>
      <c r="AR28" s="20"/>
      <c r="AS28" s="20"/>
      <c r="AT28" s="20"/>
      <c r="AU28" s="20"/>
    </row>
    <row r="29" spans="1:47" x14ac:dyDescent="0.2">
      <c r="A29" s="170"/>
      <c r="B29" s="34">
        <v>2</v>
      </c>
      <c r="C29" s="47" t="s">
        <v>58</v>
      </c>
      <c r="D29" s="35">
        <v>21500</v>
      </c>
      <c r="E29" s="44">
        <v>2</v>
      </c>
      <c r="F29" s="35">
        <v>15323</v>
      </c>
      <c r="G29" s="38">
        <v>1.2</v>
      </c>
      <c r="H29" s="38">
        <v>4</v>
      </c>
      <c r="I29" s="35">
        <v>15304</v>
      </c>
      <c r="J29" s="35">
        <v>14784</v>
      </c>
      <c r="K29" s="40">
        <v>7.2999999999999995E-2</v>
      </c>
      <c r="L29" s="38">
        <f t="shared" ref="L29:L30" si="45">J29*(1-K29)</f>
        <v>13704.768</v>
      </c>
      <c r="M29" s="39">
        <v>0.81100000000000005</v>
      </c>
      <c r="N29" s="26">
        <f t="shared" ref="N29:N30" si="46">L29*M29</f>
        <v>11114.566848</v>
      </c>
      <c r="O29" s="37">
        <v>0.1</v>
      </c>
      <c r="P29" s="26">
        <f t="shared" ref="P29:P30" si="47">L29*O29</f>
        <v>1370.4768000000001</v>
      </c>
      <c r="Q29" s="40">
        <v>8.8999999999999996E-2</v>
      </c>
      <c r="R29" s="26">
        <f t="shared" ref="R29:R30" si="48">L29*Q29</f>
        <v>1219.724352</v>
      </c>
      <c r="S29" s="40">
        <v>0.19600000000000001</v>
      </c>
      <c r="T29" s="26">
        <f>L29*S29</f>
        <v>2686.134528</v>
      </c>
      <c r="U29" s="40">
        <v>0.52400000000000002</v>
      </c>
      <c r="V29" s="26">
        <f>L29*U29</f>
        <v>7181.2984320000005</v>
      </c>
      <c r="W29" s="40">
        <v>0.4</v>
      </c>
      <c r="X29" s="26">
        <f>W29*L29</f>
        <v>5481.9072000000006</v>
      </c>
      <c r="Y29" s="41">
        <v>3.4299999999999999E-3</v>
      </c>
      <c r="Z29" s="18">
        <f>L29*Y29</f>
        <v>47.007354239999998</v>
      </c>
      <c r="AA29" s="28">
        <f>IF(J29&gt;0,(AC29+AK29)/J29,0)</f>
        <v>3.1508017694805196E-3</v>
      </c>
      <c r="AB29" s="41">
        <v>2.7E-4</v>
      </c>
      <c r="AC29" s="38">
        <f>AB29*L29</f>
        <v>3.7002873599999999</v>
      </c>
      <c r="AD29" s="29">
        <v>0.19950000000000001</v>
      </c>
      <c r="AE29" s="42">
        <f>AH29*(1-AI29)*AD29</f>
        <v>37.357173000000003</v>
      </c>
      <c r="AF29" s="29">
        <f t="shared" si="44"/>
        <v>0.92253133748605609</v>
      </c>
      <c r="AG29" s="30">
        <f t="shared" ref="AG29:AG30" si="49">IF(AND(AA29&gt;0,AJ29&gt;0,AB29&gt;0),((AJ29*(AA29-AB29))/(AA29*(AJ29-AB29))),0)</f>
        <v>0.91538680260686978</v>
      </c>
      <c r="AH29" s="35">
        <v>206</v>
      </c>
      <c r="AI29" s="40">
        <v>9.0999999999999998E-2</v>
      </c>
      <c r="AJ29" s="39">
        <v>0.22900000000000001</v>
      </c>
      <c r="AK29" s="42">
        <f t="shared" si="8"/>
        <v>42.881166000000007</v>
      </c>
      <c r="AL29" s="18">
        <v>1.65</v>
      </c>
      <c r="AM29" s="18"/>
      <c r="AN29" s="122">
        <f>AN28+AH29-AM29</f>
        <v>1138.3200000000011</v>
      </c>
      <c r="AO29" s="123"/>
      <c r="AP29" s="44"/>
      <c r="AQ29" s="49"/>
      <c r="AR29" s="42"/>
      <c r="AS29" s="42"/>
      <c r="AT29" s="42"/>
      <c r="AU29" s="42"/>
    </row>
    <row r="30" spans="1:47" x14ac:dyDescent="0.2">
      <c r="A30" s="170"/>
      <c r="B30" s="34">
        <v>3</v>
      </c>
      <c r="C30" s="11" t="s">
        <v>55</v>
      </c>
      <c r="D30" s="44">
        <v>14440</v>
      </c>
      <c r="E30" s="44">
        <v>0</v>
      </c>
      <c r="F30" s="44">
        <v>15558</v>
      </c>
      <c r="G30" s="38">
        <v>1.2</v>
      </c>
      <c r="H30" s="38">
        <v>4</v>
      </c>
      <c r="I30" s="44">
        <v>16371</v>
      </c>
      <c r="J30" s="44">
        <v>14754</v>
      </c>
      <c r="K30" s="40">
        <v>7.6999999999999999E-2</v>
      </c>
      <c r="L30" s="38">
        <f t="shared" si="45"/>
        <v>13617.942000000001</v>
      </c>
      <c r="M30" s="29">
        <v>0.79100000000000004</v>
      </c>
      <c r="N30" s="26">
        <f t="shared" si="46"/>
        <v>10771.792122000001</v>
      </c>
      <c r="O30" s="40">
        <v>0.105</v>
      </c>
      <c r="P30" s="26">
        <f t="shared" si="47"/>
        <v>1429.88391</v>
      </c>
      <c r="Q30" s="40">
        <v>0.104</v>
      </c>
      <c r="R30" s="26">
        <f t="shared" si="48"/>
        <v>1416.2659679999999</v>
      </c>
      <c r="S30" s="40">
        <v>0.20699999999999999</v>
      </c>
      <c r="T30" s="26">
        <f>L30*S30</f>
        <v>2818.913994</v>
      </c>
      <c r="U30" s="40">
        <v>0.49299999999999999</v>
      </c>
      <c r="V30" s="26">
        <f>L30*U30</f>
        <v>6713.6454060000005</v>
      </c>
      <c r="W30" s="40">
        <v>0.4</v>
      </c>
      <c r="X30" s="26">
        <f>W30*L30</f>
        <v>5447.1768000000011</v>
      </c>
      <c r="Y30" s="48">
        <v>3.3800000000000002E-3</v>
      </c>
      <c r="Z30" s="18">
        <f>L30*Y30</f>
        <v>46.028643960000004</v>
      </c>
      <c r="AA30" s="28">
        <f>IF(J30&gt;0,(AC30+AK30)/J30,0)</f>
        <v>3.2573383041886949E-3</v>
      </c>
      <c r="AB30" s="48">
        <v>2.7E-4</v>
      </c>
      <c r="AC30" s="38">
        <f>AB30*L30</f>
        <v>3.6768443400000002</v>
      </c>
      <c r="AD30" s="29">
        <v>0.19750000000000001</v>
      </c>
      <c r="AE30" s="42">
        <f>AH30*(1-AI30)*AD30</f>
        <v>38.957467500000007</v>
      </c>
      <c r="AF30" s="29">
        <f t="shared" si="44"/>
        <v>0.92137794849193888</v>
      </c>
      <c r="AG30" s="30">
        <f t="shared" si="49"/>
        <v>0.91821209152365046</v>
      </c>
      <c r="AH30" s="44">
        <v>217</v>
      </c>
      <c r="AI30" s="40">
        <v>9.0999999999999998E-2</v>
      </c>
      <c r="AJ30" s="29">
        <v>0.22500000000000001</v>
      </c>
      <c r="AK30" s="42">
        <f t="shared" si="8"/>
        <v>44.381925000000003</v>
      </c>
      <c r="AL30" s="18">
        <v>1.6</v>
      </c>
      <c r="AM30" s="18"/>
      <c r="AN30" s="122">
        <f>AN29+AH30-AM30</f>
        <v>1355.3200000000011</v>
      </c>
      <c r="AO30" s="123"/>
      <c r="AP30" s="44"/>
      <c r="AQ30" s="49"/>
      <c r="AR30" s="42"/>
      <c r="AS30" s="42"/>
      <c r="AT30" s="42"/>
      <c r="AU30" s="42"/>
    </row>
    <row r="31" spans="1:47" s="22" customFormat="1" ht="13.5" thickBot="1" x14ac:dyDescent="0.25">
      <c r="A31" s="171"/>
      <c r="B31" s="50" t="s">
        <v>38</v>
      </c>
      <c r="C31" s="51"/>
      <c r="D31" s="52">
        <f>SUM(D28:D30)</f>
        <v>46372</v>
      </c>
      <c r="E31" s="52"/>
      <c r="F31" s="52">
        <f>SUM(F28:F30)</f>
        <v>47162</v>
      </c>
      <c r="G31" s="53"/>
      <c r="H31" s="53"/>
      <c r="I31" s="52">
        <f>SUM(I28:I30)</f>
        <v>47942</v>
      </c>
      <c r="J31" s="52">
        <f>SUM(J28:J30)</f>
        <v>44274</v>
      </c>
      <c r="K31" s="21">
        <f>IF(J31&gt;0,(J28*K28+J29*K29+J30*K30)/J31,0)</f>
        <v>7.8992681935221576E-2</v>
      </c>
      <c r="L31" s="53">
        <f>L28+L29+L30</f>
        <v>40776.678</v>
      </c>
      <c r="M31" s="54">
        <f>IF(L31&gt;0,N31/L31,0)</f>
        <v>0.7944224386792863</v>
      </c>
      <c r="N31" s="55">
        <f>N28+N29+N30</f>
        <v>32393.907978000003</v>
      </c>
      <c r="O31" s="21">
        <f>IF(L31&gt;0,P31/L31,0)</f>
        <v>0.10199976265844905</v>
      </c>
      <c r="P31" s="55">
        <f>P28+P29+P30</f>
        <v>4159.2114780000011</v>
      </c>
      <c r="Q31" s="21">
        <f>IF(L31&gt;0,R31/L31,0)</f>
        <v>0.10357779866226473</v>
      </c>
      <c r="R31" s="55">
        <f>R28+R29+R30</f>
        <v>4223.5585439999995</v>
      </c>
      <c r="S31" s="21">
        <f>IF(L31&gt;0,T31/L31,0)</f>
        <v>0.19934366114865956</v>
      </c>
      <c r="T31" s="55">
        <f>T28+T29+T30</f>
        <v>8128.572282000001</v>
      </c>
      <c r="U31" s="21">
        <f>IF(L31&gt;0,V31/L31,0)</f>
        <v>0.511337517342634</v>
      </c>
      <c r="V31" s="55">
        <f>V28+V29+V30</f>
        <v>20850.645294000002</v>
      </c>
      <c r="W31" s="21">
        <f>IF(L31&gt;0,X31/L31,0)</f>
        <v>0.40000000000000008</v>
      </c>
      <c r="X31" s="55">
        <f>X28+X29+X30</f>
        <v>16310.671200000003</v>
      </c>
      <c r="Y31" s="56">
        <f>IF(L31&gt;0,Z31/L31,0)</f>
        <v>3.3539121112318177E-3</v>
      </c>
      <c r="Z31" s="57">
        <f>SUM(Z28:Z30)</f>
        <v>136.76139420000001</v>
      </c>
      <c r="AA31" s="63">
        <f>IF(L31&gt;0,(AA28*L28+AA29*L29+AA30*L30)/L31,0)</f>
        <v>3.2229467973634344E-3</v>
      </c>
      <c r="AB31" s="56">
        <f>IF(J31&gt;0,(J28*AB28+J29*AB29+J30*AB30)/J31,0)</f>
        <v>2.7E-4</v>
      </c>
      <c r="AC31" s="53">
        <f>SUM(AC28:AC30)</f>
        <v>11.009703060000001</v>
      </c>
      <c r="AD31" s="54">
        <f>IF(J31&gt;0,(J28*AD28+J29*AD29+J30*AD30)/J31,0)</f>
        <v>0.20116336902019247</v>
      </c>
      <c r="AE31" s="59">
        <f>SUM(AE28:AE30)</f>
        <v>115.7767905</v>
      </c>
      <c r="AF31" s="54">
        <f>IF(AND(Z31&gt;0),((Z28*AF28+Z29*AF29+Z30*AF30)/Z31),0)</f>
        <v>0.9207338850356469</v>
      </c>
      <c r="AG31" s="58">
        <f>IF(AND(AA31&gt;0,AJ31&gt;0,AB31&gt;0),((AJ31*(AA31-AB31))/(AA31*(AJ31-AB31))),0)</f>
        <v>0.91730807122154423</v>
      </c>
      <c r="AH31" s="52">
        <f>SUM(AH28:AH30)</f>
        <v>633</v>
      </c>
      <c r="AI31" s="21">
        <f>IF(AH31&gt;0,(AI28*AH28+AI29*AH29+AI30*AH30)/AH31,0)</f>
        <v>9.0668246445497633E-2</v>
      </c>
      <c r="AJ31" s="54">
        <f>IF(J31&gt;0,(AJ28*J28+AJ29*J29+AJ30*J30)/J31,0)</f>
        <v>0.22883195554953248</v>
      </c>
      <c r="AK31" s="59">
        <f>SUM(AK28:AK30)</f>
        <v>131.69384100000002</v>
      </c>
      <c r="AL31" s="57"/>
      <c r="AM31" s="57">
        <f>SUM(AM28:AM30)</f>
        <v>0</v>
      </c>
      <c r="AN31" s="124"/>
      <c r="AO31" s="125">
        <f>AN30</f>
        <v>1355.3200000000011</v>
      </c>
      <c r="AP31" s="52">
        <f>SUM(AP28:AP30)</f>
        <v>0</v>
      </c>
      <c r="AQ31" s="60"/>
      <c r="AR31" s="59"/>
      <c r="AS31" s="59"/>
      <c r="AT31" s="59"/>
      <c r="AU31" s="59"/>
    </row>
    <row r="32" spans="1:47" x14ac:dyDescent="0.2">
      <c r="A32" s="169">
        <v>8</v>
      </c>
      <c r="B32" s="23">
        <v>1</v>
      </c>
      <c r="C32" s="24" t="s">
        <v>52</v>
      </c>
      <c r="D32" s="12">
        <v>10963</v>
      </c>
      <c r="E32" s="12">
        <v>0</v>
      </c>
      <c r="F32" s="12">
        <v>11275</v>
      </c>
      <c r="G32" s="13">
        <v>1.1000000000000001</v>
      </c>
      <c r="H32" s="13">
        <v>3.6</v>
      </c>
      <c r="I32" s="12">
        <v>11323</v>
      </c>
      <c r="J32" s="12">
        <v>14814</v>
      </c>
      <c r="K32" s="14">
        <v>8.4000000000000005E-2</v>
      </c>
      <c r="L32" s="25">
        <f>J32*(1-K32)</f>
        <v>13569.624</v>
      </c>
      <c r="M32" s="15">
        <v>0.77300000000000002</v>
      </c>
      <c r="N32" s="26">
        <f>L32*M32</f>
        <v>10489.319352</v>
      </c>
      <c r="O32" s="14">
        <v>0.11700000000000001</v>
      </c>
      <c r="P32" s="26">
        <f>L32*O32</f>
        <v>1587.6460080000002</v>
      </c>
      <c r="Q32" s="16">
        <v>0.11</v>
      </c>
      <c r="R32" s="26">
        <f>L32*Q32</f>
        <v>1492.6586399999999</v>
      </c>
      <c r="S32" s="16">
        <v>0.21</v>
      </c>
      <c r="T32" s="26">
        <f>L32*S32</f>
        <v>2849.62104</v>
      </c>
      <c r="U32" s="16">
        <v>0.49399999999999999</v>
      </c>
      <c r="V32" s="26">
        <f>L32*U32</f>
        <v>6703.3942559999996</v>
      </c>
      <c r="W32" s="16">
        <v>0.39</v>
      </c>
      <c r="X32" s="26">
        <f>W32*L32</f>
        <v>5292.1533600000002</v>
      </c>
      <c r="Y32" s="17">
        <v>3.49E-3</v>
      </c>
      <c r="Z32" s="61">
        <f>L32*Y32</f>
        <v>47.35798776</v>
      </c>
      <c r="AA32" s="28">
        <f>IF(J32&gt;0,(AC32+AK32)/J32,0)</f>
        <v>3.3006347752126365E-3</v>
      </c>
      <c r="AB32" s="17">
        <v>2.9E-4</v>
      </c>
      <c r="AC32" s="25">
        <f>AB32*L32</f>
        <v>3.9351909599999999</v>
      </c>
      <c r="AD32" s="141">
        <v>0.20669999999999999</v>
      </c>
      <c r="AE32" s="31">
        <f>AH32*(1-AI32)*AD32</f>
        <v>41.899536900000001</v>
      </c>
      <c r="AF32" s="29">
        <f t="shared" ref="AF32:AF34" si="50">IF(AND(AD32&gt;0,AB32&gt;0,Y32&gt;0),((Y32-AB32)*AD32)/((AD32-AB32)*Y32),0)</f>
        <v>0.91819366940002711</v>
      </c>
      <c r="AG32" s="62">
        <f>IF(AND(AA32&gt;0,AJ32&gt;0,AB32&gt;0),((AJ32*(AA32-AB32))/(AA32*(AJ32-AB32))),0)</f>
        <v>0.91333228043766013</v>
      </c>
      <c r="AH32" s="12">
        <v>223</v>
      </c>
      <c r="AI32" s="14">
        <v>9.0999999999999998E-2</v>
      </c>
      <c r="AJ32" s="15">
        <v>0.2218</v>
      </c>
      <c r="AK32" s="31">
        <f t="shared" si="8"/>
        <v>44.960412599999998</v>
      </c>
      <c r="AL32" s="19">
        <v>1.7</v>
      </c>
      <c r="AM32" s="19"/>
      <c r="AN32" s="119">
        <f>AN30+AH32-AM32</f>
        <v>1578.3200000000011</v>
      </c>
      <c r="AO32" s="120"/>
      <c r="AP32" s="12"/>
      <c r="AQ32" s="32"/>
      <c r="AR32" s="20"/>
      <c r="AS32" s="20"/>
      <c r="AT32" s="20"/>
      <c r="AU32" s="20"/>
    </row>
    <row r="33" spans="1:47" x14ac:dyDescent="0.2">
      <c r="A33" s="170"/>
      <c r="B33" s="34">
        <v>2</v>
      </c>
      <c r="C33" s="11" t="s">
        <v>58</v>
      </c>
      <c r="D33" s="35">
        <v>20300</v>
      </c>
      <c r="E33" s="44">
        <v>2</v>
      </c>
      <c r="F33" s="35">
        <v>15602</v>
      </c>
      <c r="G33" s="36">
        <v>0.9</v>
      </c>
      <c r="H33" s="38">
        <v>3.8</v>
      </c>
      <c r="I33" s="35">
        <v>15337</v>
      </c>
      <c r="J33" s="35">
        <v>14743</v>
      </c>
      <c r="K33" s="40">
        <v>8.5999999999999993E-2</v>
      </c>
      <c r="L33" s="38">
        <f t="shared" ref="L33:L34" si="51">J33*(1-K33)</f>
        <v>13475.102000000001</v>
      </c>
      <c r="M33" s="39">
        <v>0.79500000000000004</v>
      </c>
      <c r="N33" s="26">
        <f t="shared" ref="N33:N34" si="52">L33*M33</f>
        <v>10712.706090000001</v>
      </c>
      <c r="O33" s="37">
        <v>8.7999999999999995E-2</v>
      </c>
      <c r="P33" s="26">
        <f t="shared" ref="P33:P34" si="53">L33*O33</f>
        <v>1185.808976</v>
      </c>
      <c r="Q33" s="40">
        <v>0.11700000000000001</v>
      </c>
      <c r="R33" s="26">
        <f t="shared" ref="R33:R34" si="54">L33*Q33</f>
        <v>1576.5869340000002</v>
      </c>
      <c r="S33" s="40">
        <v>0.214</v>
      </c>
      <c r="T33" s="26">
        <f>L33*S33</f>
        <v>2883.671828</v>
      </c>
      <c r="U33" s="40">
        <v>0.495</v>
      </c>
      <c r="V33" s="26">
        <f>L33*U33</f>
        <v>6670.1754900000005</v>
      </c>
      <c r="W33" s="40">
        <v>0.39</v>
      </c>
      <c r="X33" s="26">
        <f>W33*L33</f>
        <v>5255.2897800000001</v>
      </c>
      <c r="Y33" s="41">
        <v>3.47E-3</v>
      </c>
      <c r="Z33" s="18">
        <f>L33*Y33</f>
        <v>46.75860394</v>
      </c>
      <c r="AA33" s="28">
        <f>IF(J33&gt;0,(AC33+AK33)/J33,0)</f>
        <v>3.7453111022180022E-3</v>
      </c>
      <c r="AB33" s="41">
        <v>2.9E-4</v>
      </c>
      <c r="AC33" s="38">
        <f>AB33*L33</f>
        <v>3.9077795800000001</v>
      </c>
      <c r="AD33" s="29">
        <v>0.21829999999999999</v>
      </c>
      <c r="AE33" s="42">
        <f>AH33*(1-AI33)*AD33</f>
        <v>50.115567599999999</v>
      </c>
      <c r="AF33" s="29">
        <f t="shared" si="50"/>
        <v>0.91764555653859836</v>
      </c>
      <c r="AG33" s="30">
        <f t="shared" ref="AG33:AG34" si="55">IF(AND(AA33&gt;0,AJ33&gt;0,AB33&gt;0),((AJ33*(AA33-AB33))/(AA33*(AJ33-AB33))),0)</f>
        <v>0.92376847588074329</v>
      </c>
      <c r="AH33" s="35">
        <v>252</v>
      </c>
      <c r="AI33" s="40">
        <v>8.8999999999999996E-2</v>
      </c>
      <c r="AJ33" s="39">
        <v>0.2235</v>
      </c>
      <c r="AK33" s="42">
        <f t="shared" si="8"/>
        <v>51.309342000000001</v>
      </c>
      <c r="AL33" s="18">
        <v>1.7</v>
      </c>
      <c r="AM33" s="18"/>
      <c r="AN33" s="122">
        <f>AN32+AH33-AM33</f>
        <v>1830.3200000000011</v>
      </c>
      <c r="AO33" s="123"/>
      <c r="AP33" s="44"/>
      <c r="AQ33" s="49"/>
      <c r="AR33" s="42"/>
      <c r="AS33" s="42"/>
      <c r="AT33" s="42"/>
      <c r="AU33" s="42"/>
    </row>
    <row r="34" spans="1:47" x14ac:dyDescent="0.2">
      <c r="A34" s="170"/>
      <c r="B34" s="34">
        <v>3</v>
      </c>
      <c r="C34" s="11" t="s">
        <v>55</v>
      </c>
      <c r="D34" s="44">
        <v>12764</v>
      </c>
      <c r="E34" s="44">
        <v>0</v>
      </c>
      <c r="F34" s="44">
        <v>14385</v>
      </c>
      <c r="G34" s="38">
        <v>0.9</v>
      </c>
      <c r="H34" s="38">
        <v>3.7</v>
      </c>
      <c r="I34" s="44">
        <v>15105</v>
      </c>
      <c r="J34" s="44">
        <v>14694</v>
      </c>
      <c r="K34" s="40">
        <v>8.6999999999999994E-2</v>
      </c>
      <c r="L34" s="38">
        <f t="shared" si="51"/>
        <v>13415.622000000001</v>
      </c>
      <c r="M34" s="29">
        <v>0.73299999999999998</v>
      </c>
      <c r="N34" s="26">
        <f t="shared" si="52"/>
        <v>9833.6509260000003</v>
      </c>
      <c r="O34" s="40">
        <v>0.11700000000000001</v>
      </c>
      <c r="P34" s="26">
        <f t="shared" si="53"/>
        <v>1569.6277740000003</v>
      </c>
      <c r="Q34" s="40">
        <v>0.15</v>
      </c>
      <c r="R34" s="26">
        <f t="shared" si="54"/>
        <v>2012.3433</v>
      </c>
      <c r="S34" s="40">
        <v>0.20799999999999999</v>
      </c>
      <c r="T34" s="26">
        <f>L34*S34</f>
        <v>2790.449376</v>
      </c>
      <c r="U34" s="40">
        <v>0.47799999999999998</v>
      </c>
      <c r="V34" s="26">
        <f>L34*U34</f>
        <v>6412.667316</v>
      </c>
      <c r="W34" s="40">
        <v>0.4</v>
      </c>
      <c r="X34" s="26">
        <f>W34*L34</f>
        <v>5366.2488000000012</v>
      </c>
      <c r="Y34" s="48">
        <v>3.3899999999999998E-3</v>
      </c>
      <c r="Z34" s="18">
        <f>L34*Y34</f>
        <v>45.478958580000004</v>
      </c>
      <c r="AA34" s="28">
        <f>IF(J34&gt;0,(AC34+AK34)/J34,0)</f>
        <v>3.3042809418810403E-3</v>
      </c>
      <c r="AB34" s="48">
        <v>2.7999999999999998E-4</v>
      </c>
      <c r="AC34" s="38">
        <f>AB34*L34</f>
        <v>3.75637416</v>
      </c>
      <c r="AD34" s="29">
        <v>0.21659999999999999</v>
      </c>
      <c r="AE34" s="42">
        <f>AH34*(1-AI34)*AD34</f>
        <v>43.220364000000004</v>
      </c>
      <c r="AF34" s="29">
        <f t="shared" si="50"/>
        <v>0.91859159815677871</v>
      </c>
      <c r="AG34" s="30">
        <f t="shared" si="55"/>
        <v>0.91640439693746456</v>
      </c>
      <c r="AH34" s="44">
        <v>220</v>
      </c>
      <c r="AI34" s="40">
        <v>9.2999999999999999E-2</v>
      </c>
      <c r="AJ34" s="29">
        <v>0.22450000000000001</v>
      </c>
      <c r="AK34" s="42">
        <f t="shared" si="8"/>
        <v>44.796730000000004</v>
      </c>
      <c r="AL34" s="18">
        <v>1.6</v>
      </c>
      <c r="AM34" s="18"/>
      <c r="AN34" s="122">
        <f>AN33+AH34-AM34</f>
        <v>2050.3200000000011</v>
      </c>
      <c r="AO34" s="123"/>
      <c r="AP34" s="44"/>
      <c r="AQ34" s="49"/>
      <c r="AR34" s="42"/>
      <c r="AS34" s="42"/>
      <c r="AT34" s="42"/>
      <c r="AU34" s="42"/>
    </row>
    <row r="35" spans="1:47" s="22" customFormat="1" ht="13.5" thickBot="1" x14ac:dyDescent="0.25">
      <c r="A35" s="171"/>
      <c r="B35" s="50" t="s">
        <v>38</v>
      </c>
      <c r="C35" s="51"/>
      <c r="D35" s="52">
        <f>SUM(D32:D34)</f>
        <v>44027</v>
      </c>
      <c r="E35" s="52"/>
      <c r="F35" s="52">
        <f t="shared" ref="F35:J35" si="56">SUM(F32:F34)</f>
        <v>41262</v>
      </c>
      <c r="G35" s="53"/>
      <c r="H35" s="53"/>
      <c r="I35" s="52">
        <f t="shared" si="56"/>
        <v>41765</v>
      </c>
      <c r="J35" s="52">
        <f t="shared" si="56"/>
        <v>44251</v>
      </c>
      <c r="K35" s="21">
        <f>IF(J35&gt;0,(J32*K32+J33*K33+J34*K34)/J35,0)</f>
        <v>8.5662516101331049E-2</v>
      </c>
      <c r="L35" s="53">
        <f>L32+L33+L34</f>
        <v>40460.348000000005</v>
      </c>
      <c r="M35" s="54">
        <f>IF(L35&gt;0,N35/L35,0)</f>
        <v>0.76706399974612172</v>
      </c>
      <c r="N35" s="55">
        <f>N32+N33+N34</f>
        <v>31035.676368</v>
      </c>
      <c r="O35" s="21">
        <f>IF(L35&gt;0,P35/L35,0)</f>
        <v>0.10734170546432274</v>
      </c>
      <c r="P35" s="55">
        <f>P32+P33+P34</f>
        <v>4343.0827580000005</v>
      </c>
      <c r="Q35" s="21">
        <f>IF(L35&gt;0,R35/L35,0)</f>
        <v>0.12559429478955542</v>
      </c>
      <c r="R35" s="55">
        <f>R32+R33+R34</f>
        <v>5081.588874</v>
      </c>
      <c r="S35" s="21">
        <f>IF(L35&gt;0,T35/L35,0)</f>
        <v>0.21066902944087382</v>
      </c>
      <c r="T35" s="55">
        <f>T32+T33+T34</f>
        <v>8523.7422440000009</v>
      </c>
      <c r="U35" s="21">
        <f>IF(L35&gt;0,V35/L35,0)</f>
        <v>0.48902785171299062</v>
      </c>
      <c r="V35" s="55">
        <f>V32+V33+V34</f>
        <v>19786.237062</v>
      </c>
      <c r="W35" s="21">
        <f>IF(L35&gt;0,X35/L35,0)</f>
        <v>0.39331574557885657</v>
      </c>
      <c r="X35" s="55">
        <f>X32+X33+X34</f>
        <v>15913.691940000001</v>
      </c>
      <c r="Y35" s="56">
        <f>IF(L35&gt;0,Z35/L35,0)</f>
        <v>3.4501816514282075E-3</v>
      </c>
      <c r="Z35" s="57">
        <f>SUM(Z32:Z34)</f>
        <v>139.59555028</v>
      </c>
      <c r="AA35" s="63">
        <f>IF(L35&gt;0,(AA32*L32+AA33*L33+AA34*L34)/L35,0)</f>
        <v>3.4499408181847568E-3</v>
      </c>
      <c r="AB35" s="56">
        <f>IF(J35&gt;0,(J32*AB32+J33*AB33+J34*AB34)/J35,0)</f>
        <v>2.8667939707577224E-4</v>
      </c>
      <c r="AC35" s="53">
        <f>SUM(AC32:AC34)</f>
        <v>11.5993447</v>
      </c>
      <c r="AD35" s="54">
        <f>IF(J35&gt;0,(J32*AD32+J33*AD33+J34*AD34)/J35,0)</f>
        <v>0.21385214119454926</v>
      </c>
      <c r="AE35" s="59">
        <f>SUM(AE32:AE34)</f>
        <v>135.23546850000002</v>
      </c>
      <c r="AF35" s="54">
        <f>IF(AND(Z35&gt;0),((Z32*AF32+Z33*AF33+Z34*AF34)/Z35),0)</f>
        <v>0.91813971634249225</v>
      </c>
      <c r="AG35" s="58">
        <f>IF(AND(AA35&gt;0,AJ35&gt;0,AB35&gt;0),((AJ35*(AA35-AB35))/(AA35*(AJ35-AB35))),0)</f>
        <v>0.91808195454401409</v>
      </c>
      <c r="AH35" s="52">
        <f t="shared" ref="AH35" si="57">SUM(AH32:AH34)</f>
        <v>695</v>
      </c>
      <c r="AI35" s="21">
        <f>IF(AH35&gt;0,(AI32*AH32+AI33*AH33+AI34*AH34)/AH35,0)</f>
        <v>9.0907913669064741E-2</v>
      </c>
      <c r="AJ35" s="54">
        <f>IF(J35&gt;0,(AJ32*J32+AJ33*J33+AJ34*J34)/J35,0)</f>
        <v>0.2232629477299948</v>
      </c>
      <c r="AK35" s="59">
        <f>SUM(AK32:AK34)</f>
        <v>141.0664846</v>
      </c>
      <c r="AL35" s="57"/>
      <c r="AM35" s="57">
        <f>SUM(AM32:AM34)</f>
        <v>0</v>
      </c>
      <c r="AN35" s="124"/>
      <c r="AO35" s="125">
        <f>AN34</f>
        <v>2050.3200000000011</v>
      </c>
      <c r="AP35" s="52">
        <f>SUM(AP32:AP34)</f>
        <v>0</v>
      </c>
      <c r="AQ35" s="60"/>
      <c r="AR35" s="59"/>
      <c r="AS35" s="59"/>
      <c r="AT35" s="59"/>
      <c r="AU35" s="59"/>
    </row>
    <row r="36" spans="1:47" x14ac:dyDescent="0.2">
      <c r="A36" s="169">
        <v>9</v>
      </c>
      <c r="B36" s="23">
        <v>1</v>
      </c>
      <c r="C36" s="24" t="s">
        <v>52</v>
      </c>
      <c r="D36" s="12">
        <v>3353</v>
      </c>
      <c r="E36" s="12">
        <v>1</v>
      </c>
      <c r="F36" s="12">
        <v>8191</v>
      </c>
      <c r="G36" s="13">
        <v>0.8</v>
      </c>
      <c r="H36" s="13">
        <v>4.9000000000000004</v>
      </c>
      <c r="I36" s="12">
        <v>8532</v>
      </c>
      <c r="J36" s="12">
        <v>14743</v>
      </c>
      <c r="K36" s="14">
        <v>8.5999999999999993E-2</v>
      </c>
      <c r="L36" s="25">
        <f>J36*(1-K36)</f>
        <v>13475.102000000001</v>
      </c>
      <c r="M36" s="15">
        <v>0.76500000000000001</v>
      </c>
      <c r="N36" s="26">
        <f>L36*M36</f>
        <v>10308.453030000001</v>
      </c>
      <c r="O36" s="14">
        <v>0.13300000000000001</v>
      </c>
      <c r="P36" s="26">
        <f>L36*O36</f>
        <v>1792.1885660000003</v>
      </c>
      <c r="Q36" s="16">
        <v>0.10199999999999999</v>
      </c>
      <c r="R36" s="26">
        <f>L36*Q36</f>
        <v>1374.4604039999999</v>
      </c>
      <c r="S36" s="16">
        <v>0.21299999999999999</v>
      </c>
      <c r="T36" s="26">
        <f>L36*S36</f>
        <v>2870.1967260000001</v>
      </c>
      <c r="U36" s="16">
        <v>0.47699999999999998</v>
      </c>
      <c r="V36" s="26">
        <f>L36*U36</f>
        <v>6427.623654</v>
      </c>
      <c r="W36" s="16">
        <v>0.4</v>
      </c>
      <c r="X36" s="26">
        <f>W36*L36</f>
        <v>5390.0408000000007</v>
      </c>
      <c r="Y36" s="17">
        <v>3.4099999999999998E-3</v>
      </c>
      <c r="Z36" s="61">
        <f>L36*Y36</f>
        <v>45.950097820000003</v>
      </c>
      <c r="AA36" s="28">
        <f>IF(J36&gt;0,(AC36+AK36)/J36,0)</f>
        <v>3.1707869877229873E-3</v>
      </c>
      <c r="AB36" s="17">
        <v>2.7999999999999998E-4</v>
      </c>
      <c r="AC36" s="25">
        <f>AB36*L36</f>
        <v>3.7730285599999998</v>
      </c>
      <c r="AD36" s="141">
        <v>0.21859999999999999</v>
      </c>
      <c r="AE36" s="31">
        <f>AH36*(1-AI36)*AD36</f>
        <v>42.125968799999995</v>
      </c>
      <c r="AF36" s="29">
        <f t="shared" ref="AF36:AF38" si="58">IF(AND(AD36&gt;0,AB36&gt;0,Y36&gt;0),((Y36-AB36)*AD36)/((AD36-AB36)*Y36),0)</f>
        <v>0.91906577447186688</v>
      </c>
      <c r="AG36" s="62">
        <f>IF(AND(AA36&gt;0,AJ36&gt;0,AB36&gt;0),((AJ36*(AA36-AB36))/(AA36*(AJ36-AB36))),0)</f>
        <v>0.912840014107693</v>
      </c>
      <c r="AH36" s="12">
        <v>212</v>
      </c>
      <c r="AI36" s="14">
        <v>9.0999999999999998E-2</v>
      </c>
      <c r="AJ36" s="15">
        <v>0.223</v>
      </c>
      <c r="AK36" s="31">
        <f t="shared" si="8"/>
        <v>42.973883999999998</v>
      </c>
      <c r="AL36" s="19">
        <v>1.65</v>
      </c>
      <c r="AM36" s="19">
        <v>1001.82</v>
      </c>
      <c r="AN36" s="119">
        <f>AN34+AH36-AM36</f>
        <v>1260.5000000000009</v>
      </c>
      <c r="AO36" s="120"/>
      <c r="AP36" s="12"/>
      <c r="AQ36" s="32"/>
      <c r="AR36" s="20"/>
      <c r="AS36" s="20"/>
      <c r="AT36" s="20"/>
      <c r="AU36" s="20"/>
    </row>
    <row r="37" spans="1:47" x14ac:dyDescent="0.2">
      <c r="A37" s="170"/>
      <c r="B37" s="34">
        <v>2</v>
      </c>
      <c r="C37" s="11" t="s">
        <v>53</v>
      </c>
      <c r="D37" s="35">
        <v>20215</v>
      </c>
      <c r="E37" s="44">
        <v>2</v>
      </c>
      <c r="F37" s="35">
        <v>15053</v>
      </c>
      <c r="G37" s="36">
        <v>0.9</v>
      </c>
      <c r="H37" s="38">
        <v>4.4000000000000004</v>
      </c>
      <c r="I37" s="35">
        <v>15216</v>
      </c>
      <c r="J37" s="35">
        <v>14681</v>
      </c>
      <c r="K37" s="40">
        <v>8.6999999999999994E-2</v>
      </c>
      <c r="L37" s="38">
        <f t="shared" ref="L37:L38" si="59">J37*(1-K37)</f>
        <v>13403.753000000001</v>
      </c>
      <c r="M37" s="39">
        <v>0.72799999999999998</v>
      </c>
      <c r="N37" s="26">
        <f t="shared" ref="N37:N38" si="60">L37*M37</f>
        <v>9757.9321839999993</v>
      </c>
      <c r="O37" s="37">
        <v>0.16200000000000001</v>
      </c>
      <c r="P37" s="26">
        <f t="shared" ref="P37:P38" si="61">L37*O37</f>
        <v>2171.4079860000002</v>
      </c>
      <c r="Q37" s="40">
        <v>0.11</v>
      </c>
      <c r="R37" s="26">
        <f t="shared" ref="R37:R38" si="62">L37*Q37</f>
        <v>1474.41283</v>
      </c>
      <c r="S37" s="40">
        <v>0.21199999999999999</v>
      </c>
      <c r="T37" s="26">
        <f>L37*S37</f>
        <v>2841.595636</v>
      </c>
      <c r="U37" s="40">
        <v>0.48299999999999998</v>
      </c>
      <c r="V37" s="26">
        <f>L37*U37</f>
        <v>6474.0126989999999</v>
      </c>
      <c r="W37" s="40">
        <v>0.39</v>
      </c>
      <c r="X37" s="26">
        <f>W37*L37</f>
        <v>5227.4636700000001</v>
      </c>
      <c r="Y37" s="41">
        <v>3.4099999999999998E-3</v>
      </c>
      <c r="Z37" s="18">
        <f>L37*Y37</f>
        <v>45.706797729999998</v>
      </c>
      <c r="AA37" s="28">
        <f>IF(J37&gt;0,(AC37+AK37)/J37,0)</f>
        <v>3.1351265451944688E-3</v>
      </c>
      <c r="AB37" s="41">
        <v>2.7E-4</v>
      </c>
      <c r="AC37" s="38">
        <f>AB37*L37</f>
        <v>3.6190133100000001</v>
      </c>
      <c r="AD37" s="29">
        <v>0.2203</v>
      </c>
      <c r="AE37" s="42">
        <f>AH37*(1-AI37)*AD37</f>
        <v>41.725921499999998</v>
      </c>
      <c r="AF37" s="29">
        <f t="shared" si="58"/>
        <v>0.9219510589265153</v>
      </c>
      <c r="AG37" s="30">
        <f t="shared" ref="AG37:AG38" si="63">IF(AND(AA37&gt;0,AJ37&gt;0,AB37&gt;0),((AJ37*(AA37-AB37))/(AA37*(AJ37-AB37))),0)</f>
        <v>0.91498244758865954</v>
      </c>
      <c r="AH37" s="35">
        <v>207</v>
      </c>
      <c r="AI37" s="40">
        <v>8.5000000000000006E-2</v>
      </c>
      <c r="AJ37" s="39">
        <v>0.22389999999999999</v>
      </c>
      <c r="AK37" s="42">
        <f t="shared" si="8"/>
        <v>42.407779499999997</v>
      </c>
      <c r="AL37" s="18">
        <v>1.63</v>
      </c>
      <c r="AM37" s="18"/>
      <c r="AN37" s="122">
        <f>AN36+AH37-AM37</f>
        <v>1467.5000000000009</v>
      </c>
      <c r="AO37" s="123"/>
      <c r="AP37" s="44"/>
      <c r="AQ37" s="49"/>
      <c r="AR37" s="42"/>
      <c r="AS37" s="42"/>
      <c r="AT37" s="42"/>
      <c r="AU37" s="42"/>
    </row>
    <row r="38" spans="1:47" x14ac:dyDescent="0.2">
      <c r="A38" s="170"/>
      <c r="B38" s="34">
        <v>3</v>
      </c>
      <c r="C38" s="11" t="s">
        <v>55</v>
      </c>
      <c r="D38" s="44">
        <v>14925</v>
      </c>
      <c r="E38" s="44">
        <v>0</v>
      </c>
      <c r="F38" s="44">
        <v>14623</v>
      </c>
      <c r="G38" s="38">
        <v>0.8</v>
      </c>
      <c r="H38" s="38">
        <v>4.2</v>
      </c>
      <c r="I38" s="44">
        <v>15033</v>
      </c>
      <c r="J38" s="44">
        <v>14723</v>
      </c>
      <c r="K38" s="40">
        <v>8.6999999999999994E-2</v>
      </c>
      <c r="L38" s="38">
        <f t="shared" si="59"/>
        <v>13442.099</v>
      </c>
      <c r="M38" s="29">
        <v>0.72699999999999998</v>
      </c>
      <c r="N38" s="26">
        <f t="shared" si="60"/>
        <v>9772.405972999999</v>
      </c>
      <c r="O38" s="40">
        <v>0.16300000000000001</v>
      </c>
      <c r="P38" s="26">
        <f t="shared" si="61"/>
        <v>2191.0621369999999</v>
      </c>
      <c r="Q38" s="40">
        <v>0.11</v>
      </c>
      <c r="R38" s="26">
        <f t="shared" si="62"/>
        <v>1478.6308900000001</v>
      </c>
      <c r="S38" s="40">
        <v>0.21</v>
      </c>
      <c r="T38" s="26">
        <f>L38*S38</f>
        <v>2822.8407899999997</v>
      </c>
      <c r="U38" s="40">
        <v>0.48899999999999999</v>
      </c>
      <c r="V38" s="26">
        <f>L38*U38</f>
        <v>6573.1864109999997</v>
      </c>
      <c r="W38" s="40">
        <v>0.4</v>
      </c>
      <c r="X38" s="26">
        <f>W38*L38</f>
        <v>5376.8396000000002</v>
      </c>
      <c r="Y38" s="48">
        <v>3.4499999999999999E-3</v>
      </c>
      <c r="Z38" s="18">
        <f>L38*Y38</f>
        <v>46.375241549999998</v>
      </c>
      <c r="AA38" s="28">
        <f>IF(J38&gt;0,(AC38+AK38)/J38,0)</f>
        <v>3.2924462901582565E-3</v>
      </c>
      <c r="AB38" s="48">
        <v>2.7E-4</v>
      </c>
      <c r="AC38" s="38">
        <f>AB38*L38</f>
        <v>3.6293667300000001</v>
      </c>
      <c r="AD38" s="29">
        <v>0.2145</v>
      </c>
      <c r="AE38" s="42">
        <f>AH38*(1-AI38)*AD38</f>
        <v>43.232904000000005</v>
      </c>
      <c r="AF38" s="29">
        <f t="shared" si="58"/>
        <v>0.92290082377940008</v>
      </c>
      <c r="AG38" s="30">
        <f t="shared" si="63"/>
        <v>0.91910943024990499</v>
      </c>
      <c r="AH38" s="44">
        <v>221</v>
      </c>
      <c r="AI38" s="40">
        <v>8.7999999999999995E-2</v>
      </c>
      <c r="AJ38" s="29">
        <v>0.2225</v>
      </c>
      <c r="AK38" s="42">
        <f t="shared" si="8"/>
        <v>44.845320000000008</v>
      </c>
      <c r="AL38" s="18">
        <v>1.62</v>
      </c>
      <c r="AM38" s="18"/>
      <c r="AN38" s="122">
        <f>AN37+AH38-AM38</f>
        <v>1688.5000000000009</v>
      </c>
      <c r="AO38" s="123"/>
      <c r="AP38" s="44"/>
      <c r="AQ38" s="49"/>
      <c r="AR38" s="42"/>
      <c r="AS38" s="42"/>
      <c r="AT38" s="42"/>
      <c r="AU38" s="42"/>
    </row>
    <row r="39" spans="1:47" s="22" customFormat="1" ht="13.5" thickBot="1" x14ac:dyDescent="0.25">
      <c r="A39" s="171"/>
      <c r="B39" s="50" t="s">
        <v>38</v>
      </c>
      <c r="C39" s="51"/>
      <c r="D39" s="52">
        <f>SUM(D36:D38)</f>
        <v>38493</v>
      </c>
      <c r="E39" s="52"/>
      <c r="F39" s="52">
        <f t="shared" ref="F39" si="64">SUM(F36:F38)</f>
        <v>37867</v>
      </c>
      <c r="G39" s="53"/>
      <c r="H39" s="53"/>
      <c r="I39" s="52">
        <f t="shared" ref="I39:J39" si="65">SUM(I36:I38)</f>
        <v>38781</v>
      </c>
      <c r="J39" s="52">
        <f t="shared" si="65"/>
        <v>44147</v>
      </c>
      <c r="K39" s="21">
        <f>IF(J39&gt;0,(J36*K36+J37*K37+J38*K38)/J39,0)</f>
        <v>8.666604752304799E-2</v>
      </c>
      <c r="L39" s="53">
        <f>L36+L37+L38</f>
        <v>40320.954000000005</v>
      </c>
      <c r="M39" s="54">
        <f>IF(L39&gt;0,N39/L39,0)</f>
        <v>0.74003187491545952</v>
      </c>
      <c r="N39" s="55">
        <f>N36+N37+N38</f>
        <v>29838.791187000003</v>
      </c>
      <c r="O39" s="21">
        <f>IF(L39&gt;0,P39/L39,0)</f>
        <v>0.15264169317521603</v>
      </c>
      <c r="P39" s="55">
        <f>P36+P37+P38</f>
        <v>6154.6586889999999</v>
      </c>
      <c r="Q39" s="21">
        <f>IF(L39&gt;0,R39/L39,0)</f>
        <v>0.10732643190932435</v>
      </c>
      <c r="R39" s="55">
        <f>R36+R37+R38</f>
        <v>4327.504124</v>
      </c>
      <c r="S39" s="21">
        <f>IF(L39&gt;0,T39/L39,0)</f>
        <v>0.21166744100350401</v>
      </c>
      <c r="T39" s="55">
        <f>T36+T37+T38</f>
        <v>8534.6331520000003</v>
      </c>
      <c r="U39" s="21">
        <f>IF(L39&gt;0,V39/L39,0)</f>
        <v>0.48299508895548449</v>
      </c>
      <c r="V39" s="55">
        <f>V36+V37+V38</f>
        <v>19474.822764</v>
      </c>
      <c r="W39" s="21">
        <f>IF(L39&gt;0,X39/L39,0)</f>
        <v>0.39667573515249654</v>
      </c>
      <c r="X39" s="55">
        <f>X36+X37+X38</f>
        <v>15994.344069999999</v>
      </c>
      <c r="Y39" s="56">
        <f>IF(L39&gt;0,Z39/L39,0)</f>
        <v>3.4233351001566078E-3</v>
      </c>
      <c r="Z39" s="57">
        <f>SUM(Z36:Z38)</f>
        <v>138.0321371</v>
      </c>
      <c r="AA39" s="63">
        <f>IF(L39&gt;0,(AA36*L36+AA37*L37+AA38*L38)/L39,0)</f>
        <v>3.1994909867425255E-3</v>
      </c>
      <c r="AB39" s="56">
        <f>IF(J39&gt;0,(J36*AB36+J37*AB37+J38*AB38)/J39,0)</f>
        <v>2.7333952476951999E-4</v>
      </c>
      <c r="AC39" s="53">
        <f>SUM(AC36:AC38)</f>
        <v>11.021408600000001</v>
      </c>
      <c r="AD39" s="54">
        <f>IF(J39&gt;0,(J36*AD36+J37*AD37+J38*AD38)/J39,0)</f>
        <v>0.21779798400797334</v>
      </c>
      <c r="AE39" s="59">
        <f>SUM(AE36:AE38)</f>
        <v>127.0847943</v>
      </c>
      <c r="AF39" s="54">
        <f>IF(AND(Z39&gt;0),((Z36*AF36+Z37*AF37+Z38*AF38)/Z39),0)</f>
        <v>0.9213096609859962</v>
      </c>
      <c r="AG39" s="58">
        <f>IF(AND(AA39&gt;0,AJ39&gt;0,AB39&gt;0),((AJ39*(AA39-AB39))/(AA39*(AJ39-AB39))),0)</f>
        <v>0.91568953764110106</v>
      </c>
      <c r="AH39" s="52">
        <f t="shared" ref="AH39" si="66">SUM(AH36:AH38)</f>
        <v>640</v>
      </c>
      <c r="AI39" s="21">
        <f>IF(AH39&gt;0,(AI36*AH36+AI37*AH37+AI38*AH38)/AH39,0)</f>
        <v>8.8023437499999996E-2</v>
      </c>
      <c r="AJ39" s="54">
        <f>IF(J39&gt;0,(AJ36*J36+AJ37*J37+AJ38*J38)/J39,0)</f>
        <v>0.22313254354769294</v>
      </c>
      <c r="AK39" s="59">
        <f>SUM(AK36:AK38)</f>
        <v>130.22698350000002</v>
      </c>
      <c r="AL39" s="57"/>
      <c r="AM39" s="57">
        <f>SUM(AM36:AM38)</f>
        <v>1001.82</v>
      </c>
      <c r="AN39" s="124"/>
      <c r="AO39" s="125">
        <f>AN38</f>
        <v>1688.5000000000009</v>
      </c>
      <c r="AP39" s="52">
        <f>SUM(AP36:AP38)</f>
        <v>0</v>
      </c>
      <c r="AQ39" s="60"/>
      <c r="AR39" s="59"/>
      <c r="AS39" s="59"/>
      <c r="AT39" s="59"/>
      <c r="AU39" s="59"/>
    </row>
    <row r="40" spans="1:47" x14ac:dyDescent="0.2">
      <c r="A40" s="169">
        <v>10</v>
      </c>
      <c r="B40" s="23">
        <v>1</v>
      </c>
      <c r="C40" s="24" t="s">
        <v>56</v>
      </c>
      <c r="D40" s="12">
        <v>5200</v>
      </c>
      <c r="E40" s="12">
        <v>0</v>
      </c>
      <c r="F40" s="12">
        <v>9587</v>
      </c>
      <c r="G40" s="13">
        <v>0.8</v>
      </c>
      <c r="H40" s="13">
        <v>3.8</v>
      </c>
      <c r="I40" s="12">
        <v>9715</v>
      </c>
      <c r="J40" s="12">
        <v>14350</v>
      </c>
      <c r="K40" s="14">
        <v>8.5000000000000006E-2</v>
      </c>
      <c r="L40" s="25">
        <f>J40*(1-K40)</f>
        <v>13130.25</v>
      </c>
      <c r="M40" s="15">
        <v>0.78</v>
      </c>
      <c r="N40" s="26">
        <f>L40*M40</f>
        <v>10241.595000000001</v>
      </c>
      <c r="O40" s="14">
        <v>0.13300000000000001</v>
      </c>
      <c r="P40" s="26">
        <f>L40*O40</f>
        <v>1746.3232500000001</v>
      </c>
      <c r="Q40" s="16">
        <v>8.6999999999999994E-2</v>
      </c>
      <c r="R40" s="26">
        <f>L40*Q40</f>
        <v>1142.3317499999998</v>
      </c>
      <c r="S40" s="16">
        <v>0.20100000000000001</v>
      </c>
      <c r="T40" s="26">
        <f>L40*S40</f>
        <v>2639.1802500000003</v>
      </c>
      <c r="U40" s="16">
        <v>0.505</v>
      </c>
      <c r="V40" s="26">
        <f>L40*U40</f>
        <v>6630.7762499999999</v>
      </c>
      <c r="W40" s="16">
        <v>0.39</v>
      </c>
      <c r="X40" s="26">
        <f>W40*L40</f>
        <v>5120.7975000000006</v>
      </c>
      <c r="Y40" s="17">
        <v>3.47E-3</v>
      </c>
      <c r="Z40" s="61">
        <f>L40*Y40</f>
        <v>45.561967500000002</v>
      </c>
      <c r="AA40" s="28">
        <f>IF(J40&gt;0,(AC40+AK40)/J40,0)</f>
        <v>3.3553695052264813E-3</v>
      </c>
      <c r="AB40" s="17">
        <v>2.7999999999999998E-4</v>
      </c>
      <c r="AC40" s="25">
        <f>AB40*L40</f>
        <v>3.6764699999999997</v>
      </c>
      <c r="AD40" s="141">
        <v>0.21479999999999999</v>
      </c>
      <c r="AE40" s="31">
        <f>AH40*(1-AI40)*AD40</f>
        <v>43.680009599999998</v>
      </c>
      <c r="AF40" s="29">
        <f t="shared" ref="AF40:AF42" si="67">IF(AND(AD40&gt;0,AB40&gt;0,Y40&gt;0),((Y40-AB40)*AD40)/((AD40-AB40)*Y40),0)</f>
        <v>0.92050827502564547</v>
      </c>
      <c r="AG40" s="62">
        <f>IF(AND(AA40&gt;0,AJ40&gt;0,AB40&gt;0),((AJ40*(AA40-AB40))/(AA40*(AJ40-AB40))),0)</f>
        <v>0.91772662319886067</v>
      </c>
      <c r="AH40" s="12">
        <v>222</v>
      </c>
      <c r="AI40" s="14">
        <v>8.4000000000000005E-2</v>
      </c>
      <c r="AJ40" s="15">
        <v>0.21870000000000001</v>
      </c>
      <c r="AK40" s="31">
        <f t="shared" si="8"/>
        <v>44.473082400000003</v>
      </c>
      <c r="AL40" s="19">
        <v>1.6</v>
      </c>
      <c r="AM40" s="19">
        <v>1000.28</v>
      </c>
      <c r="AN40" s="119">
        <f>AN38+AH40-AM40</f>
        <v>910.22000000000094</v>
      </c>
      <c r="AO40" s="120"/>
      <c r="AP40" s="12"/>
      <c r="AQ40" s="32"/>
      <c r="AR40" s="20"/>
      <c r="AS40" s="20"/>
      <c r="AT40" s="20"/>
      <c r="AU40" s="20"/>
    </row>
    <row r="41" spans="1:47" x14ac:dyDescent="0.2">
      <c r="A41" s="170"/>
      <c r="B41" s="34">
        <v>2</v>
      </c>
      <c r="C41" s="11" t="s">
        <v>53</v>
      </c>
      <c r="D41" s="35">
        <v>20407</v>
      </c>
      <c r="E41" s="44">
        <v>2</v>
      </c>
      <c r="F41" s="35">
        <v>14582</v>
      </c>
      <c r="G41" s="36">
        <v>1</v>
      </c>
      <c r="H41" s="38">
        <v>3.9</v>
      </c>
      <c r="I41" s="35">
        <v>14483</v>
      </c>
      <c r="J41" s="35">
        <v>14664</v>
      </c>
      <c r="K41" s="40">
        <v>8.4000000000000005E-2</v>
      </c>
      <c r="L41" s="38">
        <f t="shared" ref="L41:L42" si="68">J41*(1-K41)</f>
        <v>13432.224</v>
      </c>
      <c r="M41" s="39">
        <v>0.624</v>
      </c>
      <c r="N41" s="26">
        <f t="shared" ref="N41:N42" si="69">L41*M41</f>
        <v>8381.7077759999993</v>
      </c>
      <c r="O41" s="37">
        <v>0.20799999999999999</v>
      </c>
      <c r="P41" s="26">
        <f t="shared" ref="P41:P42" si="70">L41*O41</f>
        <v>2793.9025919999999</v>
      </c>
      <c r="Q41" s="40">
        <v>0.16800000000000001</v>
      </c>
      <c r="R41" s="26">
        <f t="shared" ref="R41:R42" si="71">L41*Q41</f>
        <v>2256.6136320000001</v>
      </c>
      <c r="S41" s="40">
        <v>0.21199999999999999</v>
      </c>
      <c r="T41" s="26">
        <f>L41*S41</f>
        <v>2847.631488</v>
      </c>
      <c r="U41" s="40">
        <v>0.48499999999999999</v>
      </c>
      <c r="V41" s="26">
        <f>L41*U41</f>
        <v>6514.6286399999999</v>
      </c>
      <c r="W41" s="40">
        <v>0.39</v>
      </c>
      <c r="X41" s="26">
        <f>W41*L41</f>
        <v>5238.56736</v>
      </c>
      <c r="Y41" s="41">
        <v>3.5500000000000002E-3</v>
      </c>
      <c r="Z41" s="18">
        <f>L41*Y41</f>
        <v>47.684395200000004</v>
      </c>
      <c r="AA41" s="28">
        <f>IF(J41&gt;0,(AC41+AK41)/J41,0)</f>
        <v>3.0655000490998367E-3</v>
      </c>
      <c r="AB41" s="41">
        <v>2.7999999999999998E-4</v>
      </c>
      <c r="AC41" s="38">
        <f>AB41*L41</f>
        <v>3.7610227199999997</v>
      </c>
      <c r="AD41" s="29">
        <v>0.21279999999999999</v>
      </c>
      <c r="AE41" s="42">
        <f>AH41*(1-AI41)*AD41</f>
        <v>39.915959999999998</v>
      </c>
      <c r="AF41" s="29">
        <f t="shared" si="67"/>
        <v>0.92234036630852312</v>
      </c>
      <c r="AG41" s="30">
        <f t="shared" ref="AG41:AG42" si="72">IF(AND(AA41&gt;0,AJ41&gt;0,AB41&gt;0),((AJ41*(AA41-AB41))/(AA41*(AJ41-AB41))),0)</f>
        <v>0.90982096823292669</v>
      </c>
      <c r="AH41" s="35">
        <v>205</v>
      </c>
      <c r="AI41" s="40">
        <v>8.5000000000000006E-2</v>
      </c>
      <c r="AJ41" s="39">
        <v>0.21959999999999999</v>
      </c>
      <c r="AK41" s="42">
        <f t="shared" si="8"/>
        <v>41.191470000000002</v>
      </c>
      <c r="AL41" s="18">
        <v>1.7</v>
      </c>
      <c r="AM41" s="18"/>
      <c r="AN41" s="122">
        <f>AN40+AH41-AM41</f>
        <v>1115.2200000000009</v>
      </c>
      <c r="AO41" s="123"/>
      <c r="AP41" s="44"/>
      <c r="AQ41" s="49"/>
      <c r="AR41" s="42"/>
      <c r="AS41" s="42"/>
      <c r="AT41" s="42"/>
      <c r="AU41" s="42"/>
    </row>
    <row r="42" spans="1:47" x14ac:dyDescent="0.2">
      <c r="A42" s="170"/>
      <c r="B42" s="34">
        <v>3</v>
      </c>
      <c r="C42" s="24" t="s">
        <v>50</v>
      </c>
      <c r="D42" s="44">
        <v>18986</v>
      </c>
      <c r="E42" s="44">
        <v>1</v>
      </c>
      <c r="F42" s="44">
        <v>17186</v>
      </c>
      <c r="G42" s="38">
        <v>1.5</v>
      </c>
      <c r="H42" s="38">
        <v>4.0999999999999996</v>
      </c>
      <c r="I42" s="44">
        <v>17284</v>
      </c>
      <c r="J42" s="44">
        <v>14940</v>
      </c>
      <c r="K42" s="40">
        <v>8.5999999999999993E-2</v>
      </c>
      <c r="L42" s="38">
        <f t="shared" si="68"/>
        <v>13655.16</v>
      </c>
      <c r="M42" s="29">
        <v>0.71</v>
      </c>
      <c r="N42" s="26">
        <f t="shared" si="69"/>
        <v>9695.1635999999999</v>
      </c>
      <c r="O42" s="40">
        <v>0.14899999999999999</v>
      </c>
      <c r="P42" s="26">
        <f t="shared" si="70"/>
        <v>2034.6188399999999</v>
      </c>
      <c r="Q42" s="40">
        <v>0.14099999999999999</v>
      </c>
      <c r="R42" s="26">
        <f t="shared" si="71"/>
        <v>1925.3775599999999</v>
      </c>
      <c r="S42" s="40">
        <v>0.214</v>
      </c>
      <c r="T42" s="26">
        <f>L42*S42</f>
        <v>2922.20424</v>
      </c>
      <c r="U42" s="40">
        <v>0.48699999999999999</v>
      </c>
      <c r="V42" s="26">
        <f>L42*U42</f>
        <v>6650.0629199999994</v>
      </c>
      <c r="W42" s="40">
        <v>0.4</v>
      </c>
      <c r="X42" s="26">
        <f>W42*L42</f>
        <v>5462.0640000000003</v>
      </c>
      <c r="Y42" s="48">
        <v>3.5400000000000002E-3</v>
      </c>
      <c r="Z42" s="18">
        <f>L42*Y42</f>
        <v>48.3392664</v>
      </c>
      <c r="AA42" s="28">
        <f>IF(J42&gt;0,(AC42+AK42)/J42,0)</f>
        <v>3.4216546385542165E-3</v>
      </c>
      <c r="AB42" s="48">
        <v>2.7999999999999998E-4</v>
      </c>
      <c r="AC42" s="38">
        <f>AB42*L42</f>
        <v>3.8234447999999994</v>
      </c>
      <c r="AD42" s="29">
        <v>0.21440000000000001</v>
      </c>
      <c r="AE42" s="42">
        <f>AH42*(1-AI42)*AD42</f>
        <v>46.493712000000002</v>
      </c>
      <c r="AF42" s="29">
        <f t="shared" si="67"/>
        <v>0.92210820058660814</v>
      </c>
      <c r="AG42" s="30">
        <f t="shared" si="72"/>
        <v>0.91934851939380469</v>
      </c>
      <c r="AH42" s="44">
        <v>237</v>
      </c>
      <c r="AI42" s="40">
        <v>8.5000000000000006E-2</v>
      </c>
      <c r="AJ42" s="29">
        <v>0.21809999999999999</v>
      </c>
      <c r="AK42" s="42">
        <f t="shared" si="8"/>
        <v>47.296075500000001</v>
      </c>
      <c r="AL42" s="18">
        <v>1.65</v>
      </c>
      <c r="AM42" s="18"/>
      <c r="AN42" s="122">
        <f>AN41+AH42-AM42</f>
        <v>1352.2200000000009</v>
      </c>
      <c r="AO42" s="123"/>
      <c r="AP42" s="44"/>
      <c r="AQ42" s="49"/>
      <c r="AR42" s="42"/>
      <c r="AS42" s="42"/>
      <c r="AT42" s="42"/>
      <c r="AU42" s="42"/>
    </row>
    <row r="43" spans="1:47" s="22" customFormat="1" ht="13.5" thickBot="1" x14ac:dyDescent="0.25">
      <c r="A43" s="171"/>
      <c r="B43" s="50" t="s">
        <v>38</v>
      </c>
      <c r="C43" s="51"/>
      <c r="D43" s="52">
        <f>SUM(D40:D42)</f>
        <v>44593</v>
      </c>
      <c r="E43" s="52"/>
      <c r="F43" s="52">
        <f t="shared" ref="F43:J43" si="73">SUM(F40:F42)</f>
        <v>41355</v>
      </c>
      <c r="G43" s="53"/>
      <c r="H43" s="53"/>
      <c r="I43" s="52">
        <f t="shared" si="73"/>
        <v>41482</v>
      </c>
      <c r="J43" s="52">
        <f t="shared" si="73"/>
        <v>43954</v>
      </c>
      <c r="K43" s="21">
        <f>IF(J43&gt;0,(J40*K40+J41*K41+J42*K42)/J43,0)</f>
        <v>8.5006279291987077E-2</v>
      </c>
      <c r="L43" s="53">
        <f>L40+L41+L42</f>
        <v>40217.634000000005</v>
      </c>
      <c r="M43" s="54">
        <f>IF(L43&gt;0,N43/L43,0)</f>
        <v>0.70413059047680415</v>
      </c>
      <c r="N43" s="55">
        <f>N40+N41+N42</f>
        <v>28318.466376</v>
      </c>
      <c r="O43" s="21">
        <f>IF(L43&gt;0,P43/L43,0)</f>
        <v>0.16348163797999651</v>
      </c>
      <c r="P43" s="55">
        <f>P40+P41+P42</f>
        <v>6574.8446819999999</v>
      </c>
      <c r="Q43" s="21">
        <f>IF(L43&gt;0,R43/L43,0)</f>
        <v>0.13238777154319917</v>
      </c>
      <c r="R43" s="55">
        <f>R40+R41+R42</f>
        <v>5324.3229419999998</v>
      </c>
      <c r="S43" s="21">
        <f>IF(L43&gt;0,T43/L43,0)</f>
        <v>0.20908778417944721</v>
      </c>
      <c r="T43" s="55">
        <f>T40+T41+T42</f>
        <v>8409.0159779999994</v>
      </c>
      <c r="U43" s="21">
        <f>IF(L43&gt;0,V43/L43,0)</f>
        <v>0.49220866175270267</v>
      </c>
      <c r="V43" s="55">
        <f>V40+V41+V42</f>
        <v>19795.467809999998</v>
      </c>
      <c r="W43" s="21">
        <f>IF(L43&gt;0,X43/L43,0)</f>
        <v>0.39339531659172194</v>
      </c>
      <c r="X43" s="55">
        <f>X40+X41+X42</f>
        <v>15821.428860000002</v>
      </c>
      <c r="Y43" s="56">
        <f>IF(L43&gt;0,Z43/L43,0)</f>
        <v>3.5204862896708439E-3</v>
      </c>
      <c r="Z43" s="57">
        <f>SUM(Z40:Z42)</f>
        <v>141.58562910000001</v>
      </c>
      <c r="AA43" s="63">
        <f>IF(L43&gt;0,(AA40*L40+AA41*L41+AA42*L42)/L43,0)</f>
        <v>3.2810623651237164E-3</v>
      </c>
      <c r="AB43" s="56">
        <f>IF(J43&gt;0,(J40*AB40+J41*AB41+J42*AB42)/J43,0)</f>
        <v>2.7999999999999992E-4</v>
      </c>
      <c r="AC43" s="53">
        <f>SUM(AC40:AC42)</f>
        <v>11.260937519999999</v>
      </c>
      <c r="AD43" s="54">
        <f>IF(J43&gt;0,(J40*AD40+J41*AD41+J42*AD42)/J43,0)</f>
        <v>0.21399679665104426</v>
      </c>
      <c r="AE43" s="59">
        <f>SUM(AE40:AE42)</f>
        <v>130.08968160000001</v>
      </c>
      <c r="AF43" s="54">
        <f>IF(AND(Z43&gt;0),((Z40*AF40+Z41*AF41+Z42*AF42)/Z43),0)</f>
        <v>0.92167153851314565</v>
      </c>
      <c r="AG43" s="58">
        <f>IF(AND(AA43&gt;0,AJ43&gt;0,AB43&gt;0),((AJ43*(AA43-AB43))/(AA43*(AJ43-AB43))),0)</f>
        <v>0.91583380579354612</v>
      </c>
      <c r="AH43" s="52">
        <f t="shared" ref="AH43" si="74">SUM(AH40:AH42)</f>
        <v>664</v>
      </c>
      <c r="AI43" s="21">
        <f>IF(AH43&gt;0,(AI40*AH40+AI41*AH41+AI42*AH42)/AH43,0)</f>
        <v>8.4665662650602422E-2</v>
      </c>
      <c r="AJ43" s="54">
        <f>IF(J43&gt;0,(AJ40*J40+AJ41*J41+AJ42*J42)/J43,0)</f>
        <v>0.21879631887882783</v>
      </c>
      <c r="AK43" s="59">
        <f>SUM(AK40:AK42)</f>
        <v>132.96062790000002</v>
      </c>
      <c r="AL43" s="57"/>
      <c r="AM43" s="57">
        <f>SUM(AM40:AM42)</f>
        <v>1000.28</v>
      </c>
      <c r="AN43" s="124"/>
      <c r="AO43" s="125">
        <f>AN42</f>
        <v>1352.2200000000009</v>
      </c>
      <c r="AP43" s="52">
        <f>SUM(AP40:AP42)</f>
        <v>0</v>
      </c>
      <c r="AQ43" s="60"/>
      <c r="AR43" s="59"/>
      <c r="AS43" s="59"/>
      <c r="AT43" s="59"/>
      <c r="AU43" s="59"/>
    </row>
    <row r="44" spans="1:47" x14ac:dyDescent="0.2">
      <c r="A44" s="169">
        <v>11</v>
      </c>
      <c r="B44" s="23">
        <v>1</v>
      </c>
      <c r="C44" s="47" t="s">
        <v>58</v>
      </c>
      <c r="D44" s="12">
        <v>4947</v>
      </c>
      <c r="E44" s="12">
        <v>1</v>
      </c>
      <c r="F44" s="12">
        <v>11385</v>
      </c>
      <c r="G44" s="13">
        <v>0.6</v>
      </c>
      <c r="H44" s="13">
        <v>4.5</v>
      </c>
      <c r="I44" s="12">
        <v>11429</v>
      </c>
      <c r="J44" s="12">
        <v>14805</v>
      </c>
      <c r="K44" s="14">
        <v>8.5999999999999993E-2</v>
      </c>
      <c r="L44" s="25">
        <f>J44*(1-K44)</f>
        <v>13531.77</v>
      </c>
      <c r="M44" s="15">
        <v>0.66500000000000004</v>
      </c>
      <c r="N44" s="26">
        <f>L44*M44</f>
        <v>8998.627050000001</v>
      </c>
      <c r="O44" s="14">
        <v>0.11600000000000001</v>
      </c>
      <c r="P44" s="26">
        <f>L44*O44</f>
        <v>1569.68532</v>
      </c>
      <c r="Q44" s="16">
        <v>0.219</v>
      </c>
      <c r="R44" s="26">
        <f>L44*Q44</f>
        <v>2963.4576299999999</v>
      </c>
      <c r="S44" s="16">
        <v>0.215</v>
      </c>
      <c r="T44" s="26">
        <f>L44*S44</f>
        <v>2909.3305500000001</v>
      </c>
      <c r="U44" s="16">
        <v>0.496</v>
      </c>
      <c r="V44" s="26">
        <f>L44*U44</f>
        <v>6711.75792</v>
      </c>
      <c r="W44" s="16">
        <v>0.4</v>
      </c>
      <c r="X44" s="26">
        <f>W44*L44</f>
        <v>5412.7080000000005</v>
      </c>
      <c r="Y44" s="17">
        <v>3.5699999999999998E-3</v>
      </c>
      <c r="Z44" s="61">
        <f>L44*Y44</f>
        <v>48.308418899999999</v>
      </c>
      <c r="AA44" s="28">
        <f>IF(J44&gt;0,(AC44+AK44)/J44,0)</f>
        <v>3.3800800607902731E-3</v>
      </c>
      <c r="AB44" s="17">
        <v>3.3E-4</v>
      </c>
      <c r="AC44" s="25">
        <f>AB44*L44</f>
        <v>4.4654841000000003</v>
      </c>
      <c r="AD44" s="141">
        <v>0.2021</v>
      </c>
      <c r="AE44" s="31">
        <f>AH44*(1-AI44)*AD44</f>
        <v>43.082465400000004</v>
      </c>
      <c r="AF44" s="29">
        <f t="shared" ref="AF44:AF46" si="75">IF(AND(AD44&gt;0,AB44&gt;0,Y44&gt;0),((Y44-AB44)*AD44)/((AD44-AB44)*Y44),0)</f>
        <v>0.90904736777002515</v>
      </c>
      <c r="AG44" s="62">
        <f>IF(AND(AA44&gt;0,AJ44&gt;0,AB44&gt;0),((AJ44*(AA44-AB44))/(AA44*(AJ44-AB44))),0)</f>
        <v>0.90376413512438725</v>
      </c>
      <c r="AH44" s="12">
        <v>234</v>
      </c>
      <c r="AI44" s="14">
        <v>8.8999999999999996E-2</v>
      </c>
      <c r="AJ44" s="15">
        <v>0.21379999999999999</v>
      </c>
      <c r="AK44" s="31">
        <f t="shared" si="8"/>
        <v>45.576601199999999</v>
      </c>
      <c r="AL44" s="19">
        <v>1.67</v>
      </c>
      <c r="AM44" s="19">
        <v>1004.98</v>
      </c>
      <c r="AN44" s="119">
        <f>AN42+AH44-AM44</f>
        <v>581.24000000000092</v>
      </c>
      <c r="AO44" s="120"/>
      <c r="AP44" s="12"/>
      <c r="AQ44" s="32"/>
      <c r="AR44" s="20"/>
      <c r="AS44" s="20"/>
      <c r="AT44" s="20"/>
      <c r="AU44" s="20"/>
    </row>
    <row r="45" spans="1:47" x14ac:dyDescent="0.2">
      <c r="A45" s="170"/>
      <c r="B45" s="34">
        <v>2</v>
      </c>
      <c r="C45" s="11" t="s">
        <v>53</v>
      </c>
      <c r="D45" s="35">
        <v>20697</v>
      </c>
      <c r="E45" s="44">
        <v>2</v>
      </c>
      <c r="F45" s="35">
        <v>14612</v>
      </c>
      <c r="G45" s="36">
        <v>0.8</v>
      </c>
      <c r="H45" s="38">
        <v>3.9</v>
      </c>
      <c r="I45" s="65">
        <v>15006</v>
      </c>
      <c r="J45" s="35">
        <v>14633</v>
      </c>
      <c r="K45" s="40">
        <v>8.4000000000000005E-2</v>
      </c>
      <c r="L45" s="38">
        <f>J45*(1-K45)</f>
        <v>13403.828000000001</v>
      </c>
      <c r="M45" s="39">
        <v>0.73299999999999998</v>
      </c>
      <c r="N45" s="26">
        <f t="shared" ref="N45:N46" si="76">L45*M45</f>
        <v>9825.005924000001</v>
      </c>
      <c r="O45" s="37">
        <v>9.9000000000000005E-2</v>
      </c>
      <c r="P45" s="26">
        <f t="shared" ref="P45:P46" si="77">L45*O45</f>
        <v>1326.9789720000001</v>
      </c>
      <c r="Q45" s="40">
        <v>0.16800000000000001</v>
      </c>
      <c r="R45" s="26">
        <f t="shared" ref="R45:R46" si="78">L45*Q45</f>
        <v>2251.8431040000005</v>
      </c>
      <c r="S45" s="40">
        <v>0.19900000000000001</v>
      </c>
      <c r="T45" s="26">
        <f>L45*S45</f>
        <v>2667.3617720000002</v>
      </c>
      <c r="U45" s="40">
        <v>0.505</v>
      </c>
      <c r="V45" s="26">
        <f>L45*U45</f>
        <v>6768.933140000001</v>
      </c>
      <c r="W45" s="40">
        <v>0.4</v>
      </c>
      <c r="X45" s="26">
        <f>W45*L45</f>
        <v>5361.5312000000013</v>
      </c>
      <c r="Y45" s="41">
        <v>3.5000000000000001E-3</v>
      </c>
      <c r="Z45" s="18">
        <f>L45*Y45</f>
        <v>46.913398000000008</v>
      </c>
      <c r="AA45" s="28">
        <f>IF(J45&gt;0,(AC45+AK45)/J45,0)</f>
        <v>3.6810206246155955E-3</v>
      </c>
      <c r="AB45" s="41">
        <v>2.9999999999999997E-4</v>
      </c>
      <c r="AC45" s="38">
        <f>AB45*L45</f>
        <v>4.0211484000000004</v>
      </c>
      <c r="AD45" s="29">
        <v>0.20530000000000001</v>
      </c>
      <c r="AE45" s="42">
        <f>AH45*(1-AI45)*AD45</f>
        <v>48.359236200000005</v>
      </c>
      <c r="AF45" s="29">
        <f t="shared" si="75"/>
        <v>0.91562369337979099</v>
      </c>
      <c r="AG45" s="30">
        <f t="shared" ref="AG45:AG46" si="79">IF(AND(AA45&gt;0,AJ45&gt;0,AB45&gt;0),((AJ45*(AA45-AB45))/(AA45*(AJ45-AB45))),0)</f>
        <v>0.91980493540649388</v>
      </c>
      <c r="AH45" s="35">
        <v>258</v>
      </c>
      <c r="AI45" s="40">
        <v>8.6999999999999994E-2</v>
      </c>
      <c r="AJ45" s="29">
        <v>0.21160000000000001</v>
      </c>
      <c r="AK45" s="42">
        <f t="shared" si="8"/>
        <v>49.843226400000006</v>
      </c>
      <c r="AL45" s="18">
        <v>1.7</v>
      </c>
      <c r="AM45" s="18"/>
      <c r="AN45" s="122">
        <f>AN44+AH45-AM45</f>
        <v>839.24000000000092</v>
      </c>
      <c r="AO45" s="123"/>
      <c r="AP45" s="44"/>
      <c r="AQ45" s="49"/>
      <c r="AR45" s="42"/>
      <c r="AS45" s="42"/>
      <c r="AT45" s="42"/>
      <c r="AU45" s="42"/>
    </row>
    <row r="46" spans="1:47" x14ac:dyDescent="0.2">
      <c r="A46" s="170"/>
      <c r="B46" s="34">
        <v>3</v>
      </c>
      <c r="C46" s="24" t="s">
        <v>50</v>
      </c>
      <c r="D46" s="44">
        <v>17359</v>
      </c>
      <c r="E46" s="44">
        <v>1</v>
      </c>
      <c r="F46" s="44">
        <v>15593</v>
      </c>
      <c r="G46" s="38">
        <v>1</v>
      </c>
      <c r="H46" s="38">
        <v>3.9</v>
      </c>
      <c r="I46" s="44">
        <v>15905</v>
      </c>
      <c r="J46" s="44">
        <v>14977</v>
      </c>
      <c r="K46" s="40">
        <v>8.6999999999999994E-2</v>
      </c>
      <c r="L46" s="38">
        <f t="shared" ref="L46" si="80">J46*(1-K46)</f>
        <v>13674.001</v>
      </c>
      <c r="M46" s="29">
        <v>0.71099999999999997</v>
      </c>
      <c r="N46" s="26">
        <f t="shared" si="76"/>
        <v>9722.2147110000005</v>
      </c>
      <c r="O46" s="40">
        <v>0.123</v>
      </c>
      <c r="P46" s="26">
        <f t="shared" si="77"/>
        <v>1681.9021230000001</v>
      </c>
      <c r="Q46" s="40">
        <v>0.16600000000000001</v>
      </c>
      <c r="R46" s="26">
        <f t="shared" si="78"/>
        <v>2269.8841660000003</v>
      </c>
      <c r="S46" s="40">
        <v>0.21</v>
      </c>
      <c r="T46" s="26">
        <f>L46*S46</f>
        <v>2871.5402100000001</v>
      </c>
      <c r="U46" s="40">
        <v>0.503</v>
      </c>
      <c r="V46" s="26">
        <f>L46*U46</f>
        <v>6878.0225030000001</v>
      </c>
      <c r="W46" s="40">
        <v>0.4</v>
      </c>
      <c r="X46" s="26">
        <f>W46*L46</f>
        <v>5469.6004000000003</v>
      </c>
      <c r="Y46" s="48">
        <v>3.5200000000000001E-3</v>
      </c>
      <c r="Z46" s="18">
        <f>L46*Y46</f>
        <v>48.132483520000001</v>
      </c>
      <c r="AA46" s="28">
        <f>IF(J46&gt;0,(AC46+AK46)/J46,0)</f>
        <v>3.2144874601054952E-3</v>
      </c>
      <c r="AB46" s="48">
        <v>2.9E-4</v>
      </c>
      <c r="AC46" s="38">
        <f>AB46*L46</f>
        <v>3.9654602900000002</v>
      </c>
      <c r="AD46" s="29">
        <v>0.20710000000000001</v>
      </c>
      <c r="AE46" s="42">
        <f>AH46*(1-AI46)*AD46</f>
        <v>43.630171199999999</v>
      </c>
      <c r="AF46" s="29">
        <f t="shared" si="75"/>
        <v>0.9189003630912872</v>
      </c>
      <c r="AG46" s="30">
        <f t="shared" si="79"/>
        <v>0.91104334760084327</v>
      </c>
      <c r="AH46" s="44">
        <v>231</v>
      </c>
      <c r="AI46" s="40">
        <v>8.7999999999999995E-2</v>
      </c>
      <c r="AJ46" s="29">
        <v>0.2097</v>
      </c>
      <c r="AK46" s="42">
        <f t="shared" si="8"/>
        <v>44.177918399999996</v>
      </c>
      <c r="AL46" s="18">
        <v>1.65</v>
      </c>
      <c r="AM46" s="18"/>
      <c r="AN46" s="122">
        <f>AN45+AH46-AM46</f>
        <v>1070.2400000000009</v>
      </c>
      <c r="AO46" s="123"/>
      <c r="AP46" s="44"/>
      <c r="AQ46" s="49"/>
      <c r="AR46" s="42"/>
      <c r="AS46" s="42"/>
      <c r="AT46" s="42"/>
      <c r="AU46" s="42"/>
    </row>
    <row r="47" spans="1:47" s="22" customFormat="1" ht="13.5" thickBot="1" x14ac:dyDescent="0.25">
      <c r="A47" s="171"/>
      <c r="B47" s="50" t="s">
        <v>38</v>
      </c>
      <c r="C47" s="51"/>
      <c r="D47" s="52">
        <f>SUM(D44:D46)</f>
        <v>43003</v>
      </c>
      <c r="E47" s="52"/>
      <c r="F47" s="52">
        <f>SUM(F44:F46)</f>
        <v>41590</v>
      </c>
      <c r="G47" s="53"/>
      <c r="H47" s="53"/>
      <c r="I47" s="52">
        <f>SUM(I44:I46)</f>
        <v>42340</v>
      </c>
      <c r="J47" s="52">
        <f>SUM(J44:J46)</f>
        <v>44415</v>
      </c>
      <c r="K47" s="21">
        <f>IF(J47&gt;0,(J44*K44+J45*K45+J46*K46)/J47,0)</f>
        <v>8.5678284363390741E-2</v>
      </c>
      <c r="L47" s="53">
        <f>L44+L45+L46</f>
        <v>40609.599000000002</v>
      </c>
      <c r="M47" s="54">
        <f>IF(L47&gt;0,N47/L47,0)</f>
        <v>0.70293350311092706</v>
      </c>
      <c r="N47" s="55">
        <f>N44+N45+N46</f>
        <v>28545.847685000001</v>
      </c>
      <c r="O47" s="21">
        <f>IF(L47&gt;0,P47/L47,0)</f>
        <v>0.11274591544230712</v>
      </c>
      <c r="P47" s="55">
        <f>P44+P45+P46</f>
        <v>4578.5664150000002</v>
      </c>
      <c r="Q47" s="21">
        <f>IF(L47&gt;0,R47/L47,0)</f>
        <v>0.18432058144676583</v>
      </c>
      <c r="R47" s="55">
        <f>R44+R45+R46</f>
        <v>7485.1849000000002</v>
      </c>
      <c r="S47" s="21">
        <f>IF(L47&gt;0,T47/L47,0)</f>
        <v>0.20803535962027109</v>
      </c>
      <c r="T47" s="55">
        <f>T44+T45+T46</f>
        <v>8448.2325320000018</v>
      </c>
      <c r="U47" s="21">
        <f>IF(L47&gt;0,V47/L47,0)</f>
        <v>0.50132761869921449</v>
      </c>
      <c r="V47" s="55">
        <f>V44+V45+V46</f>
        <v>20358.713563000001</v>
      </c>
      <c r="W47" s="21">
        <f>IF(L47&gt;0,X47/L47,0)</f>
        <v>0.40000000000000008</v>
      </c>
      <c r="X47" s="55">
        <f>X44+X45+X46</f>
        <v>16243.839600000003</v>
      </c>
      <c r="Y47" s="56">
        <f>IF(L47&gt;0,Z47/L47,0)</f>
        <v>3.5300594920920055E-3</v>
      </c>
      <c r="Z47" s="57">
        <f>SUM(Z44:Z46)</f>
        <v>143.35430042000002</v>
      </c>
      <c r="AA47" s="63">
        <f>IF(L47&gt;0,(AA44*L44+AA45*L45+AA46*L46)/L47,0)</f>
        <v>3.4236520785386236E-3</v>
      </c>
      <c r="AB47" s="56">
        <f>IF(J47&gt;0,(J44*AB44+J45*AB45+J46*AB46)/J47,0)</f>
        <v>3.066279410109197E-4</v>
      </c>
      <c r="AC47" s="53">
        <f>SUM(AC44:AC46)</f>
        <v>12.452092790000002</v>
      </c>
      <c r="AD47" s="54">
        <f>IF(J47&gt;0,(J44*AD44+J45*AD45+J46*AD46)/J47,0)</f>
        <v>0.20484030395136776</v>
      </c>
      <c r="AE47" s="59">
        <f>SUM(AE44:AE46)</f>
        <v>135.07187280000002</v>
      </c>
      <c r="AF47" s="54">
        <f>IF(AND(Z47&gt;0),((Z44*AF44+Z45*AF45+Z46*AF46)/Z47),0)</f>
        <v>0.9145077335444628</v>
      </c>
      <c r="AG47" s="58">
        <f>IF(AND(AA47&gt;0,AJ47&gt;0,AB47&gt;0),((AJ47*(AA47-AB47))/(AA47*(AJ47-AB47))),0)</f>
        <v>0.9117589913215719</v>
      </c>
      <c r="AH47" s="52">
        <f>SUM(AH44:AH46)</f>
        <v>723</v>
      </c>
      <c r="AI47" s="21">
        <f>IF(AH47&gt;0,(AI44*AH44+AI45*AH45+AI46*AH46)/AH47,0)</f>
        <v>8.7966804979253105E-2</v>
      </c>
      <c r="AJ47" s="54">
        <f>IF(J47&gt;0,(AJ44*J44+AJ45*J45+AJ46*J46)/J47,0)</f>
        <v>0.21169264212540809</v>
      </c>
      <c r="AK47" s="59">
        <f>SUM(AK44:AK46)</f>
        <v>139.597746</v>
      </c>
      <c r="AL47" s="57"/>
      <c r="AM47" s="57">
        <f>SUM(AM44:AM46)</f>
        <v>1004.98</v>
      </c>
      <c r="AN47" s="124"/>
      <c r="AO47" s="125">
        <f>AN46</f>
        <v>1070.2400000000009</v>
      </c>
      <c r="AP47" s="52">
        <f>SUM(AP44:AP46)</f>
        <v>0</v>
      </c>
      <c r="AQ47" s="60"/>
      <c r="AR47" s="59"/>
      <c r="AS47" s="59"/>
      <c r="AT47" s="59"/>
      <c r="AU47" s="59"/>
    </row>
    <row r="48" spans="1:47" x14ac:dyDescent="0.2">
      <c r="A48" s="169">
        <v>12</v>
      </c>
      <c r="B48" s="23">
        <v>1</v>
      </c>
      <c r="C48" s="47" t="s">
        <v>58</v>
      </c>
      <c r="D48" s="12">
        <v>4677</v>
      </c>
      <c r="E48" s="12">
        <v>1</v>
      </c>
      <c r="F48" s="12">
        <v>12104</v>
      </c>
      <c r="G48" s="13">
        <v>0.7</v>
      </c>
      <c r="H48" s="13">
        <v>4.0999999999999996</v>
      </c>
      <c r="I48" s="12">
        <v>12232</v>
      </c>
      <c r="J48" s="12">
        <v>14882</v>
      </c>
      <c r="K48" s="14">
        <v>8.4000000000000005E-2</v>
      </c>
      <c r="L48" s="25">
        <f>J48*(1-K48)</f>
        <v>13631.912</v>
      </c>
      <c r="M48" s="15">
        <v>0.77200000000000002</v>
      </c>
      <c r="N48" s="26">
        <f>L48*M48</f>
        <v>10523.836064000001</v>
      </c>
      <c r="O48" s="14">
        <v>6.8000000000000005E-2</v>
      </c>
      <c r="P48" s="26">
        <f>L48*O48</f>
        <v>926.9700160000001</v>
      </c>
      <c r="Q48" s="16">
        <v>0.16</v>
      </c>
      <c r="R48" s="26">
        <f>L48*Q48</f>
        <v>2181.10592</v>
      </c>
      <c r="S48" s="16">
        <v>0.20899999999999999</v>
      </c>
      <c r="T48" s="26">
        <f>L48*S48</f>
        <v>2849.0696079999998</v>
      </c>
      <c r="U48" s="16">
        <v>0.49099999999999999</v>
      </c>
      <c r="V48" s="26">
        <f>L48*U48</f>
        <v>6693.2687919999998</v>
      </c>
      <c r="W48" s="16">
        <v>0.4</v>
      </c>
      <c r="X48" s="26">
        <f>W48*L48</f>
        <v>5452.7648000000008</v>
      </c>
      <c r="Y48" s="17">
        <v>3.5100000000000001E-3</v>
      </c>
      <c r="Z48" s="61">
        <f>L48*Y48</f>
        <v>47.848011120000002</v>
      </c>
      <c r="AA48" s="28">
        <f>IF(J48&gt;0,(AC48+AK48)/J48,0)</f>
        <v>3.2500576589168119E-3</v>
      </c>
      <c r="AB48" s="17">
        <v>2.9E-4</v>
      </c>
      <c r="AC48" s="25">
        <f>AB48*L48</f>
        <v>3.95325448</v>
      </c>
      <c r="AD48" s="141">
        <v>0.20930000000000001</v>
      </c>
      <c r="AE48" s="31">
        <f>AH48*(1-AI48)*AD48</f>
        <v>43.377843600000006</v>
      </c>
      <c r="AF48" s="29">
        <f t="shared" ref="AF48:AF50" si="81">IF(AND(AD48&gt;0,AB48&gt;0,Y48&gt;0),((Y48-AB48)*AD48)/((AD48-AB48)*Y48),0)</f>
        <v>0.9186517745916819</v>
      </c>
      <c r="AG48" s="62">
        <f>IF(AND(AA48&gt;0,AJ48&gt;0,AB48&gt;0),((AJ48*(AA48-AB48))/(AA48*(AJ48-AB48))),0)</f>
        <v>0.91200497826214799</v>
      </c>
      <c r="AH48" s="12">
        <v>228</v>
      </c>
      <c r="AI48" s="14">
        <v>9.0999999999999998E-2</v>
      </c>
      <c r="AJ48" s="15">
        <v>0.21429999999999999</v>
      </c>
      <c r="AK48" s="31">
        <f t="shared" si="8"/>
        <v>44.414103599999997</v>
      </c>
      <c r="AL48" s="19">
        <v>1.65</v>
      </c>
      <c r="AM48" s="19">
        <v>505.44</v>
      </c>
      <c r="AN48" s="119">
        <f>AN46+AH48-AM48</f>
        <v>792.80000000000086</v>
      </c>
      <c r="AO48" s="120"/>
      <c r="AP48" s="12"/>
      <c r="AQ48" s="32"/>
      <c r="AR48" s="20"/>
      <c r="AS48" s="20"/>
      <c r="AT48" s="20"/>
      <c r="AU48" s="20"/>
    </row>
    <row r="49" spans="1:47" x14ac:dyDescent="0.2">
      <c r="A49" s="170"/>
      <c r="B49" s="34">
        <v>2</v>
      </c>
      <c r="C49" s="11" t="s">
        <v>55</v>
      </c>
      <c r="D49" s="35">
        <v>19988</v>
      </c>
      <c r="E49" s="44">
        <v>3</v>
      </c>
      <c r="F49" s="35">
        <v>14133</v>
      </c>
      <c r="G49" s="36">
        <v>1.5</v>
      </c>
      <c r="H49" s="38">
        <v>3.7</v>
      </c>
      <c r="I49" s="35">
        <v>14417</v>
      </c>
      <c r="J49" s="35">
        <v>14940</v>
      </c>
      <c r="K49" s="66">
        <v>7.8E-2</v>
      </c>
      <c r="L49" s="38">
        <f t="shared" ref="L49:L50" si="82">J49*(1-K49)</f>
        <v>13774.68</v>
      </c>
      <c r="M49" s="39">
        <v>0.73</v>
      </c>
      <c r="N49" s="26">
        <f t="shared" ref="N49:N50" si="83">L49*M49</f>
        <v>10055.5164</v>
      </c>
      <c r="O49" s="37">
        <v>0.151</v>
      </c>
      <c r="P49" s="26">
        <f t="shared" ref="P49:P50" si="84">L49*O49</f>
        <v>2079.9766799999998</v>
      </c>
      <c r="Q49" s="40">
        <v>0.11899999999999999</v>
      </c>
      <c r="R49" s="26">
        <f t="shared" ref="R49:R50" si="85">L49*Q49</f>
        <v>1639.1869199999999</v>
      </c>
      <c r="S49" s="40">
        <v>0.222</v>
      </c>
      <c r="T49" s="26">
        <f>L49*S49</f>
        <v>3057.9789599999999</v>
      </c>
      <c r="U49" s="40">
        <v>0.47399999999999998</v>
      </c>
      <c r="V49" s="26">
        <f>L49*U49</f>
        <v>6529.1983199999995</v>
      </c>
      <c r="W49" s="40">
        <v>0.4</v>
      </c>
      <c r="X49" s="26">
        <f>W49*L49</f>
        <v>5509.8720000000003</v>
      </c>
      <c r="Y49" s="41">
        <v>3.4499999999999999E-3</v>
      </c>
      <c r="Z49" s="18">
        <f>L49*Y49</f>
        <v>47.522646000000002</v>
      </c>
      <c r="AA49" s="28">
        <f>IF(J49&gt;0,(AC49+AK49)/J49,0)</f>
        <v>3.2518511111111112E-3</v>
      </c>
      <c r="AB49" s="41">
        <v>2.9E-4</v>
      </c>
      <c r="AC49" s="38">
        <f>AB49*L49</f>
        <v>3.9946572000000002</v>
      </c>
      <c r="AD49" s="29">
        <v>0.20549999999999999</v>
      </c>
      <c r="AE49" s="42">
        <f>AH49*(1-AI49)*AD49</f>
        <v>43.715809499999999</v>
      </c>
      <c r="AF49" s="29">
        <f t="shared" si="81"/>
        <v>0.91723642588822052</v>
      </c>
      <c r="AG49" s="30">
        <f t="shared" ref="AG49:AG50" si="86">IF(AND(AA49&gt;0,AJ49&gt;0,AB49&gt;0),((AJ49*(AA49-AB49))/(AA49*(AJ49-AB49))),0)</f>
        <v>0.91208197071849528</v>
      </c>
      <c r="AH49" s="35">
        <v>233</v>
      </c>
      <c r="AI49" s="66">
        <v>8.6999999999999994E-2</v>
      </c>
      <c r="AJ49" s="67">
        <v>0.20960000000000001</v>
      </c>
      <c r="AK49" s="42">
        <f t="shared" si="8"/>
        <v>44.587998400000004</v>
      </c>
      <c r="AL49" s="18">
        <v>1.6</v>
      </c>
      <c r="AM49" s="18"/>
      <c r="AN49" s="122">
        <f>AN48+AH49-AM49</f>
        <v>1025.8000000000009</v>
      </c>
      <c r="AO49" s="123"/>
      <c r="AP49" s="44"/>
      <c r="AQ49" s="49"/>
      <c r="AR49" s="42"/>
      <c r="AS49" s="42"/>
      <c r="AT49" s="42"/>
      <c r="AU49" s="42"/>
    </row>
    <row r="50" spans="1:47" x14ac:dyDescent="0.2">
      <c r="A50" s="170"/>
      <c r="B50" s="34">
        <v>3</v>
      </c>
      <c r="C50" s="24" t="s">
        <v>50</v>
      </c>
      <c r="D50" s="44">
        <v>18874</v>
      </c>
      <c r="E50" s="44">
        <v>2</v>
      </c>
      <c r="F50" s="44">
        <v>16223</v>
      </c>
      <c r="G50" s="38">
        <v>1.3</v>
      </c>
      <c r="H50" s="38">
        <v>3.5</v>
      </c>
      <c r="I50" s="44">
        <v>16271</v>
      </c>
      <c r="J50" s="44">
        <v>15095</v>
      </c>
      <c r="K50" s="66">
        <v>8.2000000000000003E-2</v>
      </c>
      <c r="L50" s="38">
        <f t="shared" si="82"/>
        <v>13857.210000000001</v>
      </c>
      <c r="M50" s="29">
        <v>0.69199999999999995</v>
      </c>
      <c r="N50" s="26">
        <f t="shared" si="83"/>
        <v>9589.1893199999995</v>
      </c>
      <c r="O50" s="40">
        <v>0.16300000000000001</v>
      </c>
      <c r="P50" s="26">
        <f t="shared" si="84"/>
        <v>2258.72523</v>
      </c>
      <c r="Q50" s="40">
        <v>0.14499999999999999</v>
      </c>
      <c r="R50" s="26">
        <f t="shared" si="85"/>
        <v>2009.2954500000001</v>
      </c>
      <c r="S50" s="40">
        <v>0.23599999999999999</v>
      </c>
      <c r="T50" s="26">
        <f>L50*S50</f>
        <v>3270.3015599999999</v>
      </c>
      <c r="U50" s="40">
        <v>0.46899999999999997</v>
      </c>
      <c r="V50" s="26">
        <f>L50*U50</f>
        <v>6499.0314900000003</v>
      </c>
      <c r="W50" s="40">
        <v>0.4</v>
      </c>
      <c r="X50" s="26">
        <f>W50*L50</f>
        <v>5542.8840000000009</v>
      </c>
      <c r="Y50" s="48">
        <v>3.4199999999999999E-3</v>
      </c>
      <c r="Z50" s="18">
        <f>L50*Y50</f>
        <v>47.391658200000002</v>
      </c>
      <c r="AA50" s="28">
        <f>IF(J50&gt;0,(AC50+AK50)/J50,0)</f>
        <v>2.9510861079827754E-3</v>
      </c>
      <c r="AB50" s="48">
        <v>2.7999999999999998E-4</v>
      </c>
      <c r="AC50" s="38">
        <f>AB50*L50</f>
        <v>3.8800187999999998</v>
      </c>
      <c r="AD50" s="29">
        <v>0.20610000000000001</v>
      </c>
      <c r="AE50" s="42">
        <f>AH50*(1-AI50)*AD50</f>
        <v>41.865093000000002</v>
      </c>
      <c r="AF50" s="29">
        <f t="shared" si="81"/>
        <v>0.91937768822016175</v>
      </c>
      <c r="AG50" s="30">
        <f t="shared" si="86"/>
        <v>0.90638735267847581</v>
      </c>
      <c r="AH50" s="44">
        <v>222</v>
      </c>
      <c r="AI50" s="66">
        <v>8.5000000000000006E-2</v>
      </c>
      <c r="AJ50" s="67">
        <v>0.20019999999999999</v>
      </c>
      <c r="AK50" s="42">
        <f t="shared" si="8"/>
        <v>40.666625999999994</v>
      </c>
      <c r="AL50" s="18">
        <v>1.65</v>
      </c>
      <c r="AM50" s="18"/>
      <c r="AN50" s="122">
        <f>AN49+AH50-AM50</f>
        <v>1247.8000000000009</v>
      </c>
      <c r="AO50" s="123"/>
      <c r="AP50" s="44"/>
      <c r="AQ50" s="49"/>
      <c r="AR50" s="42"/>
      <c r="AS50" s="42"/>
      <c r="AT50" s="42"/>
      <c r="AU50" s="42"/>
    </row>
    <row r="51" spans="1:47" s="22" customFormat="1" ht="13.5" thickBot="1" x14ac:dyDescent="0.25">
      <c r="A51" s="171"/>
      <c r="B51" s="50" t="s">
        <v>38</v>
      </c>
      <c r="C51" s="51"/>
      <c r="D51" s="52">
        <f>SUM(D48:D50)</f>
        <v>43539</v>
      </c>
      <c r="E51" s="68"/>
      <c r="F51" s="52">
        <f>SUM(F48:F50)</f>
        <v>42460</v>
      </c>
      <c r="G51" s="53"/>
      <c r="H51" s="69"/>
      <c r="I51" s="52">
        <f>SUM(I48:I50)</f>
        <v>42920</v>
      </c>
      <c r="J51" s="52">
        <f>SUM(J48:J50)</f>
        <v>44917</v>
      </c>
      <c r="K51" s="21">
        <f>IF(J51&gt;0,(J48*K48+J49*K49+J50*K50)/J51,0)</f>
        <v>8.1332190484671718E-2</v>
      </c>
      <c r="L51" s="53">
        <f>L48+L49+L50</f>
        <v>41263.802000000003</v>
      </c>
      <c r="M51" s="54">
        <f>IF(L51&gt;0,N51/L51,0)</f>
        <v>0.73111396240220416</v>
      </c>
      <c r="N51" s="55">
        <f>N48+N49+N50</f>
        <v>30168.541784000001</v>
      </c>
      <c r="O51" s="21">
        <f>IF(L51&gt;0,P51/L51,0)</f>
        <v>0.12760995523388755</v>
      </c>
      <c r="P51" s="55">
        <f>P48+P49+P50</f>
        <v>5265.671926</v>
      </c>
      <c r="Q51" s="21">
        <f>IF(L51&gt;0,R51/L51,0)</f>
        <v>0.14127608236390818</v>
      </c>
      <c r="R51" s="55">
        <f>R48+R49+R50</f>
        <v>5829.5882899999997</v>
      </c>
      <c r="S51" s="21">
        <f>IF(L51&gt;0,T51/L51,0)</f>
        <v>0.22240679925713097</v>
      </c>
      <c r="T51" s="55">
        <f>T48+T49+T50</f>
        <v>9177.350128</v>
      </c>
      <c r="U51" s="21">
        <f>IF(L51&gt;0,V51/L51,0)</f>
        <v>0.47793702097543017</v>
      </c>
      <c r="V51" s="55">
        <f>V48+V49+V50</f>
        <v>19721.498602</v>
      </c>
      <c r="W51" s="21">
        <f>IF(L51&gt;0,X51/L51,0)</f>
        <v>0.4</v>
      </c>
      <c r="X51" s="55">
        <f>X48+X49+X50</f>
        <v>16505.520800000002</v>
      </c>
      <c r="Y51" s="56">
        <f>IF(L51&gt;0,Z51/L51,0)</f>
        <v>3.4597470034389943E-3</v>
      </c>
      <c r="Z51" s="57">
        <f>SUM(Z48:Z50)</f>
        <v>142.76231532</v>
      </c>
      <c r="AA51" s="63">
        <f>IF(L51&gt;0,(AA48*L48+AA49*L49+AA50*L50)/L51,0)</f>
        <v>3.1502557227004917E-3</v>
      </c>
      <c r="AB51" s="56">
        <f>IF(J51&gt;0,(J48*AB48+J49*AB49+J50*AB50)/J51,0)</f>
        <v>2.8663935703631142E-4</v>
      </c>
      <c r="AC51" s="53">
        <f>SUM(AC48:AC50)</f>
        <v>11.827930480000001</v>
      </c>
      <c r="AD51" s="54">
        <f>IF(J51&gt;0,(J48*AD48+J49*AD49+J50*AD50)/J51,0)</f>
        <v>0.20696066300064561</v>
      </c>
      <c r="AE51" s="59">
        <f>SUM(AE48:AE50)</f>
        <v>128.95874610000001</v>
      </c>
      <c r="AF51" s="54">
        <f>IF(AND(Z51&gt;0),((Z48*AF48+Z49*AF49+Z50*AF50)/Z51),0)</f>
        <v>0.91842160975606779</v>
      </c>
      <c r="AG51" s="58">
        <f>IF(AND(AA51&gt;0,AJ51&gt;0,AB51&gt;0),((AJ51*(AA51-AB51))/(AA51*(AJ51-AB51))),0)</f>
        <v>0.91026518882125385</v>
      </c>
      <c r="AH51" s="52">
        <f>SUM(AH48:AH50)</f>
        <v>683</v>
      </c>
      <c r="AI51" s="21">
        <f>IF(AH51&gt;0,(AI48*AH48+AI49*AH49+AI50*AH50)/AH51,0)</f>
        <v>8.7685212298682272E-2</v>
      </c>
      <c r="AJ51" s="54">
        <f>IF(J51&gt;0,(AJ48*J48+AJ49*J49+AJ50*J50)/J51,0)</f>
        <v>0.20799821003183649</v>
      </c>
      <c r="AK51" s="59">
        <f>SUM(AK48:AK50)</f>
        <v>129.66872799999999</v>
      </c>
      <c r="AL51" s="70"/>
      <c r="AM51" s="57">
        <f>SUM(AM48:AM50)</f>
        <v>505.44</v>
      </c>
      <c r="AN51" s="124"/>
      <c r="AO51" s="125">
        <f>AN50</f>
        <v>1247.8000000000009</v>
      </c>
      <c r="AP51" s="52">
        <f>SUM(AP48:AP50)</f>
        <v>0</v>
      </c>
      <c r="AQ51" s="71"/>
      <c r="AR51" s="72"/>
      <c r="AS51" s="72"/>
      <c r="AT51" s="72"/>
      <c r="AU51" s="72"/>
    </row>
    <row r="52" spans="1:47" x14ac:dyDescent="0.2">
      <c r="A52" s="169">
        <v>13</v>
      </c>
      <c r="B52" s="23">
        <v>1</v>
      </c>
      <c r="C52" s="47" t="s">
        <v>58</v>
      </c>
      <c r="D52" s="12">
        <v>6334</v>
      </c>
      <c r="E52" s="12">
        <v>0</v>
      </c>
      <c r="F52" s="12">
        <v>10777</v>
      </c>
      <c r="G52" s="13">
        <v>1</v>
      </c>
      <c r="H52" s="13">
        <v>4</v>
      </c>
      <c r="I52" s="12">
        <v>10954</v>
      </c>
      <c r="J52" s="12">
        <v>14766</v>
      </c>
      <c r="K52" s="14">
        <v>7.1999999999999995E-2</v>
      </c>
      <c r="L52" s="25">
        <f>J52*(1-K52)</f>
        <v>13702.848</v>
      </c>
      <c r="M52" s="15">
        <v>0.78200000000000003</v>
      </c>
      <c r="N52" s="26">
        <f>L52*M52</f>
        <v>10715.627136000001</v>
      </c>
      <c r="O52" s="14">
        <v>9.9000000000000005E-2</v>
      </c>
      <c r="P52" s="26">
        <f>L52*O52</f>
        <v>1356.581952</v>
      </c>
      <c r="Q52" s="16">
        <v>0.11899999999999999</v>
      </c>
      <c r="R52" s="26">
        <f>L52*Q52</f>
        <v>1630.6389119999999</v>
      </c>
      <c r="S52" s="16">
        <v>0.216</v>
      </c>
      <c r="T52" s="26">
        <f>L52*S52</f>
        <v>2959.8151680000001</v>
      </c>
      <c r="U52" s="16">
        <v>0.51600000000000001</v>
      </c>
      <c r="V52" s="26">
        <f>L52*U52</f>
        <v>7070.6695680000003</v>
      </c>
      <c r="W52" s="16">
        <v>0.4</v>
      </c>
      <c r="X52" s="26">
        <f>W52*L52</f>
        <v>5481.1392000000005</v>
      </c>
      <c r="Y52" s="17">
        <v>3.3700000000000002E-3</v>
      </c>
      <c r="Z52" s="61">
        <f>L52*Y52</f>
        <v>46.178597760000002</v>
      </c>
      <c r="AA52" s="28">
        <f>IF(J52&gt;0,(AC52+AK52)/J52,0)</f>
        <v>3.2871677854530682E-3</v>
      </c>
      <c r="AB52" s="17">
        <v>2.9E-4</v>
      </c>
      <c r="AC52" s="25">
        <f>AB52*L52</f>
        <v>3.9738259199999999</v>
      </c>
      <c r="AD52" s="141">
        <v>0.19980000000000001</v>
      </c>
      <c r="AE52" s="31">
        <f>AH52*(1-AI52)*AD52</f>
        <v>43.286270399999999</v>
      </c>
      <c r="AF52" s="29">
        <f t="shared" ref="AF52:AF54" si="87">IF(AND(AD52&gt;0,AB52&gt;0,Y52&gt;0),((Y52-AB52)*AD52)/((AD52-AB52)*Y52),0)</f>
        <v>0.91527506485845811</v>
      </c>
      <c r="AG52" s="62">
        <f>IF(AND(AA52&gt;0,AJ52&gt;0,AB52&gt;0),((AJ52*(AA52-AB52))/(AA52*(AJ52-AB52))),0)</f>
        <v>0.91306541508496586</v>
      </c>
      <c r="AH52" s="12">
        <v>236</v>
      </c>
      <c r="AI52" s="14">
        <v>8.2000000000000003E-2</v>
      </c>
      <c r="AJ52" s="15">
        <v>0.20569999999999999</v>
      </c>
      <c r="AK52" s="31">
        <f t="shared" si="8"/>
        <v>44.564493599999999</v>
      </c>
      <c r="AL52" s="19">
        <v>1.67</v>
      </c>
      <c r="AM52" s="19">
        <v>782.58</v>
      </c>
      <c r="AN52" s="119">
        <f>AN50+AH52-AM52</f>
        <v>701.22000000000082</v>
      </c>
      <c r="AO52" s="120"/>
      <c r="AP52" s="12"/>
      <c r="AQ52" s="32"/>
      <c r="AR52" s="20"/>
      <c r="AS52" s="20"/>
      <c r="AT52" s="20"/>
      <c r="AU52" s="20"/>
    </row>
    <row r="53" spans="1:47" x14ac:dyDescent="0.2">
      <c r="A53" s="170"/>
      <c r="B53" s="34">
        <v>2</v>
      </c>
      <c r="C53" s="11" t="s">
        <v>55</v>
      </c>
      <c r="D53" s="35">
        <v>20941</v>
      </c>
      <c r="E53" s="44">
        <v>1</v>
      </c>
      <c r="F53" s="35">
        <v>14688</v>
      </c>
      <c r="G53" s="36">
        <v>0.9</v>
      </c>
      <c r="H53" s="38">
        <v>4.0999999999999996</v>
      </c>
      <c r="I53" s="35">
        <v>15254</v>
      </c>
      <c r="J53" s="35">
        <v>14528</v>
      </c>
      <c r="K53" s="66">
        <v>7.4999999999999997E-2</v>
      </c>
      <c r="L53" s="38">
        <f t="shared" ref="L53:L54" si="88">J53*(1-K53)</f>
        <v>13438.400000000001</v>
      </c>
      <c r="M53" s="39">
        <v>0.73499999999999999</v>
      </c>
      <c r="N53" s="26">
        <f t="shared" ref="N53:N54" si="89">L53*M53</f>
        <v>9877.2240000000002</v>
      </c>
      <c r="O53" s="37">
        <v>0.13500000000000001</v>
      </c>
      <c r="P53" s="26">
        <f t="shared" ref="P53:P54" si="90">L53*O53</f>
        <v>1814.1840000000004</v>
      </c>
      <c r="Q53" s="40">
        <v>0.13</v>
      </c>
      <c r="R53" s="26">
        <f t="shared" ref="R53:R54" si="91">L53*Q53</f>
        <v>1746.9920000000002</v>
      </c>
      <c r="S53" s="40">
        <v>0.214</v>
      </c>
      <c r="T53" s="26">
        <f>L53*S53</f>
        <v>2875.8176000000003</v>
      </c>
      <c r="U53" s="40">
        <v>0.46800000000000003</v>
      </c>
      <c r="V53" s="26">
        <f>L53*U53</f>
        <v>6289.1712000000007</v>
      </c>
      <c r="W53" s="40">
        <v>0.39</v>
      </c>
      <c r="X53" s="26">
        <f>W53*L53</f>
        <v>5240.9760000000006</v>
      </c>
      <c r="Y53" s="41">
        <v>3.3300000000000001E-3</v>
      </c>
      <c r="Z53" s="18">
        <f>L53*Y53</f>
        <v>44.749872000000003</v>
      </c>
      <c r="AA53" s="28">
        <f>IF(J53&gt;0,(AC53+AK53)/J53,0)</f>
        <v>3.1764617290748897E-3</v>
      </c>
      <c r="AB53" s="41">
        <v>2.9E-4</v>
      </c>
      <c r="AC53" s="38">
        <f>AB53*L53</f>
        <v>3.8971360000000006</v>
      </c>
      <c r="AD53" s="29">
        <v>0.20910000000000001</v>
      </c>
      <c r="AE53" s="42">
        <f>AH53*(1-AI53)*AD53</f>
        <v>43.095509999999997</v>
      </c>
      <c r="AF53" s="29">
        <f t="shared" si="87"/>
        <v>0.9141807867922519</v>
      </c>
      <c r="AG53" s="30">
        <f t="shared" ref="AG53:AG54" si="92">IF(AND(AA53&gt;0,AJ53&gt;0,AB53&gt;0),((AJ53*(AA53-AB53))/(AA53*(AJ53-AB53))),0)</f>
        <v>0.90999075307023314</v>
      </c>
      <c r="AH53" s="35">
        <v>225</v>
      </c>
      <c r="AI53" s="66">
        <v>8.4000000000000005E-2</v>
      </c>
      <c r="AJ53" s="67">
        <v>0.20499999999999999</v>
      </c>
      <c r="AK53" s="42">
        <f t="shared" si="8"/>
        <v>42.250499999999995</v>
      </c>
      <c r="AL53" s="18">
        <v>1.6</v>
      </c>
      <c r="AM53" s="18"/>
      <c r="AN53" s="122">
        <f>AN52+AH53-AM53</f>
        <v>926.22000000000082</v>
      </c>
      <c r="AO53" s="123"/>
      <c r="AP53" s="44"/>
      <c r="AQ53" s="49"/>
      <c r="AR53" s="42"/>
      <c r="AS53" s="42"/>
      <c r="AT53" s="42"/>
      <c r="AU53" s="42"/>
    </row>
    <row r="54" spans="1:47" x14ac:dyDescent="0.2">
      <c r="A54" s="170"/>
      <c r="B54" s="34">
        <v>3</v>
      </c>
      <c r="C54" s="24" t="s">
        <v>52</v>
      </c>
      <c r="D54" s="44">
        <v>15625</v>
      </c>
      <c r="E54" s="44">
        <v>3</v>
      </c>
      <c r="F54" s="44">
        <v>16604</v>
      </c>
      <c r="G54" s="38">
        <v>0.8</v>
      </c>
      <c r="H54" s="38">
        <v>4.5999999999999996</v>
      </c>
      <c r="I54" s="44">
        <v>16890</v>
      </c>
      <c r="J54" s="44">
        <v>14786</v>
      </c>
      <c r="K54" s="66">
        <v>7.5999999999999998E-2</v>
      </c>
      <c r="L54" s="38">
        <f t="shared" si="88"/>
        <v>13662.264000000001</v>
      </c>
      <c r="M54" s="29">
        <v>0.73699999999999999</v>
      </c>
      <c r="N54" s="26">
        <f t="shared" si="89"/>
        <v>10069.088568000001</v>
      </c>
      <c r="O54" s="40">
        <v>0.16200000000000001</v>
      </c>
      <c r="P54" s="26">
        <f t="shared" si="90"/>
        <v>2213.2867680000004</v>
      </c>
      <c r="Q54" s="40">
        <v>0.10100000000000001</v>
      </c>
      <c r="R54" s="26">
        <f t="shared" si="91"/>
        <v>1379.8886640000003</v>
      </c>
      <c r="S54" s="40">
        <v>0.187</v>
      </c>
      <c r="T54" s="26">
        <f>L54*S54</f>
        <v>2554.8433680000003</v>
      </c>
      <c r="U54" s="40">
        <v>0.50600000000000001</v>
      </c>
      <c r="V54" s="26">
        <f>L54*U54</f>
        <v>6913.1055840000008</v>
      </c>
      <c r="W54" s="40">
        <v>0.4</v>
      </c>
      <c r="X54" s="26">
        <f>W54*L54</f>
        <v>5464.905600000001</v>
      </c>
      <c r="Y54" s="48">
        <v>3.3899999999999998E-3</v>
      </c>
      <c r="Z54" s="18">
        <f>L54*Y54</f>
        <v>46.315074960000004</v>
      </c>
      <c r="AA54" s="28">
        <f>IF(J54&gt;0,(AC54+AK54)/J54,0)</f>
        <v>3.0083958447179766E-3</v>
      </c>
      <c r="AB54" s="48">
        <v>2.9E-4</v>
      </c>
      <c r="AC54" s="38">
        <f>AB54*L54</f>
        <v>3.9620565600000002</v>
      </c>
      <c r="AD54" s="29">
        <v>0.21160000000000001</v>
      </c>
      <c r="AE54" s="42">
        <f>AH54*(1-AI54)*AD54</f>
        <v>40.121899200000001</v>
      </c>
      <c r="AF54" s="29">
        <f t="shared" si="87"/>
        <v>0.9157092663562838</v>
      </c>
      <c r="AG54" s="30">
        <f t="shared" si="92"/>
        <v>0.90483100530816707</v>
      </c>
      <c r="AH54" s="44">
        <v>207</v>
      </c>
      <c r="AI54" s="66">
        <v>8.4000000000000005E-2</v>
      </c>
      <c r="AJ54" s="67">
        <v>0.2137</v>
      </c>
      <c r="AK54" s="42">
        <f t="shared" si="8"/>
        <v>40.520084400000002</v>
      </c>
      <c r="AL54" s="18">
        <v>1.6</v>
      </c>
      <c r="AM54" s="18"/>
      <c r="AN54" s="122">
        <f>AN53+AH54-AM54</f>
        <v>1133.2200000000007</v>
      </c>
      <c r="AO54" s="123"/>
      <c r="AP54" s="44"/>
      <c r="AQ54" s="49"/>
      <c r="AR54" s="42"/>
      <c r="AS54" s="42"/>
      <c r="AT54" s="42"/>
      <c r="AU54" s="42"/>
    </row>
    <row r="55" spans="1:47" s="22" customFormat="1" ht="13.5" thickBot="1" x14ac:dyDescent="0.25">
      <c r="A55" s="171"/>
      <c r="B55" s="50" t="s">
        <v>38</v>
      </c>
      <c r="C55" s="51"/>
      <c r="D55" s="52">
        <f>SUM(D52:D54)</f>
        <v>42900</v>
      </c>
      <c r="E55" s="68"/>
      <c r="F55" s="52">
        <f>SUM(F52:F54)</f>
        <v>42069</v>
      </c>
      <c r="G55" s="53"/>
      <c r="H55" s="69"/>
      <c r="I55" s="52">
        <f>SUM(I52:I54)</f>
        <v>43098</v>
      </c>
      <c r="J55" s="52">
        <f>SUM(J52:J54)</f>
        <v>44080</v>
      </c>
      <c r="K55" s="21">
        <f>IF(J55&gt;0,(J52*K52+J53*K53+J54*K54)/J55,0)</f>
        <v>7.4330490018148801E-2</v>
      </c>
      <c r="L55" s="53">
        <f>L52+L53+L54</f>
        <v>40803.512000000002</v>
      </c>
      <c r="M55" s="54">
        <f>IF(L55&gt;0,N55/L55,0)</f>
        <v>0.7514534460661132</v>
      </c>
      <c r="N55" s="55">
        <f>N52+N53+N54</f>
        <v>30661.939704000004</v>
      </c>
      <c r="O55" s="21">
        <f>IF(L55&gt;0,P55/L55,0)</f>
        <v>0.13195071835973338</v>
      </c>
      <c r="P55" s="55">
        <f>P52+P53+P54</f>
        <v>5384.0527200000015</v>
      </c>
      <c r="Q55" s="21">
        <f>IF(L55&gt;0,R55/L55,0)</f>
        <v>0.11659583557415353</v>
      </c>
      <c r="R55" s="55">
        <f>R52+R53+R54</f>
        <v>4757.5195760000006</v>
      </c>
      <c r="S55" s="21">
        <f>IF(L55&gt;0,T55/L55,0)</f>
        <v>0.2056312244887156</v>
      </c>
      <c r="T55" s="55">
        <f>T52+T53+T54</f>
        <v>8390.4761360000011</v>
      </c>
      <c r="U55" s="21">
        <f>IF(L55&gt;0,V55/L55,0)</f>
        <v>0.49684317251907145</v>
      </c>
      <c r="V55" s="55">
        <f>V52+V53+V54</f>
        <v>20272.946352000003</v>
      </c>
      <c r="W55" s="21">
        <f>IF(L55&gt;0,X55/L55,0)</f>
        <v>0.39670655800412474</v>
      </c>
      <c r="X55" s="55">
        <f>X52+X53+X54</f>
        <v>16187.020800000002</v>
      </c>
      <c r="Y55" s="56">
        <f>IF(L55&gt;0,Z55/L55,0)</f>
        <v>3.3635228438179537E-3</v>
      </c>
      <c r="Z55" s="57">
        <f>SUM(Z52:Z54)</f>
        <v>137.24354472000002</v>
      </c>
      <c r="AA55" s="63">
        <f>IF(L55&gt;0,(AA52*L52+AA53*L53+AA54*L54)/L55,0)</f>
        <v>3.1573660145136533E-3</v>
      </c>
      <c r="AB55" s="56">
        <f>IF(J55&gt;0,(J52*AB52+J53*AB53+J54*AB54)/J55,0)</f>
        <v>2.9E-4</v>
      </c>
      <c r="AC55" s="53">
        <f>SUM(AC52:AC54)</f>
        <v>11.833018480000002</v>
      </c>
      <c r="AD55" s="54">
        <f>IF(J55&gt;0,(J52*AD52+J53*AD53+J54*AD54)/J55,0)</f>
        <v>0.20682325771324866</v>
      </c>
      <c r="AE55" s="59">
        <f>SUM(AE52:AE54)</f>
        <v>126.5036796</v>
      </c>
      <c r="AF55" s="54">
        <f>IF(AND(Z55&gt;0),((Z52*AF52+Z53*AF53+Z54*AF54)/Z55),0)</f>
        <v>0.91506479100889748</v>
      </c>
      <c r="AG55" s="58">
        <f>IF(AND(AA55&gt;0,AJ55&gt;0,AB55&gt;0),((AJ55*(AA55-AB55))/(AA55*(AJ55-AB55))),0)</f>
        <v>0.9094182969022051</v>
      </c>
      <c r="AH55" s="52">
        <f>SUM(AH52:AH54)</f>
        <v>668</v>
      </c>
      <c r="AI55" s="21">
        <f>IF(J55&gt;0,(AI52*J52+AI53*J53+AI54*J54)/J55,0)</f>
        <v>8.3330036297640658E-2</v>
      </c>
      <c r="AJ55" s="54">
        <f>IF(J55&gt;0,(AJ52*J52+AJ53*J53+AJ54*J54)/J55,0)</f>
        <v>0.20815277676951</v>
      </c>
      <c r="AK55" s="59">
        <f>SUM(AK52:AK54)</f>
        <v>127.335078</v>
      </c>
      <c r="AL55" s="70"/>
      <c r="AM55" s="57">
        <f>SUM(AM52:AM54)</f>
        <v>782.58</v>
      </c>
      <c r="AN55" s="124"/>
      <c r="AO55" s="125">
        <f>AN54</f>
        <v>1133.2200000000007</v>
      </c>
      <c r="AP55" s="52">
        <f>SUM(AP52:AP54)</f>
        <v>0</v>
      </c>
      <c r="AQ55" s="71"/>
      <c r="AR55" s="72"/>
      <c r="AS55" s="72"/>
      <c r="AT55" s="72"/>
      <c r="AU55" s="72"/>
    </row>
    <row r="56" spans="1:47" x14ac:dyDescent="0.2">
      <c r="A56" s="169">
        <v>14</v>
      </c>
      <c r="B56" s="23">
        <v>1</v>
      </c>
      <c r="C56" s="11" t="s">
        <v>53</v>
      </c>
      <c r="D56" s="12">
        <v>10892</v>
      </c>
      <c r="E56" s="12">
        <v>0</v>
      </c>
      <c r="F56" s="12">
        <v>12894</v>
      </c>
      <c r="G56" s="13">
        <v>0.9</v>
      </c>
      <c r="H56" s="13">
        <v>4.3</v>
      </c>
      <c r="I56" s="12">
        <v>13419</v>
      </c>
      <c r="J56" s="12">
        <v>14486</v>
      </c>
      <c r="K56" s="14">
        <v>7.4999999999999997E-2</v>
      </c>
      <c r="L56" s="25">
        <f>J56*(1-K56)</f>
        <v>13399.550000000001</v>
      </c>
      <c r="M56" s="15">
        <v>0.72399999999999998</v>
      </c>
      <c r="N56" s="26">
        <f>L56*M56</f>
        <v>9701.2741999999998</v>
      </c>
      <c r="O56" s="14">
        <v>0.15</v>
      </c>
      <c r="P56" s="26">
        <f>L56*O56</f>
        <v>2009.9325000000001</v>
      </c>
      <c r="Q56" s="16">
        <v>0.126</v>
      </c>
      <c r="R56" s="26">
        <f>L56*Q56</f>
        <v>1688.3433000000002</v>
      </c>
      <c r="S56" s="16">
        <v>0.20399999999999999</v>
      </c>
      <c r="T56" s="26">
        <f>L56*S56</f>
        <v>2733.5082000000002</v>
      </c>
      <c r="U56" s="16">
        <v>0.51700000000000002</v>
      </c>
      <c r="V56" s="26">
        <f>L56*U56</f>
        <v>6927.5673500000012</v>
      </c>
      <c r="W56" s="16">
        <v>0.4</v>
      </c>
      <c r="X56" s="26">
        <f>W56*L56</f>
        <v>5359.8200000000006</v>
      </c>
      <c r="Y56" s="17">
        <v>3.4199999999999999E-3</v>
      </c>
      <c r="Z56" s="61">
        <f>L56*Y56</f>
        <v>45.826461000000002</v>
      </c>
      <c r="AA56" s="28">
        <f>IF(J56&gt;0,(AC56+AK56)/J56,0)</f>
        <v>3.1313903769156427E-3</v>
      </c>
      <c r="AB56" s="17">
        <v>2.9E-4</v>
      </c>
      <c r="AC56" s="25">
        <f>AB56*L56</f>
        <v>3.8858695000000005</v>
      </c>
      <c r="AD56" s="141">
        <v>0.21579999999999999</v>
      </c>
      <c r="AE56" s="31">
        <f>AH56*(1-AI56)*AD56</f>
        <v>40.962940200000006</v>
      </c>
      <c r="AF56" s="29">
        <f t="shared" ref="AF56:AF58" si="93">IF(AND(AD56&gt;0,AB56&gt;0,Y56&gt;0),((Y56-AB56)*AD56)/((AD56-AB56)*Y56),0)</f>
        <v>0.91643621915754847</v>
      </c>
      <c r="AG56" s="62">
        <f>IF(AND(AA56&gt;0,AJ56&gt;0,AB56&gt;0),((AJ56*(AA56-AB56))/(AA56*(AJ56-AB56))),0)</f>
        <v>0.90859529731828481</v>
      </c>
      <c r="AH56" s="12">
        <v>207</v>
      </c>
      <c r="AI56" s="14">
        <v>8.3000000000000004E-2</v>
      </c>
      <c r="AJ56" s="15">
        <v>0.2185</v>
      </c>
      <c r="AK56" s="31">
        <f t="shared" si="8"/>
        <v>41.475451500000005</v>
      </c>
      <c r="AL56" s="19">
        <v>1.6</v>
      </c>
      <c r="AM56" s="19"/>
      <c r="AN56" s="119">
        <f>AN54+AH56-AM56</f>
        <v>1340.2200000000007</v>
      </c>
      <c r="AO56" s="120"/>
      <c r="AP56" s="12"/>
      <c r="AQ56" s="32"/>
      <c r="AR56" s="20"/>
      <c r="AS56" s="20"/>
      <c r="AT56" s="20"/>
      <c r="AU56" s="20"/>
    </row>
    <row r="57" spans="1:47" x14ac:dyDescent="0.2">
      <c r="A57" s="170"/>
      <c r="B57" s="34">
        <v>2</v>
      </c>
      <c r="C57" s="11" t="s">
        <v>55</v>
      </c>
      <c r="D57" s="35">
        <v>20718</v>
      </c>
      <c r="E57" s="44">
        <v>2</v>
      </c>
      <c r="F57" s="35">
        <v>15590</v>
      </c>
      <c r="G57" s="36">
        <v>1</v>
      </c>
      <c r="H57" s="38">
        <v>3.1</v>
      </c>
      <c r="I57" s="35">
        <v>15690</v>
      </c>
      <c r="J57" s="35">
        <v>14686</v>
      </c>
      <c r="K57" s="66">
        <v>8.5999999999999993E-2</v>
      </c>
      <c r="L57" s="38">
        <f t="shared" ref="L57:L58" si="94">J57*(1-K57)</f>
        <v>13423.004000000001</v>
      </c>
      <c r="M57" s="39">
        <v>0.69</v>
      </c>
      <c r="N57" s="26">
        <f t="shared" ref="N57:N58" si="95">L57*M57</f>
        <v>9261.8727600000002</v>
      </c>
      <c r="O57" s="37">
        <v>0.18099999999999999</v>
      </c>
      <c r="P57" s="26">
        <f t="shared" ref="P57:P58" si="96">L57*O57</f>
        <v>2429.5637240000001</v>
      </c>
      <c r="Q57" s="40">
        <v>0.129</v>
      </c>
      <c r="R57" s="26">
        <f t="shared" ref="R57:R58" si="97">L57*Q57</f>
        <v>1731.5675160000001</v>
      </c>
      <c r="S57" s="40">
        <v>0.19800000000000001</v>
      </c>
      <c r="T57" s="26">
        <f>L57*S57</f>
        <v>2657.7547920000002</v>
      </c>
      <c r="U57" s="40">
        <v>0.51400000000000001</v>
      </c>
      <c r="V57" s="26">
        <f>L57*U57</f>
        <v>6899.4240560000007</v>
      </c>
      <c r="W57" s="40">
        <v>0.4</v>
      </c>
      <c r="X57" s="26">
        <f>W57*L57</f>
        <v>5369.2016000000003</v>
      </c>
      <c r="Y57" s="41">
        <v>3.3899999999999998E-3</v>
      </c>
      <c r="Z57" s="18">
        <f>L57*Y57</f>
        <v>45.503983560000002</v>
      </c>
      <c r="AA57" s="28">
        <f>IF(J57&gt;0,(AC57+AK57)/J57,0)</f>
        <v>3.0763352934767801E-3</v>
      </c>
      <c r="AB57" s="41">
        <v>2.7999999999999998E-4</v>
      </c>
      <c r="AC57" s="38">
        <f>AB57*L57</f>
        <v>3.7584411200000001</v>
      </c>
      <c r="AD57" s="29">
        <v>0.217</v>
      </c>
      <c r="AE57" s="42">
        <f>AH57*(1-AI57)*AD57</f>
        <v>40.837229999999998</v>
      </c>
      <c r="AF57" s="29">
        <f t="shared" si="93"/>
        <v>0.91858940644699028</v>
      </c>
      <c r="AG57" s="30">
        <f t="shared" ref="AG57:AG58" si="98">IF(AND(AA57&gt;0,AJ57&gt;0,AB57&gt;0),((AJ57*(AA57-AB57))/(AA57*(AJ57-AB57))),0)</f>
        <v>0.91014044726407617</v>
      </c>
      <c r="AH57" s="35">
        <v>205</v>
      </c>
      <c r="AI57" s="66">
        <v>8.2000000000000003E-2</v>
      </c>
      <c r="AJ57" s="67">
        <v>0.22009999999999999</v>
      </c>
      <c r="AK57" s="42">
        <f t="shared" si="8"/>
        <v>41.420618999999995</v>
      </c>
      <c r="AL57" s="18">
        <v>1.55</v>
      </c>
      <c r="AM57" s="18"/>
      <c r="AN57" s="122">
        <f>AN56+AH57-AM57</f>
        <v>1545.2200000000007</v>
      </c>
      <c r="AO57" s="123"/>
      <c r="AP57" s="44"/>
      <c r="AQ57" s="49"/>
      <c r="AR57" s="42"/>
      <c r="AS57" s="42"/>
      <c r="AT57" s="42"/>
      <c r="AU57" s="42"/>
    </row>
    <row r="58" spans="1:47" x14ac:dyDescent="0.2">
      <c r="A58" s="170"/>
      <c r="B58" s="34">
        <v>3</v>
      </c>
      <c r="C58" s="24" t="s">
        <v>52</v>
      </c>
      <c r="D58" s="44">
        <v>16140</v>
      </c>
      <c r="E58" s="44">
        <v>3</v>
      </c>
      <c r="F58" s="44">
        <v>16421</v>
      </c>
      <c r="G58" s="38">
        <v>0.7</v>
      </c>
      <c r="H58" s="38">
        <v>3.3</v>
      </c>
      <c r="I58" s="44">
        <v>16723</v>
      </c>
      <c r="J58" s="44">
        <v>14794</v>
      </c>
      <c r="K58" s="66">
        <v>8.3000000000000004E-2</v>
      </c>
      <c r="L58" s="38">
        <f t="shared" si="94"/>
        <v>13566.098</v>
      </c>
      <c r="M58" s="29">
        <v>0.65400000000000003</v>
      </c>
      <c r="N58" s="26">
        <f t="shared" si="95"/>
        <v>8872.2280920000012</v>
      </c>
      <c r="O58" s="40">
        <v>0.20200000000000001</v>
      </c>
      <c r="P58" s="26">
        <f t="shared" si="96"/>
        <v>2740.3517960000004</v>
      </c>
      <c r="Q58" s="40">
        <v>0.14399999999999999</v>
      </c>
      <c r="R58" s="26">
        <f t="shared" si="97"/>
        <v>1953.5181119999997</v>
      </c>
      <c r="S58" s="40">
        <v>0.20100000000000001</v>
      </c>
      <c r="T58" s="26">
        <f>L58*S58</f>
        <v>2726.7856980000001</v>
      </c>
      <c r="U58" s="40">
        <v>0.51400000000000001</v>
      </c>
      <c r="V58" s="26">
        <f>L58*U58</f>
        <v>6972.9743720000006</v>
      </c>
      <c r="W58" s="40">
        <v>0.39</v>
      </c>
      <c r="X58" s="26">
        <f>W58*L58</f>
        <v>5290.7782200000001</v>
      </c>
      <c r="Y58" s="48">
        <v>3.3800000000000002E-3</v>
      </c>
      <c r="Z58" s="18">
        <f>L58*Y58</f>
        <v>45.85341124</v>
      </c>
      <c r="AA58" s="28">
        <f>IF(J58&gt;0,(AC58+AK58)/J58,0)</f>
        <v>3.0676866729755308E-3</v>
      </c>
      <c r="AB58" s="48">
        <v>2.7999999999999998E-4</v>
      </c>
      <c r="AC58" s="38">
        <f>AB58*L58</f>
        <v>3.7985074399999998</v>
      </c>
      <c r="AD58" s="29">
        <v>0.22040000000000001</v>
      </c>
      <c r="AE58" s="42">
        <f>AH58*(1-AI58)*AD58</f>
        <v>41.679403200000003</v>
      </c>
      <c r="AF58" s="29">
        <f t="shared" si="93"/>
        <v>0.91832642119898034</v>
      </c>
      <c r="AG58" s="30">
        <f t="shared" si="98"/>
        <v>0.9098845724133735</v>
      </c>
      <c r="AH58" s="44">
        <v>206</v>
      </c>
      <c r="AI58" s="66">
        <v>8.2000000000000003E-2</v>
      </c>
      <c r="AJ58" s="67">
        <v>0.21990000000000001</v>
      </c>
      <c r="AK58" s="42">
        <f t="shared" si="8"/>
        <v>41.584849200000001</v>
      </c>
      <c r="AL58" s="18">
        <v>1.6</v>
      </c>
      <c r="AM58" s="18"/>
      <c r="AN58" s="122">
        <f>AN57+AH58-AM58</f>
        <v>1751.2200000000007</v>
      </c>
      <c r="AO58" s="123"/>
      <c r="AP58" s="44"/>
      <c r="AQ58" s="49"/>
      <c r="AR58" s="42"/>
      <c r="AS58" s="42"/>
      <c r="AT58" s="42"/>
      <c r="AU58" s="42"/>
    </row>
    <row r="59" spans="1:47" s="22" customFormat="1" ht="13.5" thickBot="1" x14ac:dyDescent="0.25">
      <c r="A59" s="171"/>
      <c r="B59" s="50" t="s">
        <v>38</v>
      </c>
      <c r="C59" s="51"/>
      <c r="D59" s="52">
        <f>SUM(D56:D58)</f>
        <v>47750</v>
      </c>
      <c r="E59" s="68"/>
      <c r="F59" s="52">
        <f t="shared" ref="F59:J59" si="99">SUM(F56:F58)</f>
        <v>44905</v>
      </c>
      <c r="G59" s="53"/>
      <c r="H59" s="69"/>
      <c r="I59" s="52">
        <f t="shared" si="99"/>
        <v>45832</v>
      </c>
      <c r="J59" s="52">
        <f t="shared" si="99"/>
        <v>43966</v>
      </c>
      <c r="K59" s="21">
        <f>IF(J59&gt;0,(J56*K56+J57*K57+J58*K58)/J59,0)</f>
        <v>8.1366237547195561E-2</v>
      </c>
      <c r="L59" s="53">
        <f>L56+L57+L58</f>
        <v>40388.652000000002</v>
      </c>
      <c r="M59" s="54">
        <f>IF(L59&gt;0,N59/L59,0)</f>
        <v>0.68918801875338642</v>
      </c>
      <c r="N59" s="55">
        <f>N56+N57+N58</f>
        <v>27835.375051999999</v>
      </c>
      <c r="O59" s="21">
        <f>IF(L59&gt;0,P59/L59,0)</f>
        <v>0.17776894410835997</v>
      </c>
      <c r="P59" s="55">
        <f>P56+P57+P58</f>
        <v>7179.8480200000013</v>
      </c>
      <c r="Q59" s="21">
        <f>IF(L59&gt;0,R59/L59,0)</f>
        <v>0.13304303713825358</v>
      </c>
      <c r="R59" s="55">
        <f>R56+R57+R58</f>
        <v>5373.4289280000003</v>
      </c>
      <c r="S59" s="21">
        <f>IF(L59&gt;0,T59/L59,0)</f>
        <v>0.20099825787698977</v>
      </c>
      <c r="T59" s="55">
        <f>T56+T57+T58</f>
        <v>8118.0486899999996</v>
      </c>
      <c r="U59" s="21">
        <f>IF(L59&gt;0,V59/L59,0)</f>
        <v>0.51499529565879054</v>
      </c>
      <c r="V59" s="55">
        <f>V56+V57+V58</f>
        <v>20799.965778000002</v>
      </c>
      <c r="W59" s="21">
        <f>IF(L59&gt;0,X59/L59,0)</f>
        <v>0.39664111146863729</v>
      </c>
      <c r="X59" s="55">
        <f>X56+X57+X58</f>
        <v>16019.79982</v>
      </c>
      <c r="Y59" s="56">
        <f>IF(L59&gt;0,Z59/L59,0)</f>
        <v>3.3965940680565423E-3</v>
      </c>
      <c r="Z59" s="57">
        <f>SUM(Z56:Z58)</f>
        <v>137.1838558</v>
      </c>
      <c r="AA59" s="63">
        <f>IF(L59&gt;0,(AA56*L56+AA57*L57+AA58*L58)/L59,0)</f>
        <v>3.0916956801024203E-3</v>
      </c>
      <c r="AB59" s="56">
        <f>IF(J59&gt;0,(J56*AB56+J57*AB57+J58*AB58)/J59,0)</f>
        <v>2.8329481872355912E-4</v>
      </c>
      <c r="AC59" s="53">
        <f>SUM(AC56:AC58)</f>
        <v>11.44281806</v>
      </c>
      <c r="AD59" s="54">
        <f>IF(J59&gt;0,(J56*AD56+J57*AD57+J58*AD58)/J59,0)</f>
        <v>0.21774867852431426</v>
      </c>
      <c r="AE59" s="59">
        <f>SUM(AE56:AE58)</f>
        <v>123.47957339999999</v>
      </c>
      <c r="AF59" s="54">
        <f>IF(AND(Z59&gt;0),((Z56*AF56+Z57*AF57+Z58*AF58)/Z59),0)</f>
        <v>0.91778222893017081</v>
      </c>
      <c r="AG59" s="58">
        <f>IF(AND(AA59&gt;0,AJ59&gt;0,AB59&gt;0),((AJ59*(AA59-AB59))/(AA59*(AJ59-AB59))),0)</f>
        <v>0.90954297282509178</v>
      </c>
      <c r="AH59" s="52">
        <f t="shared" ref="AH59" si="100">SUM(AH56:AH58)</f>
        <v>618</v>
      </c>
      <c r="AI59" s="21">
        <f>IF(AH59&gt;0,(AI56*AH56+AI57*AH57+AI58*AH58)/AH59,0)</f>
        <v>8.2334951456310673E-2</v>
      </c>
      <c r="AJ59" s="54">
        <f>IF(J59&gt;0,(AJ56*J56+AJ57*J57+AJ58*J58)/J59,0)</f>
        <v>0.21950553154710456</v>
      </c>
      <c r="AK59" s="59">
        <f>SUM(AK56:AK58)</f>
        <v>124.48091970000002</v>
      </c>
      <c r="AL59" s="70"/>
      <c r="AM59" s="57">
        <f>SUM(AM56:AM58)</f>
        <v>0</v>
      </c>
      <c r="AN59" s="124"/>
      <c r="AO59" s="125">
        <f>AN58</f>
        <v>1751.2200000000007</v>
      </c>
      <c r="AP59" s="52">
        <f>SUM(AP56:AP58)</f>
        <v>0</v>
      </c>
      <c r="AQ59" s="71"/>
      <c r="AR59" s="72"/>
      <c r="AS59" s="72"/>
      <c r="AT59" s="72"/>
      <c r="AU59" s="72"/>
    </row>
    <row r="60" spans="1:47" x14ac:dyDescent="0.2">
      <c r="A60" s="169">
        <v>15</v>
      </c>
      <c r="B60" s="23">
        <v>1</v>
      </c>
      <c r="C60" s="11" t="s">
        <v>53</v>
      </c>
      <c r="D60" s="12">
        <v>9541</v>
      </c>
      <c r="E60" s="12">
        <v>0</v>
      </c>
      <c r="F60" s="12">
        <v>11995</v>
      </c>
      <c r="G60" s="13">
        <v>0.8</v>
      </c>
      <c r="H60" s="13">
        <v>3.7</v>
      </c>
      <c r="I60" s="12">
        <v>12393</v>
      </c>
      <c r="J60" s="12">
        <v>14703</v>
      </c>
      <c r="K60" s="14">
        <v>8.4000000000000005E-2</v>
      </c>
      <c r="L60" s="25">
        <f>J60*(1-K60)</f>
        <v>13467.948</v>
      </c>
      <c r="M60" s="15">
        <v>0.76400000000000001</v>
      </c>
      <c r="N60" s="26">
        <f>L60*M60</f>
        <v>10289.512272</v>
      </c>
      <c r="O60" s="14">
        <v>0.13400000000000001</v>
      </c>
      <c r="P60" s="26">
        <f>L60*O60</f>
        <v>1804.7050320000001</v>
      </c>
      <c r="Q60" s="16">
        <v>0.10199999999999999</v>
      </c>
      <c r="R60" s="26">
        <f>L60*Q60</f>
        <v>1373.7306959999999</v>
      </c>
      <c r="S60" s="16">
        <v>0.19700000000000001</v>
      </c>
      <c r="T60" s="26">
        <f>L60*S60</f>
        <v>2653.1857560000003</v>
      </c>
      <c r="U60" s="16">
        <v>0.501</v>
      </c>
      <c r="V60" s="26">
        <f>L60*U60</f>
        <v>6747.4419480000006</v>
      </c>
      <c r="W60" s="16">
        <v>0.39</v>
      </c>
      <c r="X60" s="26">
        <f>W60*L60</f>
        <v>5252.4997200000007</v>
      </c>
      <c r="Y60" s="17">
        <v>3.4399999999999999E-3</v>
      </c>
      <c r="Z60" s="61">
        <f>L60*Y60</f>
        <v>46.329741120000001</v>
      </c>
      <c r="AA60" s="28">
        <f>IF(J60&gt;0,(AC60+AK60)/J60,0)</f>
        <v>3.1647953764537846E-3</v>
      </c>
      <c r="AB60" s="17">
        <v>2.9E-4</v>
      </c>
      <c r="AC60" s="25">
        <f>AB60*L60</f>
        <v>3.9057049200000002</v>
      </c>
      <c r="AD60" s="141">
        <v>0.219</v>
      </c>
      <c r="AE60" s="31">
        <f>AH60*(1-AI60)*AD60</f>
        <v>41.880465000000001</v>
      </c>
      <c r="AF60" s="29">
        <f t="shared" ref="AF60:AF62" si="101">IF(AND(AD60&gt;0,AB60&gt;0,Y60&gt;0),((Y60-AB60)*AD60)/((AD60-AB60)*Y60),0)</f>
        <v>0.9169118499276413</v>
      </c>
      <c r="AG60" s="62">
        <f>IF(AND(AA60&gt;0,AJ60&gt;0,AB60&gt;0),((AJ60*(AA60-AB60))/(AA60*(AJ60-AB60))),0)</f>
        <v>0.90955025739877615</v>
      </c>
      <c r="AH60" s="12">
        <v>209</v>
      </c>
      <c r="AI60" s="14">
        <v>8.5000000000000006E-2</v>
      </c>
      <c r="AJ60" s="15">
        <v>0.22289999999999999</v>
      </c>
      <c r="AK60" s="31">
        <f t="shared" si="8"/>
        <v>42.626281499999997</v>
      </c>
      <c r="AL60" s="19">
        <v>1.55</v>
      </c>
      <c r="AM60" s="19"/>
      <c r="AN60" s="119">
        <f>AN58+AH60-AM60</f>
        <v>1960.2200000000007</v>
      </c>
      <c r="AO60" s="120"/>
      <c r="AP60" s="12"/>
      <c r="AQ60" s="32"/>
      <c r="AR60" s="20"/>
      <c r="AS60" s="20"/>
      <c r="AT60" s="20"/>
      <c r="AU60" s="20"/>
    </row>
    <row r="61" spans="1:47" x14ac:dyDescent="0.2">
      <c r="A61" s="170"/>
      <c r="B61" s="34">
        <v>2</v>
      </c>
      <c r="C61" s="24" t="s">
        <v>50</v>
      </c>
      <c r="D61" s="35">
        <v>20444</v>
      </c>
      <c r="E61" s="44">
        <v>2</v>
      </c>
      <c r="F61" s="35">
        <v>16248</v>
      </c>
      <c r="G61" s="36">
        <v>0.7</v>
      </c>
      <c r="H61" s="38">
        <v>3.9</v>
      </c>
      <c r="I61" s="35">
        <v>16430</v>
      </c>
      <c r="J61" s="35">
        <v>14719</v>
      </c>
      <c r="K61" s="66">
        <v>8.5000000000000006E-2</v>
      </c>
      <c r="L61" s="38">
        <f t="shared" ref="L61:L62" si="102">J61*(1-K61)</f>
        <v>13467.885</v>
      </c>
      <c r="M61" s="39">
        <v>0.79300000000000004</v>
      </c>
      <c r="N61" s="26">
        <f t="shared" ref="N61:N62" si="103">L61*M61</f>
        <v>10680.032805000001</v>
      </c>
      <c r="O61" s="37">
        <v>9.1999999999999998E-2</v>
      </c>
      <c r="P61" s="26">
        <f t="shared" ref="P61:P62" si="104">L61*O61</f>
        <v>1239.0454199999999</v>
      </c>
      <c r="Q61" s="40">
        <v>0.115</v>
      </c>
      <c r="R61" s="26">
        <f t="shared" ref="R61:R62" si="105">L61*Q61</f>
        <v>1548.806775</v>
      </c>
      <c r="S61" s="40">
        <v>0.19</v>
      </c>
      <c r="T61" s="26">
        <f>L61*S61</f>
        <v>2558.89815</v>
      </c>
      <c r="U61" s="40">
        <v>0.498</v>
      </c>
      <c r="V61" s="26">
        <f>L61*U61</f>
        <v>6707.0067300000001</v>
      </c>
      <c r="W61" s="40">
        <v>0.39</v>
      </c>
      <c r="X61" s="26">
        <f>W61*L61</f>
        <v>5252.4751500000002</v>
      </c>
      <c r="Y61" s="41">
        <v>3.48E-3</v>
      </c>
      <c r="Z61" s="18">
        <f>L61*Y61</f>
        <v>46.868239799999998</v>
      </c>
      <c r="AA61" s="28">
        <f>IF(J61&gt;0,(AC61+AK61)/J61,0)</f>
        <v>3.2305097560975608E-3</v>
      </c>
      <c r="AB61" s="41">
        <v>2.9999999999999997E-4</v>
      </c>
      <c r="AC61" s="38">
        <f>AB61*L61</f>
        <v>4.0403655000000001</v>
      </c>
      <c r="AD61" s="29">
        <v>0.214</v>
      </c>
      <c r="AE61" s="42">
        <f>AH61*(1-AI61)*AD61</f>
        <v>43.226715999999996</v>
      </c>
      <c r="AF61" s="29">
        <f t="shared" si="101"/>
        <v>0.91507592015877881</v>
      </c>
      <c r="AG61" s="30">
        <f t="shared" ref="AG61:AG62" si="106">IF(AND(AA61&gt;0,AJ61&gt;0,AB61&gt;0),((AJ61*(AA61-AB61))/(AA61*(AJ61-AB61))),0)</f>
        <v>0.90840058072076102</v>
      </c>
      <c r="AH61" s="35">
        <v>221</v>
      </c>
      <c r="AI61" s="66">
        <v>8.5999999999999993E-2</v>
      </c>
      <c r="AJ61" s="67">
        <v>0.21540000000000001</v>
      </c>
      <c r="AK61" s="42">
        <f t="shared" si="8"/>
        <v>43.509507599999999</v>
      </c>
      <c r="AL61" s="18">
        <v>1.7</v>
      </c>
      <c r="AM61" s="18"/>
      <c r="AN61" s="122">
        <f>AN60+AH61-AM61</f>
        <v>2181.2200000000007</v>
      </c>
      <c r="AO61" s="123"/>
      <c r="AP61" s="44"/>
      <c r="AQ61" s="49"/>
      <c r="AR61" s="42"/>
      <c r="AS61" s="42"/>
      <c r="AT61" s="42"/>
      <c r="AU61" s="42"/>
    </row>
    <row r="62" spans="1:47" x14ac:dyDescent="0.2">
      <c r="A62" s="170"/>
      <c r="B62" s="34">
        <v>3</v>
      </c>
      <c r="C62" s="24" t="s">
        <v>52</v>
      </c>
      <c r="D62" s="44">
        <v>17115</v>
      </c>
      <c r="E62" s="44">
        <v>3</v>
      </c>
      <c r="F62" s="44">
        <v>16648</v>
      </c>
      <c r="G62" s="38">
        <v>0.7</v>
      </c>
      <c r="H62" s="38">
        <v>4.0999999999999996</v>
      </c>
      <c r="I62" s="44">
        <v>17113</v>
      </c>
      <c r="J62" s="44">
        <v>14705</v>
      </c>
      <c r="K62" s="66">
        <v>8.5999999999999993E-2</v>
      </c>
      <c r="L62" s="38">
        <f t="shared" si="102"/>
        <v>13440.37</v>
      </c>
      <c r="M62" s="29">
        <v>0.72599999999999998</v>
      </c>
      <c r="N62" s="26">
        <f t="shared" si="103"/>
        <v>9757.7086199999994</v>
      </c>
      <c r="O62" s="40">
        <v>0.13200000000000001</v>
      </c>
      <c r="P62" s="26">
        <f t="shared" si="104"/>
        <v>1774.1288400000001</v>
      </c>
      <c r="Q62" s="40">
        <v>0.14199999999999999</v>
      </c>
      <c r="R62" s="26">
        <f t="shared" si="105"/>
        <v>1908.5325399999999</v>
      </c>
      <c r="S62" s="40">
        <v>0.19700000000000001</v>
      </c>
      <c r="T62" s="26">
        <f>L62*S62</f>
        <v>2647.7528900000002</v>
      </c>
      <c r="U62" s="40">
        <v>0.504</v>
      </c>
      <c r="V62" s="26">
        <f>L62*U62</f>
        <v>6773.9464800000005</v>
      </c>
      <c r="W62" s="40">
        <v>0.39</v>
      </c>
      <c r="X62" s="26">
        <f>W62*L62</f>
        <v>5241.7443000000003</v>
      </c>
      <c r="Y62" s="48">
        <v>3.4499999999999999E-3</v>
      </c>
      <c r="Z62" s="18">
        <f>L62*Y62</f>
        <v>46.369276500000005</v>
      </c>
      <c r="AA62" s="28">
        <f>IF(J62&gt;0,(AC62+AK62)/J62,0)</f>
        <v>3.2013912138728327E-3</v>
      </c>
      <c r="AB62" s="48">
        <v>2.9999999999999997E-4</v>
      </c>
      <c r="AC62" s="38">
        <f>AB62*L62</f>
        <v>4.0321109999999996</v>
      </c>
      <c r="AD62" s="29">
        <v>0.2099</v>
      </c>
      <c r="AE62" s="42">
        <f>AH62*(1-AI62)*AD62</f>
        <v>42.537704300000001</v>
      </c>
      <c r="AF62" s="29">
        <f t="shared" si="101"/>
        <v>0.91435031530036504</v>
      </c>
      <c r="AG62" s="30">
        <f t="shared" si="106"/>
        <v>0.90757262274233053</v>
      </c>
      <c r="AH62" s="44">
        <v>221</v>
      </c>
      <c r="AI62" s="66">
        <v>8.3000000000000004E-2</v>
      </c>
      <c r="AJ62" s="67">
        <v>0.21240000000000001</v>
      </c>
      <c r="AK62" s="42">
        <f t="shared" si="8"/>
        <v>43.044346800000007</v>
      </c>
      <c r="AL62" s="18">
        <v>1.6</v>
      </c>
      <c r="AM62" s="18"/>
      <c r="AN62" s="122">
        <f>AN61+AH62-AM62</f>
        <v>2402.2200000000007</v>
      </c>
      <c r="AO62" s="123"/>
      <c r="AP62" s="44"/>
      <c r="AQ62" s="49"/>
      <c r="AR62" s="42"/>
      <c r="AS62" s="42"/>
      <c r="AT62" s="42"/>
      <c r="AU62" s="42"/>
    </row>
    <row r="63" spans="1:47" s="22" customFormat="1" ht="13.5" thickBot="1" x14ac:dyDescent="0.25">
      <c r="A63" s="171"/>
      <c r="B63" s="50" t="s">
        <v>38</v>
      </c>
      <c r="C63" s="51"/>
      <c r="D63" s="52">
        <f>SUM(D60:D62)</f>
        <v>47100</v>
      </c>
      <c r="E63" s="68"/>
      <c r="F63" s="52">
        <f t="shared" ref="F63:J63" si="107">SUM(F60:F62)</f>
        <v>44891</v>
      </c>
      <c r="G63" s="53"/>
      <c r="H63" s="69"/>
      <c r="I63" s="52">
        <f t="shared" si="107"/>
        <v>45936</v>
      </c>
      <c r="J63" s="52">
        <f t="shared" si="107"/>
        <v>44127</v>
      </c>
      <c r="K63" s="21">
        <f>IF(J63&gt;0,(J60*K60+J61*K61+J62*K62)/J63,0)</f>
        <v>8.500004532372471E-2</v>
      </c>
      <c r="L63" s="53">
        <f>L60+L61+L62</f>
        <v>40376.203000000001</v>
      </c>
      <c r="M63" s="54">
        <f>IF(L63&gt;0,N63/L63,0)</f>
        <v>0.76102385598269351</v>
      </c>
      <c r="N63" s="55">
        <f>N60+N61+N62</f>
        <v>30727.253697</v>
      </c>
      <c r="O63" s="21">
        <f>IF(L63&gt;0,P63/L63,0)</f>
        <v>0.11932472431843084</v>
      </c>
      <c r="P63" s="55">
        <f>P60+P61+P62</f>
        <v>4817.8792920000005</v>
      </c>
      <c r="Q63" s="21">
        <f>IF(L63&gt;0,R63/L63,0)</f>
        <v>0.11965141969887559</v>
      </c>
      <c r="R63" s="55">
        <f>R60+R61+R62</f>
        <v>4831.0700109999998</v>
      </c>
      <c r="S63" s="21">
        <f>IF(L63&gt;0,T63/L63,0)</f>
        <v>0.1946650802206438</v>
      </c>
      <c r="T63" s="55">
        <f>T60+T61+T62</f>
        <v>7859.8367959999996</v>
      </c>
      <c r="U63" s="21">
        <f>IF(L63&gt;0,V63/L63,0)</f>
        <v>0.50099795560270977</v>
      </c>
      <c r="V63" s="55">
        <f>V60+V61+V62</f>
        <v>20228.395157999999</v>
      </c>
      <c r="W63" s="21">
        <f>IF(L63&gt;0,X63/L63,0)</f>
        <v>0.39</v>
      </c>
      <c r="X63" s="55">
        <f>X60+X61+X62</f>
        <v>15746.719170000002</v>
      </c>
      <c r="Y63" s="56">
        <f>IF(L63&gt;0,Z63/L63,0)</f>
        <v>3.4566711837663387E-3</v>
      </c>
      <c r="Z63" s="57">
        <f>SUM(Z60:Z62)</f>
        <v>139.56725742</v>
      </c>
      <c r="AA63" s="63">
        <f>IF(L63&gt;0,(AA60*L60+AA61*L61+AA62*L62)/L63,0)</f>
        <v>3.1988970304221028E-3</v>
      </c>
      <c r="AB63" s="56">
        <f>IF(J63&gt;0,(J60*AB60+J61*AB61+J62*AB62)/J63,0)</f>
        <v>2.9666802637840774E-4</v>
      </c>
      <c r="AC63" s="53">
        <f>SUM(AC60:AC62)</f>
        <v>11.978181419999999</v>
      </c>
      <c r="AD63" s="54">
        <f>IF(J63&gt;0,(J60*AD60+J61*AD61+J62*AD62)/J63,0)</f>
        <v>0.21429969179867203</v>
      </c>
      <c r="AE63" s="59">
        <f>SUM(AE60:AE62)</f>
        <v>127.6448853</v>
      </c>
      <c r="AF63" s="54">
        <f>IF(AND(Z63&gt;0),((Z60*AF60+Z61*AF61+Z62*AF62)/Z63),0)</f>
        <v>0.91544429007265959</v>
      </c>
      <c r="AG63" s="58">
        <f>IF(AND(AA63&gt;0,AJ63&gt;0,AB63&gt;0),((AJ63*(AA63-AB63))/(AA63*(AJ63-AB63))),0)</f>
        <v>0.90850189660453851</v>
      </c>
      <c r="AH63" s="52">
        <f t="shared" ref="AH63" si="108">SUM(AH60:AH62)</f>
        <v>651</v>
      </c>
      <c r="AI63" s="21">
        <f>IF(J63&gt;0,(AI60*J60+AI61*J61+AI62*J62)/J63,0)</f>
        <v>8.4667074580189003E-2</v>
      </c>
      <c r="AJ63" s="54">
        <f>IF(J63&gt;0,(AJ60*J60+AJ61*J61+AJ62*J62)/J63,0)</f>
        <v>0.21689925215854242</v>
      </c>
      <c r="AK63" s="59">
        <f>SUM(AK60:AK62)</f>
        <v>129.18013590000001</v>
      </c>
      <c r="AL63" s="70"/>
      <c r="AM63" s="57">
        <f>SUM(AM60:AM62)</f>
        <v>0</v>
      </c>
      <c r="AN63" s="124"/>
      <c r="AO63" s="125">
        <f>AN62</f>
        <v>2402.2200000000007</v>
      </c>
      <c r="AP63" s="52">
        <f>SUM(AP60:AP62)</f>
        <v>0</v>
      </c>
      <c r="AQ63" s="71"/>
      <c r="AR63" s="72"/>
      <c r="AS63" s="72"/>
      <c r="AT63" s="72"/>
      <c r="AU63" s="72"/>
    </row>
    <row r="64" spans="1:47" x14ac:dyDescent="0.2">
      <c r="A64" s="169">
        <v>16</v>
      </c>
      <c r="B64" s="23">
        <v>1</v>
      </c>
      <c r="C64" s="11" t="s">
        <v>53</v>
      </c>
      <c r="D64" s="12">
        <v>5900</v>
      </c>
      <c r="E64" s="12">
        <v>0</v>
      </c>
      <c r="F64" s="12">
        <v>8358</v>
      </c>
      <c r="G64" s="13">
        <v>0.9</v>
      </c>
      <c r="H64" s="13">
        <v>4.5</v>
      </c>
      <c r="I64" s="12">
        <v>8938</v>
      </c>
      <c r="J64" s="12">
        <v>14575</v>
      </c>
      <c r="K64" s="14">
        <v>8.4000000000000005E-2</v>
      </c>
      <c r="L64" s="25">
        <f>J64*(1-K64)</f>
        <v>13350.7</v>
      </c>
      <c r="M64" s="15">
        <v>0.68899999999999995</v>
      </c>
      <c r="N64" s="26">
        <f>L64*M64</f>
        <v>9198.6322999999993</v>
      </c>
      <c r="O64" s="14">
        <v>0.13700000000000001</v>
      </c>
      <c r="P64" s="26">
        <f>L64*O64</f>
        <v>1829.0459000000003</v>
      </c>
      <c r="Q64" s="16">
        <v>0.17399999999999999</v>
      </c>
      <c r="R64" s="26">
        <f>L64*Q64</f>
        <v>2323.0218</v>
      </c>
      <c r="S64" s="16">
        <v>0.19400000000000001</v>
      </c>
      <c r="T64" s="26">
        <f>L64*S64</f>
        <v>2590.0358000000001</v>
      </c>
      <c r="U64" s="16">
        <v>0.53</v>
      </c>
      <c r="V64" s="26">
        <f>L64*U64</f>
        <v>7075.871000000001</v>
      </c>
      <c r="W64" s="16">
        <v>0.39</v>
      </c>
      <c r="X64" s="26">
        <f>W64*L64</f>
        <v>5206.7730000000001</v>
      </c>
      <c r="Y64" s="17">
        <v>3.4199999999999999E-3</v>
      </c>
      <c r="Z64" s="61">
        <f>L64*Y64</f>
        <v>45.659393999999999</v>
      </c>
      <c r="AA64" s="28">
        <f>IF(J64&gt;0,(AC64+AK64)/J64,0)</f>
        <v>3.2619215643224704E-3</v>
      </c>
      <c r="AB64" s="17">
        <v>3.2000000000000003E-4</v>
      </c>
      <c r="AC64" s="25">
        <f>AB64*L64</f>
        <v>4.2722240000000005</v>
      </c>
      <c r="AD64" s="141">
        <v>0.21279999999999999</v>
      </c>
      <c r="AE64" s="31">
        <f>AH64*(1-AI64)*AD64</f>
        <v>42.6885312</v>
      </c>
      <c r="AF64" s="29">
        <f t="shared" ref="AF64:AF66" si="109">IF(AND(AD64&gt;0,AB64&gt;0,Y64&gt;0),((Y64-AB64)*AD64)/((AD64-AB64)*Y64),0)</f>
        <v>0.90779785809906288</v>
      </c>
      <c r="AG64" s="62">
        <f>IF(AND(AA64&gt;0,AJ64&gt;0,AB64&gt;0),((AJ64*(AA64-AB64))/(AA64*(AJ64-AB64))),0)</f>
        <v>0.90323830747695777</v>
      </c>
      <c r="AH64" s="12">
        <v>219</v>
      </c>
      <c r="AI64" s="14">
        <v>8.4000000000000005E-2</v>
      </c>
      <c r="AJ64" s="15">
        <v>0.2157</v>
      </c>
      <c r="AK64" s="31">
        <f t="shared" si="8"/>
        <v>43.270282800000004</v>
      </c>
      <c r="AL64" s="19">
        <v>1.58</v>
      </c>
      <c r="AM64" s="19">
        <v>876.24</v>
      </c>
      <c r="AN64" s="119">
        <f>AN62+AH64-AM64</f>
        <v>1744.9800000000007</v>
      </c>
      <c r="AO64" s="120"/>
      <c r="AP64" s="12"/>
      <c r="AQ64" s="32"/>
      <c r="AR64" s="20"/>
      <c r="AS64" s="20"/>
      <c r="AT64" s="20"/>
      <c r="AU64" s="20"/>
    </row>
    <row r="65" spans="1:47" x14ac:dyDescent="0.2">
      <c r="A65" s="170"/>
      <c r="B65" s="34">
        <v>2</v>
      </c>
      <c r="C65" s="11" t="s">
        <v>50</v>
      </c>
      <c r="D65" s="35">
        <v>20232</v>
      </c>
      <c r="E65" s="44">
        <v>2</v>
      </c>
      <c r="F65" s="35">
        <v>14113</v>
      </c>
      <c r="G65" s="36">
        <v>1.3</v>
      </c>
      <c r="H65" s="38">
        <v>5.4</v>
      </c>
      <c r="I65" s="35">
        <v>14499</v>
      </c>
      <c r="J65" s="35">
        <v>14580</v>
      </c>
      <c r="K65" s="66">
        <v>8.3000000000000004E-2</v>
      </c>
      <c r="L65" s="38">
        <f t="shared" ref="L65:L66" si="110">J65*(1-K65)</f>
        <v>13369.86</v>
      </c>
      <c r="M65" s="39">
        <v>0.61499999999999999</v>
      </c>
      <c r="N65" s="26">
        <f t="shared" ref="N65:N66" si="111">L65*M65</f>
        <v>8222.4639000000006</v>
      </c>
      <c r="O65" s="37">
        <v>0.26500000000000001</v>
      </c>
      <c r="P65" s="26">
        <f t="shared" ref="P65:P66" si="112">L65*O65</f>
        <v>3543.0129000000002</v>
      </c>
      <c r="Q65" s="40">
        <v>0.12</v>
      </c>
      <c r="R65" s="26">
        <f t="shared" ref="R65:R66" si="113">L65*Q65</f>
        <v>1604.3832</v>
      </c>
      <c r="S65" s="40">
        <v>0.20200000000000001</v>
      </c>
      <c r="T65" s="26">
        <f>L65*S65</f>
        <v>2700.7117200000002</v>
      </c>
      <c r="U65" s="40">
        <v>0.52500000000000002</v>
      </c>
      <c r="V65" s="26">
        <f>L65*U65</f>
        <v>7019.1765000000005</v>
      </c>
      <c r="W65" s="40">
        <v>0.39</v>
      </c>
      <c r="X65" s="26">
        <f>W65*L65</f>
        <v>5214.2454000000007</v>
      </c>
      <c r="Y65" s="41">
        <v>3.4199999999999999E-3</v>
      </c>
      <c r="Z65" s="18">
        <f>L65*Y65</f>
        <v>45.724921199999997</v>
      </c>
      <c r="AA65" s="28">
        <f>IF(J65&gt;0,(AC65+AK65)/J65,0)</f>
        <v>3.0078732098765435E-3</v>
      </c>
      <c r="AB65" s="41">
        <v>3.1E-4</v>
      </c>
      <c r="AC65" s="38">
        <f>AB65*L65</f>
        <v>4.1446566000000002</v>
      </c>
      <c r="AD65" s="29">
        <v>0.20760000000000001</v>
      </c>
      <c r="AE65" s="42">
        <f>AH65*(1-AI65)*AD65</f>
        <v>39.406424400000006</v>
      </c>
      <c r="AF65" s="29">
        <f t="shared" si="109"/>
        <v>0.91071665849944949</v>
      </c>
      <c r="AG65" s="30">
        <f t="shared" ref="AG65:AG66" si="114">IF(AND(AA65&gt;0,AJ65&gt;0,AB65&gt;0),((AJ65*(AA65-AB65))/(AA65*(AJ65-AB65))),0)</f>
        <v>0.89826823097291975</v>
      </c>
      <c r="AH65" s="35">
        <v>207</v>
      </c>
      <c r="AI65" s="66">
        <v>8.3000000000000004E-2</v>
      </c>
      <c r="AJ65" s="67">
        <v>0.2092</v>
      </c>
      <c r="AK65" s="42">
        <f t="shared" si="8"/>
        <v>39.710134800000006</v>
      </c>
      <c r="AL65" s="18">
        <v>1.55</v>
      </c>
      <c r="AM65" s="18"/>
      <c r="AN65" s="122">
        <f>AN64+AH65-AM65</f>
        <v>1951.9800000000007</v>
      </c>
      <c r="AO65" s="123"/>
      <c r="AP65" s="44"/>
      <c r="AQ65" s="49"/>
      <c r="AR65" s="42"/>
      <c r="AS65" s="42"/>
      <c r="AT65" s="42"/>
      <c r="AU65" s="42"/>
    </row>
    <row r="66" spans="1:47" x14ac:dyDescent="0.2">
      <c r="A66" s="170"/>
      <c r="B66" s="34">
        <v>3</v>
      </c>
      <c r="C66" s="11" t="s">
        <v>58</v>
      </c>
      <c r="D66" s="44">
        <v>16400</v>
      </c>
      <c r="E66" s="44">
        <v>2</v>
      </c>
      <c r="F66" s="44">
        <v>15991</v>
      </c>
      <c r="G66" s="38">
        <v>1.2</v>
      </c>
      <c r="H66" s="38">
        <v>4.9000000000000004</v>
      </c>
      <c r="I66" s="44">
        <v>16699</v>
      </c>
      <c r="J66" s="44">
        <v>14578</v>
      </c>
      <c r="K66" s="66">
        <v>8.2000000000000003E-2</v>
      </c>
      <c r="L66" s="38">
        <f t="shared" si="110"/>
        <v>13382.604000000001</v>
      </c>
      <c r="M66" s="29">
        <v>0.60199999999999998</v>
      </c>
      <c r="N66" s="26">
        <f t="shared" si="111"/>
        <v>8056.3276080000005</v>
      </c>
      <c r="O66" s="40">
        <v>0.25600000000000001</v>
      </c>
      <c r="P66" s="26">
        <f t="shared" si="112"/>
        <v>3425.9466240000002</v>
      </c>
      <c r="Q66" s="40">
        <v>0.14199999999999999</v>
      </c>
      <c r="R66" s="26">
        <f t="shared" si="113"/>
        <v>1900.3297680000001</v>
      </c>
      <c r="S66" s="40">
        <v>0.19</v>
      </c>
      <c r="T66" s="26">
        <f>L66*S66</f>
        <v>2542.6947600000003</v>
      </c>
      <c r="U66" s="40">
        <v>0.52700000000000002</v>
      </c>
      <c r="V66" s="26">
        <f>L66*U66</f>
        <v>7052.6323080000011</v>
      </c>
      <c r="W66" s="40">
        <v>0.39</v>
      </c>
      <c r="X66" s="26">
        <f>W66*L66</f>
        <v>5219.2155600000006</v>
      </c>
      <c r="Y66" s="48">
        <v>3.3899999999999998E-3</v>
      </c>
      <c r="Z66" s="18">
        <f>L66*Y66</f>
        <v>45.367027560000004</v>
      </c>
      <c r="AA66" s="28">
        <f>IF(J66&gt;0,(AC66+AK66)/J66,0)</f>
        <v>3.0287802359720123E-3</v>
      </c>
      <c r="AB66" s="48">
        <v>3.2000000000000003E-4</v>
      </c>
      <c r="AC66" s="38">
        <f>AB66*L66</f>
        <v>4.2824332800000011</v>
      </c>
      <c r="AD66" s="29">
        <v>0.21199999999999999</v>
      </c>
      <c r="AE66" s="42">
        <f>AH66*(1-AI66)*AD66</f>
        <v>40.735799999999998</v>
      </c>
      <c r="AF66" s="29">
        <f t="shared" si="109"/>
        <v>0.90697373672510628</v>
      </c>
      <c r="AG66" s="30">
        <f t="shared" si="114"/>
        <v>0.89572827106341257</v>
      </c>
      <c r="AH66" s="44">
        <v>210</v>
      </c>
      <c r="AI66" s="66">
        <v>8.5000000000000006E-2</v>
      </c>
      <c r="AJ66" s="67">
        <v>0.20749999999999999</v>
      </c>
      <c r="AK66" s="42">
        <f t="shared" si="8"/>
        <v>39.871124999999999</v>
      </c>
      <c r="AL66" s="18">
        <v>1.6</v>
      </c>
      <c r="AM66" s="18"/>
      <c r="AN66" s="122">
        <f>AN65+AH66-AM66</f>
        <v>2161.9800000000005</v>
      </c>
      <c r="AO66" s="123"/>
      <c r="AP66" s="44"/>
      <c r="AQ66" s="49"/>
      <c r="AR66" s="42"/>
      <c r="AS66" s="42"/>
      <c r="AT66" s="42"/>
      <c r="AU66" s="42"/>
    </row>
    <row r="67" spans="1:47" s="22" customFormat="1" ht="13.5" thickBot="1" x14ac:dyDescent="0.25">
      <c r="A67" s="171"/>
      <c r="B67" s="50" t="s">
        <v>38</v>
      </c>
      <c r="C67" s="51"/>
      <c r="D67" s="52">
        <f>SUM(D64:D66)</f>
        <v>42532</v>
      </c>
      <c r="E67" s="68"/>
      <c r="F67" s="52">
        <f t="shared" ref="F67:J67" si="115">SUM(F64:F66)</f>
        <v>38462</v>
      </c>
      <c r="G67" s="53"/>
      <c r="H67" s="69"/>
      <c r="I67" s="52">
        <f t="shared" si="115"/>
        <v>40136</v>
      </c>
      <c r="J67" s="52">
        <f t="shared" si="115"/>
        <v>43733</v>
      </c>
      <c r="K67" s="21">
        <f>IF(J67&gt;0,(J64*K64+J65*K65+J66*K66)/J67,0)</f>
        <v>8.299993140191618E-2</v>
      </c>
      <c r="L67" s="53">
        <f>L64+L65+L66</f>
        <v>40103.164000000004</v>
      </c>
      <c r="M67" s="54">
        <f>IF(L67&gt;0,N67/L67,0)</f>
        <v>0.63529710044823384</v>
      </c>
      <c r="N67" s="55">
        <f>N64+N65+N66</f>
        <v>25477.423808</v>
      </c>
      <c r="O67" s="21">
        <f>IF(L67&gt;0,P67/L67,0)</f>
        <v>0.21938432149642856</v>
      </c>
      <c r="P67" s="55">
        <f>P64+P65+P66</f>
        <v>8798.0054240000009</v>
      </c>
      <c r="Q67" s="21">
        <f>IF(L67&gt;0,R67/L67,0)</f>
        <v>0.14531857805533746</v>
      </c>
      <c r="R67" s="55">
        <f>R64+R65+R66</f>
        <v>5827.7347680000003</v>
      </c>
      <c r="S67" s="21">
        <f>IF(L67&gt;0,T67/L67,0)</f>
        <v>0.19533227552818527</v>
      </c>
      <c r="T67" s="55">
        <f>T64+T65+T66</f>
        <v>7833.4422800000011</v>
      </c>
      <c r="U67" s="21">
        <f>IF(L67&gt;0,V67/L67,0)</f>
        <v>0.52733195335909155</v>
      </c>
      <c r="V67" s="55">
        <f>V64+V65+V66</f>
        <v>21147.679808000001</v>
      </c>
      <c r="W67" s="21">
        <f>IF(L67&gt;0,X67/L67,0)</f>
        <v>0.39</v>
      </c>
      <c r="X67" s="55">
        <f>X64+X65+X66</f>
        <v>15640.233960000001</v>
      </c>
      <c r="Y67" s="56">
        <f>IF(L67&gt;0,Z67/L67,0)</f>
        <v>3.4099888667138579E-3</v>
      </c>
      <c r="Z67" s="57">
        <f>SUM(Z64:Z66)</f>
        <v>136.75134276</v>
      </c>
      <c r="AA67" s="63">
        <f>IF(L67&gt;0,(AA64*L64+AA65*L65+AA66*L66)/L67,0)</f>
        <v>3.0994249342430938E-3</v>
      </c>
      <c r="AB67" s="56">
        <f>IF(J67&gt;0,(J64*AB64+J65*AB65+J66*AB66)/J67,0)</f>
        <v>3.1666613312601472E-4</v>
      </c>
      <c r="AC67" s="53">
        <f>SUM(AC64:AC66)</f>
        <v>12.699313880000002</v>
      </c>
      <c r="AD67" s="54">
        <f>IF(J67&gt;0,(J64*AD64+J65*AD65+J66*AD66)/J67,0)</f>
        <v>0.21079971646125353</v>
      </c>
      <c r="AE67" s="59">
        <f>SUM(AE64:AE66)</f>
        <v>122.8307556</v>
      </c>
      <c r="AF67" s="54">
        <f>IF(AND(Z67&gt;0),((Z64*AF64+Z65*AF65+Z66*AF66)/Z67),0)</f>
        <v>0.90850040316576652</v>
      </c>
      <c r="AG67" s="58">
        <f>IF(AND(AA67&gt;0,AJ67&gt;0,AB67&gt;0),((AJ67*(AA67-AB67))/(AA67*(AJ67-AB67))),0)</f>
        <v>0.89918144465920913</v>
      </c>
      <c r="AH67" s="52">
        <f t="shared" ref="AH67" si="116">SUM(AH64:AH66)</f>
        <v>636</v>
      </c>
      <c r="AI67" s="21">
        <f>IF(AH67&gt;0,(AI64*AH64+AI65*AH65+AI66*AH66)/AH67,0)</f>
        <v>8.4004716981132072E-2</v>
      </c>
      <c r="AJ67" s="54">
        <f>IF(J67&gt;0,(AJ64*J64+AJ65*J65+AJ66*J66)/J67,0)</f>
        <v>0.21079959069809981</v>
      </c>
      <c r="AK67" s="59">
        <f>SUM(AK64:AK66)</f>
        <v>122.85154260000002</v>
      </c>
      <c r="AL67" s="70"/>
      <c r="AM67" s="57">
        <f>SUM(AM64:AM66)</f>
        <v>876.24</v>
      </c>
      <c r="AN67" s="124"/>
      <c r="AO67" s="125">
        <f>AN66</f>
        <v>2161.9800000000005</v>
      </c>
      <c r="AP67" s="52">
        <f>SUM(AP64:AP66)</f>
        <v>0</v>
      </c>
      <c r="AQ67" s="71"/>
      <c r="AR67" s="72"/>
      <c r="AS67" s="72"/>
      <c r="AT67" s="72"/>
      <c r="AU67" s="72"/>
    </row>
    <row r="68" spans="1:47" x14ac:dyDescent="0.2">
      <c r="A68" s="169">
        <v>17</v>
      </c>
      <c r="B68" s="23">
        <v>1</v>
      </c>
      <c r="C68" s="11" t="s">
        <v>55</v>
      </c>
      <c r="D68" s="12">
        <v>2909</v>
      </c>
      <c r="E68" s="12">
        <v>0</v>
      </c>
      <c r="F68" s="12">
        <v>9089</v>
      </c>
      <c r="G68" s="13">
        <v>1</v>
      </c>
      <c r="H68" s="13">
        <v>4.8</v>
      </c>
      <c r="I68" s="12">
        <v>9416</v>
      </c>
      <c r="J68" s="12">
        <v>13239</v>
      </c>
      <c r="K68" s="14">
        <v>8.1000000000000003E-2</v>
      </c>
      <c r="L68" s="25">
        <f>J68*(1-K68)</f>
        <v>12166.641</v>
      </c>
      <c r="M68" s="15">
        <v>0.70099999999999996</v>
      </c>
      <c r="N68" s="26">
        <f>L68*M68</f>
        <v>8528.8153409999995</v>
      </c>
      <c r="O68" s="14">
        <v>0.112</v>
      </c>
      <c r="P68" s="26">
        <f>L68*O68</f>
        <v>1362.6637920000001</v>
      </c>
      <c r="Q68" s="16">
        <v>0.187</v>
      </c>
      <c r="R68" s="26">
        <f>L68*Q68</f>
        <v>2275.1618669999998</v>
      </c>
      <c r="S68" s="16">
        <v>0.191</v>
      </c>
      <c r="T68" s="26">
        <f>L68*S68</f>
        <v>2323.8284309999999</v>
      </c>
      <c r="U68" s="16">
        <v>0.52600000000000002</v>
      </c>
      <c r="V68" s="26">
        <f>L68*U68</f>
        <v>6399.6531660000001</v>
      </c>
      <c r="W68" s="16">
        <v>0.4</v>
      </c>
      <c r="X68" s="26">
        <f>W68*L68</f>
        <v>4866.6563999999998</v>
      </c>
      <c r="Y68" s="17">
        <v>3.46E-3</v>
      </c>
      <c r="Z68" s="61">
        <f>L68*Y68</f>
        <v>42.096577859999996</v>
      </c>
      <c r="AA68" s="28">
        <f>IF(J68&gt;0,(AC68+AK68)/J68,0)</f>
        <v>3.3634610265125767E-3</v>
      </c>
      <c r="AB68" s="17">
        <v>3.3E-4</v>
      </c>
      <c r="AC68" s="25">
        <f>AB68*L68</f>
        <v>4.0149915299999996</v>
      </c>
      <c r="AD68" s="141">
        <v>0.1946</v>
      </c>
      <c r="AE68" s="31">
        <f>AH68*(1-AI68)*AD68</f>
        <v>38.533719000000005</v>
      </c>
      <c r="AF68" s="29">
        <f t="shared" ref="AF68:AF70" si="117">IF(AND(AD68&gt;0,AB68&gt;0,Y68&gt;0),((Y68-AB68)*AD68)/((AD68-AB68)*Y68),0)</f>
        <v>0.90616093268679465</v>
      </c>
      <c r="AG68" s="62">
        <f>IF(AND(AA68&gt;0,AJ68&gt;0,AB68&gt;0),((AJ68*(AA68-AB68))/(AA68*(AJ68-AB68))),0)</f>
        <v>0.90334378362173484</v>
      </c>
      <c r="AH68" s="12">
        <v>215</v>
      </c>
      <c r="AI68" s="14">
        <v>7.9000000000000001E-2</v>
      </c>
      <c r="AJ68" s="15">
        <v>0.2046</v>
      </c>
      <c r="AK68" s="31">
        <f t="shared" si="8"/>
        <v>40.513869000000007</v>
      </c>
      <c r="AL68" s="19">
        <v>1.61</v>
      </c>
      <c r="AM68" s="19">
        <v>1090.82</v>
      </c>
      <c r="AN68" s="119">
        <f>AN66+AH68-AM68</f>
        <v>1286.1600000000005</v>
      </c>
      <c r="AO68" s="120"/>
      <c r="AP68" s="12"/>
      <c r="AQ68" s="32"/>
      <c r="AR68" s="20"/>
      <c r="AS68" s="20"/>
      <c r="AT68" s="20"/>
      <c r="AU68" s="20"/>
    </row>
    <row r="69" spans="1:47" x14ac:dyDescent="0.2">
      <c r="A69" s="170"/>
      <c r="B69" s="34">
        <v>2</v>
      </c>
      <c r="C69" s="11" t="s">
        <v>50</v>
      </c>
      <c r="D69" s="35">
        <v>20559</v>
      </c>
      <c r="E69" s="44">
        <v>4</v>
      </c>
      <c r="F69" s="35">
        <v>14330</v>
      </c>
      <c r="G69" s="36">
        <v>1.7</v>
      </c>
      <c r="H69" s="38">
        <v>4.3</v>
      </c>
      <c r="I69" s="35">
        <v>14619</v>
      </c>
      <c r="J69" s="35">
        <v>13254</v>
      </c>
      <c r="K69" s="66">
        <v>8.1000000000000003E-2</v>
      </c>
      <c r="L69" s="38">
        <f t="shared" ref="L69:L70" si="118">J69*(1-K69)</f>
        <v>12180.426000000001</v>
      </c>
      <c r="M69" s="39">
        <v>0.72599999999999998</v>
      </c>
      <c r="N69" s="26">
        <f t="shared" ref="N69:N70" si="119">L69*M69</f>
        <v>8842.9892760000002</v>
      </c>
      <c r="O69" s="37">
        <v>0.127</v>
      </c>
      <c r="P69" s="26">
        <f t="shared" ref="P69:P70" si="120">L69*O69</f>
        <v>1546.9141020000002</v>
      </c>
      <c r="Q69" s="40">
        <v>0.14699999999999999</v>
      </c>
      <c r="R69" s="26">
        <f t="shared" ref="R69:R70" si="121">L69*Q69</f>
        <v>1790.5226220000002</v>
      </c>
      <c r="S69" s="40">
        <v>0.19800000000000001</v>
      </c>
      <c r="T69" s="26">
        <f>L69*S69</f>
        <v>2411.7243480000002</v>
      </c>
      <c r="U69" s="40">
        <v>0.52600000000000002</v>
      </c>
      <c r="V69" s="26">
        <f>L69*U69</f>
        <v>6406.9040760000007</v>
      </c>
      <c r="W69" s="40">
        <v>0.39</v>
      </c>
      <c r="X69" s="26">
        <f>W69*L69</f>
        <v>4750.366140000001</v>
      </c>
      <c r="Y69" s="41">
        <v>3.4399999999999999E-3</v>
      </c>
      <c r="Z69" s="18">
        <f>L69*Y69</f>
        <v>41.900665440000004</v>
      </c>
      <c r="AA69" s="28">
        <f>IF(J69&gt;0,(AC69+AK69)/J69,0)</f>
        <v>2.8746479402444545E-3</v>
      </c>
      <c r="AB69" s="41">
        <v>2.9999999999999997E-4</v>
      </c>
      <c r="AC69" s="38">
        <f>AB69*L69</f>
        <v>3.6541277999999999</v>
      </c>
      <c r="AD69" s="29">
        <v>0.20569999999999999</v>
      </c>
      <c r="AE69" s="42">
        <f>AH69*(1-AI69)*AD69</f>
        <v>35.199384000000002</v>
      </c>
      <c r="AF69" s="29">
        <f t="shared" si="117"/>
        <v>0.91412388759312513</v>
      </c>
      <c r="AG69" s="30">
        <f t="shared" ref="AG69:AG70" si="122">IF(AND(AA69&gt;0,AJ69&gt;0,AB69&gt;0),((AJ69*(AA69-AB69))/(AA69*(AJ69-AB69))),0)</f>
        <v>0.89697616959138049</v>
      </c>
      <c r="AH69" s="35">
        <v>186</v>
      </c>
      <c r="AI69" s="66">
        <v>0.08</v>
      </c>
      <c r="AJ69" s="67">
        <v>0.20130000000000001</v>
      </c>
      <c r="AK69" s="42">
        <f t="shared" si="8"/>
        <v>34.446456000000005</v>
      </c>
      <c r="AL69" s="18">
        <v>1.55</v>
      </c>
      <c r="AM69" s="18"/>
      <c r="AN69" s="122">
        <f>AN68+AH69-AM69</f>
        <v>1472.1600000000005</v>
      </c>
      <c r="AO69" s="123"/>
      <c r="AP69" s="44"/>
      <c r="AQ69" s="49"/>
      <c r="AR69" s="42"/>
      <c r="AS69" s="42"/>
      <c r="AT69" s="42"/>
      <c r="AU69" s="42"/>
    </row>
    <row r="70" spans="1:47" x14ac:dyDescent="0.2">
      <c r="A70" s="170"/>
      <c r="B70" s="34">
        <v>3</v>
      </c>
      <c r="C70" s="11" t="s">
        <v>58</v>
      </c>
      <c r="D70" s="44">
        <v>17200</v>
      </c>
      <c r="E70" s="44">
        <v>1</v>
      </c>
      <c r="F70" s="44">
        <v>16547</v>
      </c>
      <c r="G70" s="38">
        <v>1.3</v>
      </c>
      <c r="H70" s="38">
        <v>4</v>
      </c>
      <c r="I70" s="44">
        <v>17359</v>
      </c>
      <c r="J70" s="44">
        <v>13265</v>
      </c>
      <c r="K70" s="66">
        <v>8.3000000000000004E-2</v>
      </c>
      <c r="L70" s="38">
        <f t="shared" si="118"/>
        <v>12164.005000000001</v>
      </c>
      <c r="M70" s="29">
        <v>0.71</v>
      </c>
      <c r="N70" s="26">
        <f t="shared" si="119"/>
        <v>8636.44355</v>
      </c>
      <c r="O70" s="40">
        <v>0.11799999999999999</v>
      </c>
      <c r="P70" s="26">
        <f t="shared" si="120"/>
        <v>1435.35259</v>
      </c>
      <c r="Q70" s="40">
        <v>0.17199999999999999</v>
      </c>
      <c r="R70" s="26">
        <f t="shared" si="121"/>
        <v>2092.2088600000002</v>
      </c>
      <c r="S70" s="40">
        <v>0.19</v>
      </c>
      <c r="T70" s="26">
        <f>L70*S70</f>
        <v>2311.1609500000004</v>
      </c>
      <c r="U70" s="40">
        <v>0.54</v>
      </c>
      <c r="V70" s="26">
        <f>L70*U70</f>
        <v>6568.5627000000013</v>
      </c>
      <c r="W70" s="40">
        <v>0.4</v>
      </c>
      <c r="X70" s="26">
        <f>W70*L70</f>
        <v>4865.6020000000008</v>
      </c>
      <c r="Y70" s="48">
        <v>3.3899999999999998E-3</v>
      </c>
      <c r="Z70" s="18">
        <f>L70*Y70</f>
        <v>41.235976950000001</v>
      </c>
      <c r="AA70" s="28">
        <f>IF(J70&gt;0,(AC70+AK70)/J70,0)</f>
        <v>2.9432721786656615E-3</v>
      </c>
      <c r="AB70" s="48">
        <v>2.9E-4</v>
      </c>
      <c r="AC70" s="38">
        <f>AB70*L70</f>
        <v>3.5275614500000003</v>
      </c>
      <c r="AD70" s="29">
        <v>0.214</v>
      </c>
      <c r="AE70" s="42">
        <f>AH70*(1-AI70)*AD70</f>
        <v>36.225920000000002</v>
      </c>
      <c r="AF70" s="29">
        <f t="shared" si="117"/>
        <v>0.91569517261350919</v>
      </c>
      <c r="AG70" s="30">
        <f t="shared" si="122"/>
        <v>0.90271800545151881</v>
      </c>
      <c r="AH70" s="44">
        <v>184</v>
      </c>
      <c r="AI70" s="66">
        <v>0.08</v>
      </c>
      <c r="AJ70" s="67">
        <v>0.20979999999999999</v>
      </c>
      <c r="AK70" s="42">
        <f t="shared" si="8"/>
        <v>35.514944</v>
      </c>
      <c r="AL70" s="18">
        <v>1.55</v>
      </c>
      <c r="AM70" s="18"/>
      <c r="AN70" s="122">
        <f>AN69+AH70-AM70</f>
        <v>1656.1600000000005</v>
      </c>
      <c r="AO70" s="123"/>
      <c r="AP70" s="44"/>
      <c r="AQ70" s="49"/>
      <c r="AR70" s="42"/>
      <c r="AS70" s="42"/>
      <c r="AT70" s="42"/>
      <c r="AU70" s="42"/>
    </row>
    <row r="71" spans="1:47" s="22" customFormat="1" ht="13.5" thickBot="1" x14ac:dyDescent="0.25">
      <c r="A71" s="171"/>
      <c r="B71" s="50" t="s">
        <v>38</v>
      </c>
      <c r="C71" s="51"/>
      <c r="D71" s="52">
        <f>SUM(D68:D70)</f>
        <v>40668</v>
      </c>
      <c r="E71" s="68"/>
      <c r="F71" s="52">
        <f>SUM(F68:F70)</f>
        <v>39966</v>
      </c>
      <c r="G71" s="53"/>
      <c r="H71" s="69"/>
      <c r="I71" s="52">
        <f>SUM(I68:I70)</f>
        <v>41394</v>
      </c>
      <c r="J71" s="52">
        <f>SUM(J68:J70)</f>
        <v>39758</v>
      </c>
      <c r="K71" s="21">
        <f>IF(J71&gt;0,(J68*K68+J69*K69+J70*K70)/J71,0)</f>
        <v>8.1667287086875595E-2</v>
      </c>
      <c r="L71" s="53">
        <f>L68+L69+L70</f>
        <v>36511.072</v>
      </c>
      <c r="M71" s="54">
        <f>IF(L71&gt;0,N71/L71,0)</f>
        <v>0.71233866173526761</v>
      </c>
      <c r="N71" s="55">
        <f>N68+N69+N70</f>
        <v>26008.248167000002</v>
      </c>
      <c r="O71" s="21">
        <f>IF(L71&gt;0,P71/L71,0)</f>
        <v>0.11900309265090875</v>
      </c>
      <c r="P71" s="55">
        <f>P68+P69+P70</f>
        <v>4344.9304840000004</v>
      </c>
      <c r="Q71" s="21">
        <f>IF(L71&gt;0,R71/L71,0)</f>
        <v>0.16865824561382367</v>
      </c>
      <c r="R71" s="55">
        <f>R68+R69+R70</f>
        <v>6157.8933489999999</v>
      </c>
      <c r="S71" s="21">
        <f>IF(L71&gt;0,T71/L71,0)</f>
        <v>0.19300210437535223</v>
      </c>
      <c r="T71" s="55">
        <f>T68+T69+T70</f>
        <v>7046.7137290000001</v>
      </c>
      <c r="U71" s="21">
        <f>IF(L71&gt;0,V71/L71,0)</f>
        <v>0.5306642308941244</v>
      </c>
      <c r="V71" s="55">
        <f>V68+V69+V70</f>
        <v>19375.119942000001</v>
      </c>
      <c r="W71" s="21">
        <f>IF(L71&gt;0,X71/L71,0)</f>
        <v>0.39666390896438214</v>
      </c>
      <c r="X71" s="55">
        <f>X68+X69+X70</f>
        <v>14482.624540000003</v>
      </c>
      <c r="Y71" s="56">
        <f>IF(L71&gt;0,Z71/L71,0)</f>
        <v>3.4300066634581428E-3</v>
      </c>
      <c r="Z71" s="57">
        <f>SUM(Z68:Z70)</f>
        <v>125.23322025000002</v>
      </c>
      <c r="AA71" s="63">
        <f>IF(L71&gt;0,(AA68*L68+AA69*L69+AA70*L70)/L71,0)</f>
        <v>3.060398687743817E-3</v>
      </c>
      <c r="AB71" s="56">
        <f>IF(J71&gt;0,(J68*AB68+J69*AB69+J70*AB70)/J71,0)</f>
        <v>3.0665325217566278E-4</v>
      </c>
      <c r="AC71" s="53">
        <f>SUM(AC68:AC70)</f>
        <v>11.196680779999999</v>
      </c>
      <c r="AD71" s="54">
        <f>IF(J71&gt;0,(J68*AD68+J69*AD69+J70*AD70)/J71,0)</f>
        <v>0.20477305699481865</v>
      </c>
      <c r="AE71" s="59">
        <f>SUM(AE68:AE70)</f>
        <v>109.959023</v>
      </c>
      <c r="AF71" s="54">
        <f>IF(AND(Z71&gt;0),((Z68*AF68+Z69*AF69+Z70*AF70)/Z71),0)</f>
        <v>0.91196455895981399</v>
      </c>
      <c r="AG71" s="58">
        <f>IF(AND(AA71&gt;0,AJ71&gt;0,AB71&gt;0),((AJ71*(AA71-AB71))/(AA71*(AJ71-AB71))),0)</f>
        <v>0.9011460284833952</v>
      </c>
      <c r="AH71" s="52">
        <f>SUM(AH68:AH70)</f>
        <v>585</v>
      </c>
      <c r="AI71" s="21">
        <f>IF(AH71&gt;0,(AI68*AH68+AI69*AH69+AI70*AH70)/AH71,0)</f>
        <v>7.9632478632478632E-2</v>
      </c>
      <c r="AJ71" s="54">
        <f>IF(J71&gt;0,(AJ68*J68+AJ69*J69+AJ70*J70)/J71,0)</f>
        <v>0.20523483575632576</v>
      </c>
      <c r="AK71" s="59">
        <f>SUM(AK68:AK70)</f>
        <v>110.47526900000001</v>
      </c>
      <c r="AL71" s="70"/>
      <c r="AM71" s="57">
        <f>SUM(AM68:AM70)</f>
        <v>1090.82</v>
      </c>
      <c r="AN71" s="124"/>
      <c r="AO71" s="125">
        <f>AN70</f>
        <v>1656.1600000000005</v>
      </c>
      <c r="AP71" s="52">
        <f>SUM(AP68:AP70)</f>
        <v>0</v>
      </c>
      <c r="AQ71" s="71"/>
      <c r="AR71" s="72"/>
      <c r="AS71" s="72"/>
      <c r="AT71" s="72"/>
      <c r="AU71" s="72"/>
    </row>
    <row r="72" spans="1:47" x14ac:dyDescent="0.2">
      <c r="A72" s="169">
        <v>18</v>
      </c>
      <c r="B72" s="23">
        <v>1</v>
      </c>
      <c r="C72" s="11" t="s">
        <v>55</v>
      </c>
      <c r="D72" s="12">
        <v>5842</v>
      </c>
      <c r="E72" s="12">
        <v>0</v>
      </c>
      <c r="F72" s="12">
        <v>9089</v>
      </c>
      <c r="G72" s="13">
        <v>1</v>
      </c>
      <c r="H72" s="13">
        <v>5.3</v>
      </c>
      <c r="I72" s="12">
        <v>9518</v>
      </c>
      <c r="J72" s="12">
        <v>13213</v>
      </c>
      <c r="K72" s="14">
        <v>8.1000000000000003E-2</v>
      </c>
      <c r="L72" s="25">
        <f>J72*(1-K72)</f>
        <v>12142.747000000001</v>
      </c>
      <c r="M72" s="15">
        <v>0.54500000000000004</v>
      </c>
      <c r="N72" s="26">
        <f>L72*M72</f>
        <v>6617.7971150000012</v>
      </c>
      <c r="O72" s="14">
        <v>0.192</v>
      </c>
      <c r="P72" s="26">
        <f>L72*O72</f>
        <v>2331.4074240000004</v>
      </c>
      <c r="Q72" s="16">
        <v>0.26300000000000001</v>
      </c>
      <c r="R72" s="26">
        <f>L72*Q72</f>
        <v>3193.5424610000005</v>
      </c>
      <c r="S72" s="16">
        <v>0.184</v>
      </c>
      <c r="T72" s="26">
        <f>L72*S72</f>
        <v>2234.2654480000001</v>
      </c>
      <c r="U72" s="16">
        <v>0.53900000000000003</v>
      </c>
      <c r="V72" s="26">
        <f>L72*U72</f>
        <v>6544.9406330000011</v>
      </c>
      <c r="W72" s="16">
        <v>0.4</v>
      </c>
      <c r="X72" s="26">
        <f>W72*L72</f>
        <v>4857.0988000000007</v>
      </c>
      <c r="Y72" s="17">
        <v>3.5000000000000001E-3</v>
      </c>
      <c r="Z72" s="61">
        <f>L72*Y72</f>
        <v>42.499614500000007</v>
      </c>
      <c r="AA72" s="28">
        <f>IF(J72&gt;0,(AC72+AK72)/J72,0)</f>
        <v>2.9373037743131766E-3</v>
      </c>
      <c r="AB72" s="17">
        <v>3.1E-4</v>
      </c>
      <c r="AC72" s="25">
        <f>AB72*L72</f>
        <v>3.7642515700000003</v>
      </c>
      <c r="AD72" s="141">
        <v>0.21010000000000001</v>
      </c>
      <c r="AE72" s="31">
        <f>AH72*(1-AI72)*AD72</f>
        <v>35.7959976</v>
      </c>
      <c r="AF72" s="29">
        <f t="shared" ref="AF72:AF74" si="123">IF(AND(AD72&gt;0,AB72&gt;0,Y72&gt;0),((Y72-AB72)*AD72)/((AD72-AB72)*Y72),0)</f>
        <v>0.91277536039440799</v>
      </c>
      <c r="AG72" s="62">
        <f>IF(AND(AA72&gt;0,AJ72&gt;0,AB72&gt;0),((AJ72*(AA72-AB72))/(AA72*(AJ72-AB72))),0)</f>
        <v>0.89581106634071495</v>
      </c>
      <c r="AH72" s="12">
        <v>186</v>
      </c>
      <c r="AI72" s="14">
        <v>8.4000000000000005E-2</v>
      </c>
      <c r="AJ72" s="15">
        <v>0.20569999999999999</v>
      </c>
      <c r="AK72" s="31">
        <f t="shared" ref="AK72:AK78" si="124">AH72*(1-AI72)*AJ72</f>
        <v>35.046343200000003</v>
      </c>
      <c r="AL72" s="19">
        <v>1.63</v>
      </c>
      <c r="AM72" s="19">
        <v>1055.76</v>
      </c>
      <c r="AN72" s="119">
        <f>AN70+AH72-AM72</f>
        <v>786.40000000000055</v>
      </c>
      <c r="AO72" s="120"/>
      <c r="AP72" s="12"/>
      <c r="AQ72" s="32"/>
      <c r="AR72" s="20"/>
      <c r="AS72" s="20"/>
      <c r="AT72" s="20"/>
      <c r="AU72" s="20"/>
    </row>
    <row r="73" spans="1:47" x14ac:dyDescent="0.2">
      <c r="A73" s="170"/>
      <c r="B73" s="34">
        <v>2</v>
      </c>
      <c r="C73" s="24" t="s">
        <v>52</v>
      </c>
      <c r="D73" s="35">
        <v>19758</v>
      </c>
      <c r="E73" s="44">
        <v>6</v>
      </c>
      <c r="F73" s="35">
        <v>15009</v>
      </c>
      <c r="G73" s="36">
        <v>0.9</v>
      </c>
      <c r="H73" s="38">
        <v>4.2</v>
      </c>
      <c r="I73" s="35">
        <v>15351</v>
      </c>
      <c r="J73" s="35">
        <v>13318</v>
      </c>
      <c r="K73" s="66">
        <v>7.4999999999999997E-2</v>
      </c>
      <c r="L73" s="38">
        <f t="shared" ref="L73:L74" si="125">J73*(1-K73)</f>
        <v>12319.150000000001</v>
      </c>
      <c r="M73" s="39">
        <v>0.60699999999999998</v>
      </c>
      <c r="N73" s="26">
        <f t="shared" ref="N73:N74" si="126">L73*M73</f>
        <v>7477.7240500000007</v>
      </c>
      <c r="O73" s="37">
        <v>0.18</v>
      </c>
      <c r="P73" s="26">
        <f t="shared" ref="P73:P74" si="127">L73*O73</f>
        <v>2217.4470000000001</v>
      </c>
      <c r="Q73" s="40">
        <v>0.21299999999999999</v>
      </c>
      <c r="R73" s="26">
        <f t="shared" ref="R73:R74" si="128">L73*Q73</f>
        <v>2623.9789500000002</v>
      </c>
      <c r="S73" s="40">
        <v>0.19800000000000001</v>
      </c>
      <c r="T73" s="26">
        <f>L73*S73</f>
        <v>2439.1917000000003</v>
      </c>
      <c r="U73" s="40">
        <v>0.50600000000000001</v>
      </c>
      <c r="V73" s="26">
        <f>L73*U73</f>
        <v>6233.4899000000005</v>
      </c>
      <c r="W73" s="40">
        <v>0.4</v>
      </c>
      <c r="X73" s="26">
        <f>W73*L73</f>
        <v>4927.6600000000008</v>
      </c>
      <c r="Y73" s="41">
        <v>3.49E-3</v>
      </c>
      <c r="Z73" s="18">
        <f>L73*Y73</f>
        <v>42.993833500000008</v>
      </c>
      <c r="AA73" s="28">
        <f>IF(J73&gt;0,(AC73+AK73)/J73,0)</f>
        <v>3.3428761901186368E-3</v>
      </c>
      <c r="AB73" s="41">
        <v>3.3E-4</v>
      </c>
      <c r="AC73" s="38">
        <f>AB73*L73</f>
        <v>4.0653195000000002</v>
      </c>
      <c r="AD73" s="29">
        <v>0.21329999999999999</v>
      </c>
      <c r="AE73" s="42">
        <f>AH73*(1-AI73)*AD73</f>
        <v>40.683988800000002</v>
      </c>
      <c r="AF73" s="29">
        <f t="shared" si="123"/>
        <v>0.90684712443860893</v>
      </c>
      <c r="AG73" s="30">
        <f t="shared" ref="AG73:AG74" si="129">IF(AND(AA73&gt;0,AJ73&gt;0,AB73&gt;0),((AJ73*(AA73-AB73))/(AA73*(AJ73-AB73))),0)</f>
        <v>0.90268707739191278</v>
      </c>
      <c r="AH73" s="35">
        <v>208</v>
      </c>
      <c r="AI73" s="66">
        <v>8.3000000000000004E-2</v>
      </c>
      <c r="AJ73" s="67">
        <v>0.21210000000000001</v>
      </c>
      <c r="AK73" s="42">
        <f t="shared" si="124"/>
        <v>40.455105600000003</v>
      </c>
      <c r="AL73" s="18">
        <v>1.6</v>
      </c>
      <c r="AM73" s="18"/>
      <c r="AN73" s="122">
        <f>AN72+AH73-AM73</f>
        <v>994.40000000000055</v>
      </c>
      <c r="AO73" s="123"/>
      <c r="AP73" s="44"/>
      <c r="AQ73" s="49"/>
      <c r="AR73" s="42"/>
      <c r="AS73" s="42"/>
      <c r="AT73" s="42"/>
      <c r="AU73" s="42"/>
    </row>
    <row r="74" spans="1:47" x14ac:dyDescent="0.2">
      <c r="A74" s="170"/>
      <c r="B74" s="34">
        <v>3</v>
      </c>
      <c r="C74" s="11" t="s">
        <v>58</v>
      </c>
      <c r="D74" s="44">
        <v>16000</v>
      </c>
      <c r="E74" s="44">
        <v>1</v>
      </c>
      <c r="F74" s="44">
        <v>15536</v>
      </c>
      <c r="G74" s="38">
        <v>1</v>
      </c>
      <c r="H74" s="38">
        <v>4.2</v>
      </c>
      <c r="I74" s="44">
        <v>15908</v>
      </c>
      <c r="J74" s="44">
        <v>13391</v>
      </c>
      <c r="K74" s="66">
        <v>7.8E-2</v>
      </c>
      <c r="L74" s="38">
        <f t="shared" si="125"/>
        <v>12346.502</v>
      </c>
      <c r="M74" s="29">
        <v>0.621</v>
      </c>
      <c r="N74" s="26">
        <f t="shared" si="126"/>
        <v>7667.1777419999999</v>
      </c>
      <c r="O74" s="40">
        <v>0.17799999999999999</v>
      </c>
      <c r="P74" s="26">
        <f t="shared" si="127"/>
        <v>2197.6773560000001</v>
      </c>
      <c r="Q74" s="40">
        <v>0.20100000000000001</v>
      </c>
      <c r="R74" s="26">
        <f t="shared" si="128"/>
        <v>2481.6469020000004</v>
      </c>
      <c r="S74" s="40">
        <v>0.20399999999999999</v>
      </c>
      <c r="T74" s="26">
        <f>L74*S74</f>
        <v>2518.686408</v>
      </c>
      <c r="U74" s="40">
        <v>0.52200000000000002</v>
      </c>
      <c r="V74" s="26">
        <f>L74*U74</f>
        <v>6444.8740440000001</v>
      </c>
      <c r="W74" s="40">
        <v>0.4</v>
      </c>
      <c r="X74" s="26">
        <f>W74*L74</f>
        <v>4938.6008000000002</v>
      </c>
      <c r="Y74" s="48">
        <v>3.47E-3</v>
      </c>
      <c r="Z74" s="18">
        <f>L74*Y74</f>
        <v>42.842361940000004</v>
      </c>
      <c r="AA74" s="28">
        <f>IF(J74&gt;0,(AC74+AK74)/J74,0)</f>
        <v>3.1957745814352929E-3</v>
      </c>
      <c r="AB74" s="48">
        <v>3.1E-4</v>
      </c>
      <c r="AC74" s="38">
        <f>AB74*L74</f>
        <v>3.82741562</v>
      </c>
      <c r="AD74" s="29">
        <v>0.2135</v>
      </c>
      <c r="AE74" s="42">
        <f>AH74*(1-AI74)*AD74</f>
        <v>37.661827000000002</v>
      </c>
      <c r="AF74" s="29">
        <f t="shared" si="123"/>
        <v>0.91198702081851746</v>
      </c>
      <c r="AG74" s="30">
        <f t="shared" si="129"/>
        <v>0.90426591443306426</v>
      </c>
      <c r="AH74" s="44">
        <v>193</v>
      </c>
      <c r="AI74" s="66">
        <v>8.5999999999999993E-2</v>
      </c>
      <c r="AJ74" s="67">
        <v>0.22090000000000001</v>
      </c>
      <c r="AK74" s="42">
        <f t="shared" si="124"/>
        <v>38.967201800000005</v>
      </c>
      <c r="AL74" s="18">
        <v>1.55</v>
      </c>
      <c r="AM74" s="18"/>
      <c r="AN74" s="122">
        <f>AN73+AH74-AM74</f>
        <v>1187.4000000000005</v>
      </c>
      <c r="AO74" s="123"/>
      <c r="AP74" s="44"/>
      <c r="AQ74" s="49"/>
      <c r="AR74" s="42"/>
      <c r="AS74" s="42"/>
      <c r="AT74" s="42"/>
      <c r="AU74" s="42"/>
    </row>
    <row r="75" spans="1:47" s="22" customFormat="1" ht="13.5" thickBot="1" x14ac:dyDescent="0.25">
      <c r="A75" s="171"/>
      <c r="B75" s="50" t="s">
        <v>38</v>
      </c>
      <c r="C75" s="51"/>
      <c r="D75" s="52">
        <f>SUM(D72:D74)</f>
        <v>41600</v>
      </c>
      <c r="E75" s="68"/>
      <c r="F75" s="52">
        <f>SUM(F72:F74)</f>
        <v>39634</v>
      </c>
      <c r="G75" s="53"/>
      <c r="H75" s="69"/>
      <c r="I75" s="52">
        <f>SUM(I72:I74)</f>
        <v>40777</v>
      </c>
      <c r="J75" s="52">
        <f>SUM(J72:J74)</f>
        <v>39922</v>
      </c>
      <c r="K75" s="21">
        <f>IF(J75&gt;0,(J72*K72+J73*K73+J74*K74)/J75,0)</f>
        <v>7.7992109613746807E-2</v>
      </c>
      <c r="L75" s="53">
        <f>L72+L73+L74</f>
        <v>36808.399000000005</v>
      </c>
      <c r="M75" s="54">
        <f>IF(L75&gt;0,N75/L75,0)</f>
        <v>0.59124274617323069</v>
      </c>
      <c r="N75" s="55">
        <f>N72+N73+N74</f>
        <v>21762.698907000002</v>
      </c>
      <c r="O75" s="21">
        <f>IF(L75&gt;0,P75/L75,0)</f>
        <v>0.18328783547472413</v>
      </c>
      <c r="P75" s="55">
        <f>P72+P73+P74</f>
        <v>6746.5317800000012</v>
      </c>
      <c r="Q75" s="21">
        <f>IF(L75&gt;0,R75/L75,0)</f>
        <v>0.22546941835204518</v>
      </c>
      <c r="R75" s="55">
        <f>R72+R73+R74</f>
        <v>8299.1683130000019</v>
      </c>
      <c r="S75" s="21">
        <f>IF(L75&gt;0,T75/L75,0)</f>
        <v>0.19539408807212724</v>
      </c>
      <c r="T75" s="55">
        <f>T72+T73+T74</f>
        <v>7192.1435560000009</v>
      </c>
      <c r="U75" s="21">
        <f>IF(L75&gt;0,V75/L75,0)</f>
        <v>0.52225321120323653</v>
      </c>
      <c r="V75" s="55">
        <f>V72+V73+V74</f>
        <v>19223.304577000003</v>
      </c>
      <c r="W75" s="21">
        <f>IF(L75&gt;0,X75/L75,0)</f>
        <v>0.39999999999999997</v>
      </c>
      <c r="X75" s="55">
        <f>X72+X73+X74</f>
        <v>14723.359600000002</v>
      </c>
      <c r="Y75" s="56">
        <f>IF(L75&gt;0,Z75/L75,0)</f>
        <v>3.4865903822657433E-3</v>
      </c>
      <c r="Z75" s="57">
        <f>SUM(Z72:Z74)</f>
        <v>128.33580994000002</v>
      </c>
      <c r="AA75" s="63">
        <f>IF(L75&gt;0,(AA72*L72+AA73*L73+AA74*L74)/L75,0)</f>
        <v>3.1597399026339072E-3</v>
      </c>
      <c r="AB75" s="56">
        <f>IF(J75&gt;0,(J72*AB72+J73*AB73+J74*AB74)/J75,0)</f>
        <v>3.166720104203196E-4</v>
      </c>
      <c r="AC75" s="53">
        <f>SUM(AC72:AC74)</f>
        <v>11.65698669</v>
      </c>
      <c r="AD75" s="54">
        <f>IF(J75&gt;0,(J72*AD72+J73*AD73+J74*AD74)/J75,0)</f>
        <v>0.21230798056209604</v>
      </c>
      <c r="AE75" s="59">
        <f>SUM(AE72:AE74)</f>
        <v>114.1418134</v>
      </c>
      <c r="AF75" s="54">
        <f>IF(AND(Z75&gt;0),((Z72*AF72+Z73*AF73+Z74*AF74)/Z75),0)</f>
        <v>0.91052616806680109</v>
      </c>
      <c r="AG75" s="58">
        <f>IF(AND(AA75&gt;0,AJ75&gt;0,AB75&gt;0),((AJ75*(AA75-AB75))/(AA75*(AJ75-AB75))),0)</f>
        <v>0.90111922207021733</v>
      </c>
      <c r="AH75" s="52">
        <f>SUM(AH72:AH74)</f>
        <v>587</v>
      </c>
      <c r="AI75" s="21">
        <f>IF(AH75&gt;0,(AI72*AH72+AI73*AH73+AI74*AH74)/AH75,0)</f>
        <v>8.4303236797274264E-2</v>
      </c>
      <c r="AJ75" s="54">
        <f>IF(J75&gt;0,(AJ72*J72+AJ73*J73+AJ74*J74)/J75,0)</f>
        <v>0.21293356545263264</v>
      </c>
      <c r="AK75" s="59">
        <f>SUM(AK72:AK74)</f>
        <v>114.46865060000002</v>
      </c>
      <c r="AL75" s="70"/>
      <c r="AM75" s="57">
        <f>SUM(AM72:AM74)</f>
        <v>1055.76</v>
      </c>
      <c r="AN75" s="124"/>
      <c r="AO75" s="125">
        <f>AN74</f>
        <v>1187.4000000000005</v>
      </c>
      <c r="AP75" s="52">
        <f>SUM(AP72:AP74)</f>
        <v>0</v>
      </c>
      <c r="AQ75" s="71"/>
      <c r="AR75" s="72"/>
      <c r="AS75" s="72"/>
      <c r="AT75" s="72"/>
      <c r="AU75" s="72"/>
    </row>
    <row r="76" spans="1:47" x14ac:dyDescent="0.2">
      <c r="A76" s="169">
        <v>19</v>
      </c>
      <c r="B76" s="23">
        <v>1</v>
      </c>
      <c r="C76" s="11" t="s">
        <v>55</v>
      </c>
      <c r="D76" s="12">
        <v>3406</v>
      </c>
      <c r="E76" s="12">
        <v>2</v>
      </c>
      <c r="F76" s="12">
        <v>7667</v>
      </c>
      <c r="G76" s="13">
        <v>1</v>
      </c>
      <c r="H76" s="13">
        <v>4.0999999999999996</v>
      </c>
      <c r="I76" s="12">
        <v>8832</v>
      </c>
      <c r="J76" s="12">
        <v>13382</v>
      </c>
      <c r="K76" s="14">
        <v>0.08</v>
      </c>
      <c r="L76" s="25">
        <f>J76*(1-K76)</f>
        <v>12311.44</v>
      </c>
      <c r="M76" s="15">
        <v>0.61199999999999999</v>
      </c>
      <c r="N76" s="26">
        <f>L76*M76</f>
        <v>7534.6012799999999</v>
      </c>
      <c r="O76" s="14">
        <v>0.186</v>
      </c>
      <c r="P76" s="26">
        <f>L76*O76</f>
        <v>2289.9278400000003</v>
      </c>
      <c r="Q76" s="16">
        <v>0.20200000000000001</v>
      </c>
      <c r="R76" s="26">
        <f>L76*Q76</f>
        <v>2486.9108800000004</v>
      </c>
      <c r="S76" s="16">
        <v>0.21</v>
      </c>
      <c r="T76" s="26">
        <f>L76*S76</f>
        <v>2585.4023999999999</v>
      </c>
      <c r="U76" s="16">
        <v>0.505</v>
      </c>
      <c r="V76" s="26">
        <f>L76*U76</f>
        <v>6217.2772000000004</v>
      </c>
      <c r="W76" s="16">
        <v>0.4</v>
      </c>
      <c r="X76" s="26">
        <f>W76*L76</f>
        <v>4924.5760000000009</v>
      </c>
      <c r="Y76" s="17">
        <v>3.4399999999999999E-3</v>
      </c>
      <c r="Z76" s="61">
        <f>L76*Y76</f>
        <v>42.351353600000003</v>
      </c>
      <c r="AA76" s="28">
        <f>IF(J76&gt;0,(AC76+AK76)/J76,0)</f>
        <v>2.9946928112389777E-3</v>
      </c>
      <c r="AB76" s="17">
        <v>3.3E-4</v>
      </c>
      <c r="AC76" s="25">
        <f>AB76*L76</f>
        <v>4.0627751999999999</v>
      </c>
      <c r="AD76" s="141">
        <v>0.20880000000000001</v>
      </c>
      <c r="AE76" s="31">
        <f>AH76*(1-AI76)*AD76</f>
        <v>35.153568000000007</v>
      </c>
      <c r="AF76" s="29">
        <f t="shared" ref="AF76:AF78" si="130">IF(AND(AD76&gt;0,AB76&gt;0,Y76&gt;0),((Y76-AB76)*AD76)/((AD76-AB76)*Y76),0)</f>
        <v>0.90550087514683386</v>
      </c>
      <c r="AG76" s="62">
        <f>IF(AND(AA76&gt;0,AJ76&gt;0,AB76&gt;0),((AJ76*(AA76-AB76))/(AA76*(AJ76-AB76))),0)</f>
        <v>0.89117995014317031</v>
      </c>
      <c r="AH76" s="12">
        <v>184</v>
      </c>
      <c r="AI76" s="14">
        <v>8.5000000000000006E-2</v>
      </c>
      <c r="AJ76" s="15">
        <v>0.21390000000000001</v>
      </c>
      <c r="AK76" s="31">
        <f t="shared" si="124"/>
        <v>36.012204000000004</v>
      </c>
      <c r="AL76" s="19">
        <v>1.58</v>
      </c>
      <c r="AM76" s="19">
        <v>992.9</v>
      </c>
      <c r="AN76" s="119">
        <f>AN74+AH76-AM76</f>
        <v>378.50000000000057</v>
      </c>
      <c r="AO76" s="120"/>
      <c r="AP76" s="12"/>
      <c r="AQ76" s="32"/>
      <c r="AR76" s="20"/>
      <c r="AS76" s="20"/>
      <c r="AT76" s="20"/>
      <c r="AU76" s="20"/>
    </row>
    <row r="77" spans="1:47" x14ac:dyDescent="0.2">
      <c r="A77" s="170"/>
      <c r="B77" s="34">
        <v>2</v>
      </c>
      <c r="C77" s="24" t="s">
        <v>52</v>
      </c>
      <c r="D77" s="35">
        <v>20310</v>
      </c>
      <c r="E77" s="44">
        <v>2</v>
      </c>
      <c r="F77" s="35">
        <v>13569</v>
      </c>
      <c r="G77" s="36">
        <v>0.8</v>
      </c>
      <c r="H77" s="38">
        <v>3.8</v>
      </c>
      <c r="I77" s="35">
        <v>13813</v>
      </c>
      <c r="J77" s="35">
        <v>13739</v>
      </c>
      <c r="K77" s="66">
        <v>7.8E-2</v>
      </c>
      <c r="L77" s="38">
        <f t="shared" ref="L77:L78" si="131">J77*(1-K77)</f>
        <v>12667.358</v>
      </c>
      <c r="M77" s="39">
        <v>0.58499999999999996</v>
      </c>
      <c r="N77" s="26">
        <f t="shared" ref="N77:N78" si="132">L77*M77</f>
        <v>7410.4044299999996</v>
      </c>
      <c r="O77" s="37">
        <v>0.14399999999999999</v>
      </c>
      <c r="P77" s="26">
        <f t="shared" ref="P77:P78" si="133">L77*O77</f>
        <v>1824.0995519999999</v>
      </c>
      <c r="Q77" s="40">
        <v>0.27100000000000002</v>
      </c>
      <c r="R77" s="26">
        <f t="shared" ref="R77:R78" si="134">L77*Q77</f>
        <v>3432.8540180000005</v>
      </c>
      <c r="S77" s="40">
        <v>0.193</v>
      </c>
      <c r="T77" s="26">
        <f>L77*S77</f>
        <v>2444.8000940000002</v>
      </c>
      <c r="U77" s="40">
        <v>0.52900000000000003</v>
      </c>
      <c r="V77" s="26">
        <f>L77*U77</f>
        <v>6701.0323820000003</v>
      </c>
      <c r="W77" s="40">
        <v>0.4</v>
      </c>
      <c r="X77" s="26">
        <f>W77*L77</f>
        <v>5066.9432000000006</v>
      </c>
      <c r="Y77" s="41">
        <v>3.3899999999999998E-3</v>
      </c>
      <c r="Z77" s="18">
        <f>L77*Y77</f>
        <v>42.942343619999995</v>
      </c>
      <c r="AA77" s="28">
        <f>IF(J77&gt;0,(AC77+AK77)/J77,0)</f>
        <v>2.8593981425140114E-3</v>
      </c>
      <c r="AB77" s="41">
        <v>3.1E-4</v>
      </c>
      <c r="AC77" s="38">
        <f>AB77*L77</f>
        <v>3.92688098</v>
      </c>
      <c r="AD77" s="29">
        <v>0.20660000000000001</v>
      </c>
      <c r="AE77" s="42">
        <f>AH77*(1-AI77)*AD77</f>
        <v>35.273024599999999</v>
      </c>
      <c r="AF77" s="29">
        <f t="shared" si="130"/>
        <v>0.90991989253608241</v>
      </c>
      <c r="AG77" s="30">
        <f t="shared" ref="AG77:AG78" si="135">IF(AND(AA77&gt;0,AJ77&gt;0,AB77&gt;0),((AJ77*(AA77-AB77))/(AA77*(AJ77-AB77))),0)</f>
        <v>0.8929221576403259</v>
      </c>
      <c r="AH77" s="35">
        <v>187</v>
      </c>
      <c r="AI77" s="66">
        <v>8.6999999999999994E-2</v>
      </c>
      <c r="AJ77" s="67">
        <v>0.20710000000000001</v>
      </c>
      <c r="AK77" s="42">
        <f t="shared" si="124"/>
        <v>35.358390100000001</v>
      </c>
      <c r="AL77" s="18">
        <v>1.55</v>
      </c>
      <c r="AM77" s="18"/>
      <c r="AN77" s="122">
        <f>AN76+AH77-AM77</f>
        <v>565.50000000000057</v>
      </c>
      <c r="AO77" s="123"/>
      <c r="AP77" s="44"/>
      <c r="AQ77" s="49"/>
      <c r="AR77" s="42"/>
      <c r="AS77" s="42"/>
      <c r="AT77" s="42"/>
      <c r="AU77" s="42"/>
    </row>
    <row r="78" spans="1:47" x14ac:dyDescent="0.2">
      <c r="A78" s="170"/>
      <c r="B78" s="34">
        <v>3</v>
      </c>
      <c r="C78" s="11" t="s">
        <v>53</v>
      </c>
      <c r="D78" s="44">
        <v>17000</v>
      </c>
      <c r="E78" s="44">
        <v>2</v>
      </c>
      <c r="F78" s="44">
        <v>14361</v>
      </c>
      <c r="G78" s="38">
        <v>0.9</v>
      </c>
      <c r="H78" s="38">
        <v>3.8</v>
      </c>
      <c r="I78" s="44">
        <v>15273</v>
      </c>
      <c r="J78" s="44">
        <v>14744</v>
      </c>
      <c r="K78" s="66">
        <v>7.8E-2</v>
      </c>
      <c r="L78" s="38">
        <f t="shared" si="131"/>
        <v>13593.968000000001</v>
      </c>
      <c r="M78" s="29">
        <v>0.63</v>
      </c>
      <c r="N78" s="26">
        <f t="shared" si="132"/>
        <v>8564.1998400000011</v>
      </c>
      <c r="O78" s="40">
        <v>0.123</v>
      </c>
      <c r="P78" s="26">
        <f t="shared" si="133"/>
        <v>1672.0580640000001</v>
      </c>
      <c r="Q78" s="40">
        <v>0.247</v>
      </c>
      <c r="R78" s="26">
        <f t="shared" si="134"/>
        <v>3357.7100960000002</v>
      </c>
      <c r="S78" s="40">
        <v>0.20499999999999999</v>
      </c>
      <c r="T78" s="26">
        <f>L78*S78</f>
        <v>2786.7634400000002</v>
      </c>
      <c r="U78" s="40">
        <v>0.496</v>
      </c>
      <c r="V78" s="26">
        <f>L78*U78</f>
        <v>6742.6081280000008</v>
      </c>
      <c r="W78" s="40">
        <v>0.4</v>
      </c>
      <c r="X78" s="26">
        <f>W78*L78</f>
        <v>5437.5872000000008</v>
      </c>
      <c r="Y78" s="48">
        <v>3.3700000000000002E-3</v>
      </c>
      <c r="Z78" s="18">
        <f>L78*Y78</f>
        <v>45.811672160000008</v>
      </c>
      <c r="AA78" s="28">
        <f>IF(J78&gt;0,(AC78+AK78)/J78,0)</f>
        <v>2.8631071622354852E-3</v>
      </c>
      <c r="AB78" s="48">
        <v>2.9999999999999997E-4</v>
      </c>
      <c r="AC78" s="38">
        <f>AB78*L78</f>
        <v>4.0781903999999995</v>
      </c>
      <c r="AD78" s="29">
        <v>0.20100000000000001</v>
      </c>
      <c r="AE78" s="42">
        <f>AH78*(1-AI78)*AD78</f>
        <v>37.927896000000004</v>
      </c>
      <c r="AF78" s="29">
        <f t="shared" si="130"/>
        <v>0.91234093136928762</v>
      </c>
      <c r="AG78" s="30">
        <f t="shared" si="135"/>
        <v>0.89654958205185975</v>
      </c>
      <c r="AH78" s="44">
        <v>206</v>
      </c>
      <c r="AI78" s="66">
        <v>8.4000000000000005E-2</v>
      </c>
      <c r="AJ78" s="67">
        <v>0.2021</v>
      </c>
      <c r="AK78" s="42">
        <f t="shared" si="124"/>
        <v>38.135461599999999</v>
      </c>
      <c r="AL78" s="18">
        <v>1.58</v>
      </c>
      <c r="AM78" s="18"/>
      <c r="AN78" s="122">
        <f>AN77+AH78-AM78</f>
        <v>771.50000000000057</v>
      </c>
      <c r="AO78" s="123"/>
      <c r="AP78" s="44"/>
      <c r="AQ78" s="49"/>
      <c r="AR78" s="42"/>
      <c r="AS78" s="42"/>
      <c r="AT78" s="42"/>
      <c r="AU78" s="42"/>
    </row>
    <row r="79" spans="1:47" s="22" customFormat="1" ht="13.5" thickBot="1" x14ac:dyDescent="0.25">
      <c r="A79" s="171"/>
      <c r="B79" s="50" t="s">
        <v>38</v>
      </c>
      <c r="C79" s="51"/>
      <c r="D79" s="52">
        <f>SUM(D76:D78)</f>
        <v>40716</v>
      </c>
      <c r="E79" s="68"/>
      <c r="F79" s="52">
        <f>SUM(F76:F78)</f>
        <v>35597</v>
      </c>
      <c r="G79" s="53"/>
      <c r="H79" s="69"/>
      <c r="I79" s="52">
        <f>SUM(I76:I78)</f>
        <v>37918</v>
      </c>
      <c r="J79" s="52">
        <f>SUM(J76:J78)</f>
        <v>41865</v>
      </c>
      <c r="K79" s="21">
        <f>IF(J79&gt;0,(J76*K76+J77*K77+J78*K78)/J79,0)</f>
        <v>7.8639292965484303E-2</v>
      </c>
      <c r="L79" s="53">
        <f>L76+L77+L78</f>
        <v>38572.766000000003</v>
      </c>
      <c r="M79" s="54">
        <f>IF(L79&gt;0,N79/L79,0)</f>
        <v>0.60947678862335142</v>
      </c>
      <c r="N79" s="55">
        <f>N76+N77+N78</f>
        <v>23509.205549999999</v>
      </c>
      <c r="O79" s="21">
        <f>IF(L79&gt;0,P79/L79,0)</f>
        <v>0.15000442166890493</v>
      </c>
      <c r="P79" s="55">
        <f>P76+P77+P78</f>
        <v>5786.0854559999998</v>
      </c>
      <c r="Q79" s="21">
        <f>IF(L79&gt;0,R79/L79,0)</f>
        <v>0.24051878970774357</v>
      </c>
      <c r="R79" s="55">
        <f>R76+R77+R78</f>
        <v>9277.474994000002</v>
      </c>
      <c r="S79" s="21">
        <f>IF(L79&gt;0,T79/L79,0)</f>
        <v>0.2026550528940548</v>
      </c>
      <c r="T79" s="55">
        <f>T76+T77+T78</f>
        <v>7816.9659339999998</v>
      </c>
      <c r="U79" s="21">
        <f>IF(L79&gt;0,V79/L79,0)</f>
        <v>0.50970982246904462</v>
      </c>
      <c r="V79" s="55">
        <f>V76+V77+V78</f>
        <v>19660.917710000002</v>
      </c>
      <c r="W79" s="21">
        <f>IF(L79&gt;0,X79/L79,0)</f>
        <v>0.40000000000000008</v>
      </c>
      <c r="X79" s="55">
        <f>X76+X77+X78</f>
        <v>15429.106400000004</v>
      </c>
      <c r="Y79" s="56">
        <f>IF(L79&gt;0,Z79/L79,0)</f>
        <v>3.3989102409715706E-3</v>
      </c>
      <c r="Z79" s="57">
        <f>SUM(Z76:Z78)</f>
        <v>131.10536938000001</v>
      </c>
      <c r="AA79" s="63">
        <f>IF(L79&gt;0,(AA76*L76+AA77*L77+AA78*L78)/L79,0)</f>
        <v>2.9038878866960174E-3</v>
      </c>
      <c r="AB79" s="56">
        <f>IF(J79&gt;0,(J76*AB76+J77*AB77+J78*AB78)/J79,0)</f>
        <v>3.1287113340499218E-4</v>
      </c>
      <c r="AC79" s="53">
        <f>SUM(AC76:AC78)</f>
        <v>12.067846579999999</v>
      </c>
      <c r="AD79" s="54">
        <f>IF(J79&gt;0,(J76*AD76+J77*AD77+J78*AD78)/J79,0)</f>
        <v>0.20533101636211634</v>
      </c>
      <c r="AE79" s="59">
        <f>SUM(AE76:AE78)</f>
        <v>108.35448860000001</v>
      </c>
      <c r="AF79" s="54">
        <f>IF(AND(Z79&gt;0),((Z76*AF76+Z77*AF77+Z78*AF78)/Z79),0)</f>
        <v>0.90933837912390303</v>
      </c>
      <c r="AG79" s="58">
        <f>IF(AND(AA79&gt;0,AJ79&gt;0,AB79&gt;0),((AJ79*(AA79-AB79))/(AA79*(AJ79-AB79))),0)</f>
        <v>0.89360515359779569</v>
      </c>
      <c r="AH79" s="52">
        <f>SUM(AH76:AH78)</f>
        <v>577</v>
      </c>
      <c r="AI79" s="21">
        <f>IF(AH79&gt;0,(AI76*AH76+AI77*AH77+AI78*AH78)/AH79,0)</f>
        <v>8.5291161178509531E-2</v>
      </c>
      <c r="AJ79" s="54">
        <f>IF(J79&gt;0,(AJ76*J76+AJ77*J77+AJ78*J78)/J79,0)</f>
        <v>0.20751269795772123</v>
      </c>
      <c r="AK79" s="59">
        <f>SUM(AK76:AK78)</f>
        <v>109.5060557</v>
      </c>
      <c r="AL79" s="70"/>
      <c r="AM79" s="57">
        <f>SUM(AM76:AM78)</f>
        <v>992.9</v>
      </c>
      <c r="AN79" s="124"/>
      <c r="AO79" s="125">
        <f>AN78</f>
        <v>771.50000000000057</v>
      </c>
      <c r="AP79" s="52">
        <f>SUM(AP76:AP78)</f>
        <v>0</v>
      </c>
      <c r="AQ79" s="71"/>
      <c r="AR79" s="72"/>
      <c r="AS79" s="72"/>
      <c r="AT79" s="72"/>
      <c r="AU79" s="72"/>
    </row>
    <row r="80" spans="1:47" x14ac:dyDescent="0.2">
      <c r="A80" s="169">
        <v>20</v>
      </c>
      <c r="B80" s="23">
        <v>1</v>
      </c>
      <c r="C80" s="11" t="s">
        <v>50</v>
      </c>
      <c r="D80" s="12">
        <v>5237</v>
      </c>
      <c r="E80" s="12">
        <v>0</v>
      </c>
      <c r="F80" s="12">
        <v>6770</v>
      </c>
      <c r="G80" s="13">
        <v>1</v>
      </c>
      <c r="H80" s="13">
        <v>4</v>
      </c>
      <c r="I80" s="12">
        <v>7178</v>
      </c>
      <c r="J80" s="12">
        <v>14425</v>
      </c>
      <c r="K80" s="14">
        <v>8.1000000000000003E-2</v>
      </c>
      <c r="L80" s="25">
        <f>J80*(1-K80)</f>
        <v>13256.575000000001</v>
      </c>
      <c r="M80" s="15">
        <v>0.60699999999999998</v>
      </c>
      <c r="N80" s="26">
        <f>L80*M80</f>
        <v>8046.7410250000003</v>
      </c>
      <c r="O80" s="14">
        <v>0.188</v>
      </c>
      <c r="P80" s="26">
        <f>L80*O80</f>
        <v>2492.2361000000001</v>
      </c>
      <c r="Q80" s="16">
        <v>0.20499999999999999</v>
      </c>
      <c r="R80" s="26">
        <f>L80*Q80</f>
        <v>2717.5978749999999</v>
      </c>
      <c r="S80" s="16">
        <v>0.216</v>
      </c>
      <c r="T80" s="26">
        <f>L80*S80</f>
        <v>2863.4202</v>
      </c>
      <c r="U80" s="16">
        <v>0.5</v>
      </c>
      <c r="V80" s="26">
        <f>L80*U80</f>
        <v>6628.2875000000004</v>
      </c>
      <c r="W80" s="16">
        <v>0.4</v>
      </c>
      <c r="X80" s="26">
        <f>W80*L80</f>
        <v>5302.630000000001</v>
      </c>
      <c r="Y80" s="17">
        <v>3.3600000000000001E-3</v>
      </c>
      <c r="Z80" s="61">
        <f>L80*Y80</f>
        <v>44.542092000000004</v>
      </c>
      <c r="AA80" s="28">
        <f>IF(J80&gt;0,(AC80+AK80)/J80,0)</f>
        <v>2.9168917504332754E-3</v>
      </c>
      <c r="AB80" s="17">
        <v>3.4000000000000002E-4</v>
      </c>
      <c r="AC80" s="25">
        <f>AB80*L80</f>
        <v>4.5072355000000002</v>
      </c>
      <c r="AD80" s="141">
        <v>0.1845</v>
      </c>
      <c r="AE80" s="31">
        <f>AH80*(1-AI80)*AD80</f>
        <v>36.176760000000002</v>
      </c>
      <c r="AF80" s="29">
        <f t="shared" ref="AF80:AF82" si="136">IF(AND(AD80&gt;0,AB80&gt;0,Y80&gt;0),((Y80-AB80)*AD80)/((AD80-AB80)*Y80),0)</f>
        <v>0.90046892453766914</v>
      </c>
      <c r="AG80" s="62">
        <f>IF(AND(AA80&gt;0,AJ80&gt;0,AB80&gt;0),((AJ80*(AA80-AB80))/(AA80*(AJ80-AB80))),0)</f>
        <v>0.88500804029331148</v>
      </c>
      <c r="AH80" s="12">
        <v>215</v>
      </c>
      <c r="AI80" s="14">
        <v>8.7999999999999995E-2</v>
      </c>
      <c r="AJ80" s="15">
        <v>0.19159999999999999</v>
      </c>
      <c r="AK80" s="31">
        <f t="shared" ref="AK80:AK90" si="137">AH80*(1-AI80)*AJ80</f>
        <v>37.568928</v>
      </c>
      <c r="AL80" s="19">
        <v>1.65</v>
      </c>
      <c r="AM80" s="19">
        <v>989.56</v>
      </c>
      <c r="AN80" s="119">
        <f>AN78+AH80-AM80</f>
        <v>-3.059999999999377</v>
      </c>
      <c r="AO80" s="120"/>
      <c r="AP80" s="12"/>
      <c r="AQ80" s="32"/>
      <c r="AR80" s="20"/>
      <c r="AS80" s="20"/>
      <c r="AT80" s="20"/>
      <c r="AU80" s="20"/>
    </row>
    <row r="81" spans="1:47" x14ac:dyDescent="0.2">
      <c r="A81" s="170"/>
      <c r="B81" s="34">
        <v>2</v>
      </c>
      <c r="C81" s="11" t="s">
        <v>56</v>
      </c>
      <c r="D81" s="35">
        <v>21026</v>
      </c>
      <c r="E81" s="44">
        <v>1</v>
      </c>
      <c r="F81" s="35">
        <v>14613</v>
      </c>
      <c r="G81" s="36">
        <v>1.5</v>
      </c>
      <c r="H81" s="38">
        <v>5.3</v>
      </c>
      <c r="I81" s="35">
        <v>14966</v>
      </c>
      <c r="J81" s="35">
        <v>14618</v>
      </c>
      <c r="K81" s="66">
        <v>7.3999999999999996E-2</v>
      </c>
      <c r="L81" s="38">
        <f t="shared" ref="L81:L82" si="138">J81*(1-K81)</f>
        <v>13536.268</v>
      </c>
      <c r="M81" s="39">
        <v>0.51500000000000001</v>
      </c>
      <c r="N81" s="26">
        <f t="shared" ref="N81:N82" si="139">L81*M81</f>
        <v>6971.1780200000003</v>
      </c>
      <c r="O81" s="37">
        <v>0.21299999999999999</v>
      </c>
      <c r="P81" s="26">
        <f t="shared" ref="P81:P82" si="140">L81*O81</f>
        <v>2883.2250840000002</v>
      </c>
      <c r="Q81" s="40">
        <v>0.27200000000000002</v>
      </c>
      <c r="R81" s="26">
        <f t="shared" ref="R81:R82" si="141">L81*Q81</f>
        <v>3681.8648960000005</v>
      </c>
      <c r="S81" s="40">
        <v>0.20899999999999999</v>
      </c>
      <c r="T81" s="26">
        <f>L81*S81</f>
        <v>2829.0800119999999</v>
      </c>
      <c r="U81" s="40">
        <v>0.501</v>
      </c>
      <c r="V81" s="26">
        <f>L81*U81</f>
        <v>6781.6702679999999</v>
      </c>
      <c r="W81" s="40">
        <v>0.4</v>
      </c>
      <c r="X81" s="26">
        <f>W81*L81</f>
        <v>5414.5072</v>
      </c>
      <c r="Y81" s="41">
        <v>3.2499999999999999E-3</v>
      </c>
      <c r="Z81" s="18">
        <f>L81*Y81</f>
        <v>43.992871000000001</v>
      </c>
      <c r="AA81" s="28">
        <f>IF(J81&gt;0,(AC81+AK81)/J81,0)</f>
        <v>2.7316258065398827E-3</v>
      </c>
      <c r="AB81" s="41">
        <v>3.3E-4</v>
      </c>
      <c r="AC81" s="38">
        <f>AB81*L81</f>
        <v>4.4669684399999996</v>
      </c>
      <c r="AD81" s="29">
        <v>0.19450000000000001</v>
      </c>
      <c r="AE81" s="42">
        <f>AH81*(1-AI81)*AD81</f>
        <v>35.851018000000003</v>
      </c>
      <c r="AF81" s="29">
        <f t="shared" si="136"/>
        <v>0.89998851125698731</v>
      </c>
      <c r="AG81" s="30">
        <f t="shared" ref="AG81:AG82" si="142">IF(AND(AA81&gt;0,AJ81&gt;0,AB81&gt;0),((AJ81*(AA81-AB81))/(AA81*(AJ81-AB81))),0)</f>
        <v>0.88070338578535234</v>
      </c>
      <c r="AH81" s="35">
        <v>203</v>
      </c>
      <c r="AI81" s="66">
        <v>9.1999999999999998E-2</v>
      </c>
      <c r="AJ81" s="67">
        <v>0.19239999999999999</v>
      </c>
      <c r="AK81" s="42">
        <f t="shared" si="137"/>
        <v>35.463937600000001</v>
      </c>
      <c r="AL81" s="18">
        <v>1.55</v>
      </c>
      <c r="AM81" s="18"/>
      <c r="AN81" s="122">
        <f>AN80+AH81-AM81</f>
        <v>199.94000000000062</v>
      </c>
      <c r="AO81" s="123"/>
      <c r="AP81" s="44"/>
      <c r="AQ81" s="49"/>
      <c r="AR81" s="42"/>
      <c r="AS81" s="42"/>
      <c r="AT81" s="42"/>
      <c r="AU81" s="42"/>
    </row>
    <row r="82" spans="1:47" x14ac:dyDescent="0.2">
      <c r="A82" s="170"/>
      <c r="B82" s="34">
        <v>3</v>
      </c>
      <c r="C82" s="11" t="s">
        <v>53</v>
      </c>
      <c r="D82" s="44">
        <v>13271</v>
      </c>
      <c r="E82" s="44">
        <v>1</v>
      </c>
      <c r="F82" s="44">
        <v>15498</v>
      </c>
      <c r="G82" s="38">
        <v>1.4</v>
      </c>
      <c r="H82" s="38">
        <v>4.5999999999999996</v>
      </c>
      <c r="I82" s="44">
        <v>16276</v>
      </c>
      <c r="J82" s="44">
        <v>14513</v>
      </c>
      <c r="K82" s="66">
        <v>7.5999999999999998E-2</v>
      </c>
      <c r="L82" s="38">
        <f t="shared" si="138"/>
        <v>13410.012000000001</v>
      </c>
      <c r="M82" s="29">
        <v>0.58099999999999996</v>
      </c>
      <c r="N82" s="26">
        <f t="shared" si="139"/>
        <v>7791.2169720000002</v>
      </c>
      <c r="O82" s="40">
        <v>0.224</v>
      </c>
      <c r="P82" s="26">
        <f t="shared" si="140"/>
        <v>3003.8426880000002</v>
      </c>
      <c r="Q82" s="40">
        <v>0.19500000000000001</v>
      </c>
      <c r="R82" s="26">
        <f t="shared" si="141"/>
        <v>2614.9523400000003</v>
      </c>
      <c r="S82" s="40">
        <v>0.21299999999999999</v>
      </c>
      <c r="T82" s="26">
        <f>L82*S82</f>
        <v>2856.3325559999998</v>
      </c>
      <c r="U82" s="40">
        <v>0.502</v>
      </c>
      <c r="V82" s="26">
        <f>L82*U82</f>
        <v>6731.826024</v>
      </c>
      <c r="W82" s="40">
        <v>0.41</v>
      </c>
      <c r="X82" s="26">
        <f>W82*L82</f>
        <v>5498.1049199999998</v>
      </c>
      <c r="Y82" s="48">
        <v>3.29E-3</v>
      </c>
      <c r="Z82" s="18">
        <f>L82*Y82</f>
        <v>44.118939480000002</v>
      </c>
      <c r="AA82" s="28">
        <f>IF(J82&gt;0,(AC82+AK82)/J82,0)</f>
        <v>2.6480932653483082E-3</v>
      </c>
      <c r="AB82" s="48">
        <v>3.3E-4</v>
      </c>
      <c r="AC82" s="38">
        <f>AB82*L82</f>
        <v>4.4253039599999999</v>
      </c>
      <c r="AD82" s="29">
        <v>0.2107</v>
      </c>
      <c r="AE82" s="42">
        <f>AH82*(1-AI82)*AD82</f>
        <v>35.9336208</v>
      </c>
      <c r="AF82" s="29">
        <f t="shared" si="136"/>
        <v>0.90110737009463571</v>
      </c>
      <c r="AG82" s="30">
        <f t="shared" si="142"/>
        <v>0.87683316078014761</v>
      </c>
      <c r="AH82" s="44">
        <v>187</v>
      </c>
      <c r="AI82" s="66">
        <v>8.7999999999999995E-2</v>
      </c>
      <c r="AJ82" s="67">
        <v>0.19939999999999999</v>
      </c>
      <c r="AK82" s="42">
        <f t="shared" si="137"/>
        <v>34.0064736</v>
      </c>
      <c r="AL82" s="18">
        <v>1.55</v>
      </c>
      <c r="AM82" s="18"/>
      <c r="AN82" s="122">
        <f>AN81+AH82-AM82</f>
        <v>386.94000000000062</v>
      </c>
      <c r="AO82" s="123"/>
      <c r="AP82" s="44"/>
      <c r="AQ82" s="49"/>
      <c r="AR82" s="42"/>
      <c r="AS82" s="42"/>
      <c r="AT82" s="42"/>
      <c r="AU82" s="42"/>
    </row>
    <row r="83" spans="1:47" s="22" customFormat="1" ht="13.5" thickBot="1" x14ac:dyDescent="0.25">
      <c r="A83" s="171"/>
      <c r="B83" s="50" t="s">
        <v>38</v>
      </c>
      <c r="C83" s="51"/>
      <c r="D83" s="52">
        <f>SUM(D80:D82)</f>
        <v>39534</v>
      </c>
      <c r="E83" s="68"/>
      <c r="F83" s="52">
        <f t="shared" ref="F83:J83" si="143">SUM(F80:F82)</f>
        <v>36881</v>
      </c>
      <c r="G83" s="53"/>
      <c r="H83" s="69"/>
      <c r="I83" s="52">
        <f t="shared" si="143"/>
        <v>38420</v>
      </c>
      <c r="J83" s="52">
        <f t="shared" si="143"/>
        <v>43556</v>
      </c>
      <c r="K83" s="21">
        <f>IF(J83&gt;0,(J80*K80+J81*K81+J82*K82)/J83,0)</f>
        <v>7.6984686380751233E-2</v>
      </c>
      <c r="L83" s="53">
        <f>L80+L81+L82</f>
        <v>40202.855000000003</v>
      </c>
      <c r="M83" s="54">
        <f>IF(L83&gt;0,N83/L83,0)</f>
        <v>0.56735114998673597</v>
      </c>
      <c r="N83" s="55">
        <f>N80+N81+N82</f>
        <v>22809.136017000001</v>
      </c>
      <c r="O83" s="21">
        <f>IF(L83&gt;0,P83/L83,0)</f>
        <v>0.20842559246103293</v>
      </c>
      <c r="P83" s="55">
        <f>P80+P81+P82</f>
        <v>8379.3038720000004</v>
      </c>
      <c r="Q83" s="21">
        <f>IF(L83&gt;0,R83/L83,0)</f>
        <v>0.22422325755223105</v>
      </c>
      <c r="R83" s="55">
        <f>R80+R81+R82</f>
        <v>9014.4151110000003</v>
      </c>
      <c r="S83" s="21">
        <f>IF(L83&gt;0,T83/L83,0)</f>
        <v>0.21264242969808983</v>
      </c>
      <c r="T83" s="55">
        <f>T80+T81+T82</f>
        <v>8548.8327680000002</v>
      </c>
      <c r="U83" s="21">
        <f>IF(L83&gt;0,V83/L83,0)</f>
        <v>0.50100381656974358</v>
      </c>
      <c r="V83" s="55">
        <f>V80+V81+V82</f>
        <v>20141.783792000002</v>
      </c>
      <c r="W83" s="21">
        <f>IF(L83&gt;0,X83/L83,0)</f>
        <v>0.40333558698754107</v>
      </c>
      <c r="X83" s="55">
        <f>X80+X81+X82</f>
        <v>16215.242120000001</v>
      </c>
      <c r="Y83" s="56">
        <f>IF(L83&gt;0,Z83/L83,0)</f>
        <v>3.2996139821413178E-3</v>
      </c>
      <c r="Z83" s="57">
        <f>SUM(Z80:Z82)</f>
        <v>132.65390248</v>
      </c>
      <c r="AA83" s="63">
        <f>IF(L83&gt;0,(AA80*L80+AA81*L81+AA82*L82)/L83,0)</f>
        <v>2.7648527875689427E-3</v>
      </c>
      <c r="AB83" s="56">
        <f>IF(J83&gt;0,(J80*AB80+J81*AB81+J82*AB82)/J83,0)</f>
        <v>3.3331182845073009E-4</v>
      </c>
      <c r="AC83" s="53">
        <f>SUM(AC80:AC82)</f>
        <v>13.3995079</v>
      </c>
      <c r="AD83" s="54">
        <f>IF(J83&gt;0,(J80*AD80+J81*AD81+J82*AD82)/J83,0)</f>
        <v>0.19658606391771513</v>
      </c>
      <c r="AE83" s="59">
        <f>SUM(AE80:AE82)</f>
        <v>107.96139880000001</v>
      </c>
      <c r="AF83" s="54">
        <f>IF(AND(Z83&gt;0),((Z80*AF80+Z81*AF81+Z82*AF82)/Z83),0)</f>
        <v>0.90052194055358625</v>
      </c>
      <c r="AG83" s="58">
        <f>IF(AND(AA83&gt;0,AJ83&gt;0,AB83&gt;0),((AJ83*(AA83-AB83))/(AA83*(AJ83-AB83))),0)</f>
        <v>0.88095674345903141</v>
      </c>
      <c r="AH83" s="52">
        <f t="shared" ref="AH83" si="144">SUM(AH80:AH82)</f>
        <v>605</v>
      </c>
      <c r="AI83" s="21">
        <f>IF(AH83&gt;0,(AI80*AH80+AI81*AH81+AI82*AH82)/AH83,0)</f>
        <v>8.9342148760330573E-2</v>
      </c>
      <c r="AJ83" s="54">
        <f>IF(J83&gt;0,(AJ80*J80+AJ81*J81+AJ82*J82)/J83,0)</f>
        <v>0.19446747635228209</v>
      </c>
      <c r="AK83" s="59">
        <f>SUM(AK80:AK82)</f>
        <v>107.0393392</v>
      </c>
      <c r="AL83" s="70"/>
      <c r="AM83" s="57">
        <f>SUM(AM80:AM82)</f>
        <v>989.56</v>
      </c>
      <c r="AN83" s="124"/>
      <c r="AO83" s="125">
        <f>AN82</f>
        <v>386.94000000000062</v>
      </c>
      <c r="AP83" s="52">
        <f>SUM(AP80:AP82)</f>
        <v>0</v>
      </c>
      <c r="AQ83" s="71"/>
      <c r="AR83" s="72"/>
      <c r="AS83" s="72"/>
      <c r="AT83" s="72"/>
      <c r="AU83" s="72"/>
    </row>
    <row r="84" spans="1:47" x14ac:dyDescent="0.2">
      <c r="A84" s="169">
        <v>21</v>
      </c>
      <c r="B84" s="23">
        <v>1</v>
      </c>
      <c r="C84" s="11" t="s">
        <v>50</v>
      </c>
      <c r="D84" s="12">
        <v>8528</v>
      </c>
      <c r="E84" s="12">
        <v>0</v>
      </c>
      <c r="F84" s="12">
        <v>11612</v>
      </c>
      <c r="G84" s="13">
        <v>0.7</v>
      </c>
      <c r="H84" s="13">
        <v>4.5999999999999996</v>
      </c>
      <c r="I84" s="12">
        <v>11705</v>
      </c>
      <c r="J84" s="12">
        <v>14444</v>
      </c>
      <c r="K84" s="14">
        <v>0.08</v>
      </c>
      <c r="L84" s="25">
        <f>J84*(1-K84)</f>
        <v>13288.480000000001</v>
      </c>
      <c r="M84" s="15">
        <v>0.61699999999999999</v>
      </c>
      <c r="N84" s="26">
        <f>L84*M84</f>
        <v>8198.9921600000016</v>
      </c>
      <c r="O84" s="14">
        <v>0.185</v>
      </c>
      <c r="P84" s="26">
        <f>L84*O84</f>
        <v>2458.3688000000002</v>
      </c>
      <c r="Q84" s="16">
        <v>0.19800000000000001</v>
      </c>
      <c r="R84" s="26">
        <f>L84*Q84</f>
        <v>2631.1190400000005</v>
      </c>
      <c r="S84" s="16">
        <v>0.19700000000000001</v>
      </c>
      <c r="T84" s="26">
        <f>L84*S84</f>
        <v>2617.8305600000003</v>
      </c>
      <c r="U84" s="16">
        <v>0.52600000000000002</v>
      </c>
      <c r="V84" s="26">
        <f>L84*U84</f>
        <v>6989.7404800000013</v>
      </c>
      <c r="W84" s="16">
        <v>0.4</v>
      </c>
      <c r="X84" s="26">
        <f>W84*L84</f>
        <v>5315.3920000000007</v>
      </c>
      <c r="Y84" s="17">
        <v>3.3999999999999998E-3</v>
      </c>
      <c r="Z84" s="61">
        <f>L84*Y84</f>
        <v>45.180832000000002</v>
      </c>
      <c r="AA84" s="28">
        <f>IF(J84&gt;0,(AC84+AK84)/J84,0)</f>
        <v>3.010244641373581E-3</v>
      </c>
      <c r="AB84" s="17">
        <v>3.2000000000000003E-4</v>
      </c>
      <c r="AC84" s="25">
        <f>AB84*L84</f>
        <v>4.2523136000000008</v>
      </c>
      <c r="AD84" s="141">
        <v>0.2087</v>
      </c>
      <c r="AE84" s="31">
        <f>AH84*(1-AI84)*AD84</f>
        <v>38.02514</v>
      </c>
      <c r="AF84" s="29">
        <f t="shared" ref="AF84:AF86" si="145">IF(AND(AD84&gt;0,AB84&gt;0,Y84&gt;0),((Y84-AB84)*AD84)/((AD84-AB84)*Y84),0)</f>
        <v>0.90727347662358915</v>
      </c>
      <c r="AG84" s="62">
        <f>IF(AND(AA84&gt;0,AJ84&gt;0,AB84&gt;0),((AJ84*(AA84-AB84))/(AA84*(AJ84-AB84))),0)</f>
        <v>0.89502662404856725</v>
      </c>
      <c r="AH84" s="12">
        <v>200</v>
      </c>
      <c r="AI84" s="14">
        <v>8.8999999999999996E-2</v>
      </c>
      <c r="AJ84" s="15">
        <v>0.21529999999999999</v>
      </c>
      <c r="AK84" s="31">
        <f t="shared" si="137"/>
        <v>39.22766</v>
      </c>
      <c r="AL84" s="19">
        <v>1.5</v>
      </c>
      <c r="AM84" s="19"/>
      <c r="AN84" s="119">
        <f>AN82+AH84-AM84</f>
        <v>586.94000000000062</v>
      </c>
      <c r="AO84" s="120"/>
      <c r="AP84" s="12"/>
      <c r="AQ84" s="32"/>
      <c r="AR84" s="20"/>
      <c r="AS84" s="20"/>
      <c r="AT84" s="20"/>
      <c r="AU84" s="20"/>
    </row>
    <row r="85" spans="1:47" x14ac:dyDescent="0.2">
      <c r="A85" s="170"/>
      <c r="B85" s="34">
        <v>2</v>
      </c>
      <c r="C85" s="11" t="s">
        <v>58</v>
      </c>
      <c r="D85" s="35">
        <v>13700</v>
      </c>
      <c r="E85" s="44">
        <v>6</v>
      </c>
      <c r="F85" s="35">
        <v>13982</v>
      </c>
      <c r="G85" s="36">
        <v>1.1000000000000001</v>
      </c>
      <c r="H85" s="38">
        <v>4.0999999999999996</v>
      </c>
      <c r="I85" s="35">
        <v>14568</v>
      </c>
      <c r="J85" s="35">
        <v>14689</v>
      </c>
      <c r="K85" s="66">
        <v>7.8E-2</v>
      </c>
      <c r="L85" s="38">
        <f t="shared" ref="L85:L86" si="146">J85*(1-K85)</f>
        <v>13543.258</v>
      </c>
      <c r="M85" s="39">
        <v>0.57199999999999995</v>
      </c>
      <c r="N85" s="26">
        <f t="shared" ref="N85:N86" si="147">L85*M85</f>
        <v>7746.7435759999989</v>
      </c>
      <c r="O85" s="37">
        <v>7.1999999999999995E-2</v>
      </c>
      <c r="P85" s="26">
        <f t="shared" ref="P85:P86" si="148">L85*O85</f>
        <v>975.11457599999994</v>
      </c>
      <c r="Q85" s="40">
        <v>0.35599999999999998</v>
      </c>
      <c r="R85" s="26">
        <f t="shared" ref="R85:R86" si="149">L85*Q85</f>
        <v>4821.399848</v>
      </c>
      <c r="S85" s="40">
        <v>0.20499999999999999</v>
      </c>
      <c r="T85" s="26">
        <f>L85*S85</f>
        <v>2776.36789</v>
      </c>
      <c r="U85" s="40">
        <v>0.5</v>
      </c>
      <c r="V85" s="26">
        <f>L85*U85</f>
        <v>6771.6289999999999</v>
      </c>
      <c r="W85" s="40">
        <v>0.39</v>
      </c>
      <c r="X85" s="26">
        <f>W85*L85</f>
        <v>5281.8706199999997</v>
      </c>
      <c r="Y85" s="41">
        <v>3.4099999999999998E-3</v>
      </c>
      <c r="Z85" s="18">
        <f>L85*Y85</f>
        <v>46.182509779999997</v>
      </c>
      <c r="AA85" s="28">
        <f>IF(J85&gt;0,(AC85+AK85)/J85,0)</f>
        <v>2.9554176975968411E-3</v>
      </c>
      <c r="AB85" s="41">
        <v>3.2000000000000003E-4</v>
      </c>
      <c r="AC85" s="38">
        <f>AB85*L85</f>
        <v>4.3338425599999999</v>
      </c>
      <c r="AD85" s="29">
        <v>0.21129999999999999</v>
      </c>
      <c r="AE85" s="42">
        <f>AH85*(1-AI85)*AD85</f>
        <v>39.890059200000003</v>
      </c>
      <c r="AF85" s="29">
        <f t="shared" si="145"/>
        <v>0.90753275664549926</v>
      </c>
      <c r="AG85" s="30">
        <f t="shared" ref="AG85:AG86" si="150">IF(AND(AA85&gt;0,AJ85&gt;0,AB85&gt;0),((AJ85*(AA85-AB85))/(AA85*(AJ85-AB85))),0)</f>
        <v>0.89310491821515936</v>
      </c>
      <c r="AH85" s="35">
        <v>207</v>
      </c>
      <c r="AI85" s="66">
        <v>8.7999999999999995E-2</v>
      </c>
      <c r="AJ85" s="67">
        <v>0.20699999999999999</v>
      </c>
      <c r="AK85" s="42">
        <f t="shared" si="137"/>
        <v>39.078288000000001</v>
      </c>
      <c r="AL85" s="18">
        <v>1.58</v>
      </c>
      <c r="AM85" s="18"/>
      <c r="AN85" s="122">
        <f>AN84+AH85-AM85</f>
        <v>793.94000000000062</v>
      </c>
      <c r="AO85" s="123"/>
      <c r="AP85" s="44"/>
      <c r="AQ85" s="49"/>
      <c r="AR85" s="42"/>
      <c r="AS85" s="42"/>
      <c r="AT85" s="42"/>
      <c r="AU85" s="42"/>
    </row>
    <row r="86" spans="1:47" x14ac:dyDescent="0.2">
      <c r="A86" s="170"/>
      <c r="B86" s="34">
        <v>3</v>
      </c>
      <c r="C86" s="11" t="s">
        <v>53</v>
      </c>
      <c r="D86" s="44">
        <v>14672</v>
      </c>
      <c r="E86" s="44">
        <v>6</v>
      </c>
      <c r="F86" s="44">
        <v>15012</v>
      </c>
      <c r="G86" s="38">
        <v>0.9</v>
      </c>
      <c r="H86" s="38">
        <v>4.3</v>
      </c>
      <c r="I86" s="44">
        <v>15634</v>
      </c>
      <c r="J86" s="44">
        <v>14809</v>
      </c>
      <c r="K86" s="66">
        <v>7.6999999999999999E-2</v>
      </c>
      <c r="L86" s="38">
        <f t="shared" si="146"/>
        <v>13668.707</v>
      </c>
      <c r="M86" s="29">
        <v>0.56000000000000005</v>
      </c>
      <c r="N86" s="26">
        <f t="shared" si="147"/>
        <v>7654.4759200000008</v>
      </c>
      <c r="O86" s="40">
        <v>0.17</v>
      </c>
      <c r="P86" s="26">
        <f t="shared" si="148"/>
        <v>2323.68019</v>
      </c>
      <c r="Q86" s="40">
        <v>0.27</v>
      </c>
      <c r="R86" s="26">
        <f t="shared" si="149"/>
        <v>3690.5508900000004</v>
      </c>
      <c r="S86" s="40">
        <v>0.20899999999999999</v>
      </c>
      <c r="T86" s="26">
        <f>L86*S86</f>
        <v>2856.759763</v>
      </c>
      <c r="U86" s="40">
        <v>0.498</v>
      </c>
      <c r="V86" s="26">
        <f>L86*U86</f>
        <v>6807.0160860000005</v>
      </c>
      <c r="W86" s="40">
        <v>0.39</v>
      </c>
      <c r="X86" s="26">
        <f>W86*L86</f>
        <v>5330.7957300000007</v>
      </c>
      <c r="Y86" s="48">
        <v>3.3300000000000001E-3</v>
      </c>
      <c r="Z86" s="18">
        <f>L86*Y86</f>
        <v>45.516794310000002</v>
      </c>
      <c r="AA86" s="28">
        <f>IF(J86&gt;0,(AC86+AK86)/J86,0)</f>
        <v>2.915710565872105E-3</v>
      </c>
      <c r="AB86" s="48">
        <v>3.1E-4</v>
      </c>
      <c r="AC86" s="38">
        <f>AB86*L86</f>
        <v>4.23729917</v>
      </c>
      <c r="AD86" s="29">
        <v>0.21049999999999999</v>
      </c>
      <c r="AE86" s="42">
        <f>AH86*(1-AI86)*AD86</f>
        <v>38.629486499999999</v>
      </c>
      <c r="AF86" s="29">
        <f t="shared" si="145"/>
        <v>0.90824446407490333</v>
      </c>
      <c r="AG86" s="30">
        <f t="shared" si="150"/>
        <v>0.89498690699979422</v>
      </c>
      <c r="AH86" s="44">
        <v>201</v>
      </c>
      <c r="AI86" s="66">
        <v>8.6999999999999994E-2</v>
      </c>
      <c r="AJ86" s="67">
        <v>0.2122</v>
      </c>
      <c r="AK86" s="42">
        <f t="shared" si="137"/>
        <v>38.941458600000004</v>
      </c>
      <c r="AL86" s="18">
        <v>1.6</v>
      </c>
      <c r="AM86" s="18"/>
      <c r="AN86" s="122">
        <f>AN85+AH86-AM86</f>
        <v>994.94000000000062</v>
      </c>
      <c r="AO86" s="123"/>
      <c r="AP86" s="44"/>
      <c r="AQ86" s="49"/>
      <c r="AR86" s="42"/>
      <c r="AS86" s="42"/>
      <c r="AT86" s="42"/>
      <c r="AU86" s="42"/>
    </row>
    <row r="87" spans="1:47" s="22" customFormat="1" ht="13.5" thickBot="1" x14ac:dyDescent="0.25">
      <c r="A87" s="171"/>
      <c r="B87" s="50" t="s">
        <v>38</v>
      </c>
      <c r="C87" s="51"/>
      <c r="D87" s="52">
        <f>SUM(D84:D86)</f>
        <v>36900</v>
      </c>
      <c r="E87" s="68"/>
      <c r="F87" s="52">
        <f t="shared" ref="F87:J87" si="151">SUM(F84:F86)</f>
        <v>40606</v>
      </c>
      <c r="G87" s="53"/>
      <c r="H87" s="69"/>
      <c r="I87" s="52">
        <f t="shared" si="151"/>
        <v>41907</v>
      </c>
      <c r="J87" s="52">
        <f t="shared" si="151"/>
        <v>43942</v>
      </c>
      <c r="K87" s="21">
        <f>IF(J87&gt;0,(J84*K84+J85*K85+J86*K86)/J87,0)</f>
        <v>7.8320399617677838E-2</v>
      </c>
      <c r="L87" s="53">
        <f>L84+L85+L86</f>
        <v>40500.445</v>
      </c>
      <c r="M87" s="54">
        <f>IF(L87&gt;0,N87/L87,0)</f>
        <v>0.58271487278720024</v>
      </c>
      <c r="N87" s="55">
        <f>N84+N85+N86</f>
        <v>23600.211655999999</v>
      </c>
      <c r="O87" s="21">
        <f>IF(L87&gt;0,P87/L87,0)</f>
        <v>0.14215062491288677</v>
      </c>
      <c r="P87" s="55">
        <f>P84+P85+P86</f>
        <v>5757.1635660000002</v>
      </c>
      <c r="Q87" s="21">
        <f>IF(L87&gt;0,R87/L87,0)</f>
        <v>0.27513450229991304</v>
      </c>
      <c r="R87" s="55">
        <f>R84+R85+R86</f>
        <v>11143.069778000001</v>
      </c>
      <c r="S87" s="21">
        <f>IF(L87&gt;0,T87/L87,0)</f>
        <v>0.20372512482270255</v>
      </c>
      <c r="T87" s="55">
        <f>T84+T85+T86</f>
        <v>8250.9582129999999</v>
      </c>
      <c r="U87" s="21">
        <f>IF(L87&gt;0,V87/L87,0)</f>
        <v>0.50785579185611418</v>
      </c>
      <c r="V87" s="55">
        <f>V84+V85+V86</f>
        <v>20568.385566000001</v>
      </c>
      <c r="W87" s="21">
        <f>IF(L87&gt;0,X87/L87,0)</f>
        <v>0.39328107012157526</v>
      </c>
      <c r="X87" s="55">
        <f>X84+X85+X86</f>
        <v>15928.058350000003</v>
      </c>
      <c r="Y87" s="56">
        <f>IF(L87&gt;0,Z87/L87,0)</f>
        <v>3.3797193114791704E-3</v>
      </c>
      <c r="Z87" s="57">
        <f>SUM(Z84:Z86)</f>
        <v>136.88013609000001</v>
      </c>
      <c r="AA87" s="63">
        <f>IF(L87&gt;0,(AA84*L84+AA85*L85+AA86*L86)/L87,0)</f>
        <v>2.9600058347514454E-3</v>
      </c>
      <c r="AB87" s="56">
        <f>IF(J87&gt;0,(J84*AB84+J85*AB85+J86*AB86)/J87,0)</f>
        <v>3.1662987574530062E-4</v>
      </c>
      <c r="AC87" s="53">
        <f>SUM(AC84:AC86)</f>
        <v>12.823455330000002</v>
      </c>
      <c r="AD87" s="54">
        <f>IF(J87&gt;0,(J84*AD84+J85*AD85+J86*AD86)/J87,0)</f>
        <v>0.21017575440353192</v>
      </c>
      <c r="AE87" s="59">
        <f>SUM(AE84:AE86)</f>
        <v>116.5446857</v>
      </c>
      <c r="AF87" s="54">
        <f>IF(AND(Z87&gt;0),((Z84*AF84+Z85*AF85+Z86*AF86)/Z87),0)</f>
        <v>0.90768383885620518</v>
      </c>
      <c r="AG87" s="58">
        <f>IF(AND(AA87&gt;0,AJ87&gt;0,AB87&gt;0),((AJ87*(AA87-AB87))/(AA87*(AJ87-AB87))),0)</f>
        <v>0.89436971252860376</v>
      </c>
      <c r="AH87" s="52">
        <f t="shared" ref="AH87" si="152">SUM(AH84:AH86)</f>
        <v>608</v>
      </c>
      <c r="AI87" s="21">
        <f>IF(AH87&gt;0,(AI84*AH84+AI85*AH85+AI86*AH86)/AH87,0)</f>
        <v>8.7998355263157899E-2</v>
      </c>
      <c r="AJ87" s="54">
        <f>IF(J87&gt;0,(AJ84*J84+AJ85*J85+AJ86*J86)/J87,0)</f>
        <v>0.21148072459150696</v>
      </c>
      <c r="AK87" s="59">
        <f>SUM(AK84:AK86)</f>
        <v>117.24740660000001</v>
      </c>
      <c r="AL87" s="70"/>
      <c r="AM87" s="57">
        <f>SUM(AM84:AM86)</f>
        <v>0</v>
      </c>
      <c r="AN87" s="124"/>
      <c r="AO87" s="125">
        <f>AN86</f>
        <v>994.94000000000062</v>
      </c>
      <c r="AP87" s="52">
        <f>SUM(AP84:AP86)</f>
        <v>0</v>
      </c>
      <c r="AQ87" s="71"/>
      <c r="AR87" s="72"/>
      <c r="AS87" s="72"/>
      <c r="AT87" s="72"/>
      <c r="AU87" s="72"/>
    </row>
    <row r="88" spans="1:47" x14ac:dyDescent="0.2">
      <c r="A88" s="169">
        <v>22</v>
      </c>
      <c r="B88" s="23">
        <v>1</v>
      </c>
      <c r="C88" s="24" t="s">
        <v>56</v>
      </c>
      <c r="D88" s="12">
        <v>16969</v>
      </c>
      <c r="E88" s="12">
        <v>0</v>
      </c>
      <c r="F88" s="12">
        <v>13413</v>
      </c>
      <c r="G88" s="13">
        <v>0.9</v>
      </c>
      <c r="H88" s="13">
        <v>3.6</v>
      </c>
      <c r="I88" s="12">
        <v>13315</v>
      </c>
      <c r="J88" s="12">
        <v>14956</v>
      </c>
      <c r="K88" s="14">
        <v>7.5999999999999998E-2</v>
      </c>
      <c r="L88" s="25">
        <f>J88*(1-K88)</f>
        <v>13819.344000000001</v>
      </c>
      <c r="M88" s="15">
        <v>0.77900000000000003</v>
      </c>
      <c r="N88" s="26">
        <f>L88*M88</f>
        <v>10765.268976000001</v>
      </c>
      <c r="O88" s="14">
        <v>0.121</v>
      </c>
      <c r="P88" s="26">
        <f>L88*O88</f>
        <v>1672.1406240000001</v>
      </c>
      <c r="Q88" s="16">
        <v>0.1</v>
      </c>
      <c r="R88" s="26">
        <f>L88*Q88</f>
        <v>1381.9344000000001</v>
      </c>
      <c r="S88" s="16">
        <v>0.20100000000000001</v>
      </c>
      <c r="T88" s="26">
        <f>L88*S88</f>
        <v>2777.6881440000002</v>
      </c>
      <c r="U88" s="16">
        <v>0.52900000000000003</v>
      </c>
      <c r="V88" s="26">
        <f>L88*U88</f>
        <v>7310.432976000001</v>
      </c>
      <c r="W88" s="16">
        <v>0.39</v>
      </c>
      <c r="X88" s="26">
        <f>W88*L88</f>
        <v>5389.5441600000004</v>
      </c>
      <c r="Y88" s="17">
        <v>3.31E-3</v>
      </c>
      <c r="Z88" s="61">
        <f>L88*Y88</f>
        <v>45.742028640000001</v>
      </c>
      <c r="AA88" s="28">
        <f>IF(J88&gt;0,(AC88+AK88)/J88,0)</f>
        <v>3.0000839261834712E-3</v>
      </c>
      <c r="AB88" s="17">
        <v>2.9999999999999997E-4</v>
      </c>
      <c r="AC88" s="25">
        <f>AB88*L88</f>
        <v>4.1458031999999996</v>
      </c>
      <c r="AD88" s="141">
        <v>0.20680000000000001</v>
      </c>
      <c r="AE88" s="31">
        <f>AH88*(1-AI88)*AD88</f>
        <v>39.649764000000005</v>
      </c>
      <c r="AF88" s="29">
        <f t="shared" ref="AF88:AF90" si="153">IF(AND(AD88&gt;0,AB88&gt;0,Y88&gt;0),((Y88-AB88)*AD88)/((AD88-AB88)*Y88),0)</f>
        <v>0.91068667110451118</v>
      </c>
      <c r="AG88" s="62">
        <f>IF(AND(AA88&gt;0,AJ88&gt;0,AB88&gt;0),((AJ88*(AA88-AB88))/(AA88*(AJ88-AB88))),0)</f>
        <v>0.90127578585929535</v>
      </c>
      <c r="AH88" s="12">
        <v>210</v>
      </c>
      <c r="AI88" s="14">
        <v>8.6999999999999994E-2</v>
      </c>
      <c r="AJ88" s="15">
        <v>0.21240000000000001</v>
      </c>
      <c r="AK88" s="31">
        <f t="shared" si="137"/>
        <v>40.723452000000002</v>
      </c>
      <c r="AL88" s="19">
        <v>1.58</v>
      </c>
      <c r="AM88" s="19"/>
      <c r="AN88" s="119">
        <f>AN86+AH88-AM88</f>
        <v>1204.9400000000005</v>
      </c>
      <c r="AO88" s="120"/>
      <c r="AP88" s="12"/>
      <c r="AQ88" s="32"/>
      <c r="AR88" s="20"/>
      <c r="AS88" s="20"/>
      <c r="AT88" s="20"/>
      <c r="AU88" s="20"/>
    </row>
    <row r="89" spans="1:47" x14ac:dyDescent="0.2">
      <c r="A89" s="170"/>
      <c r="B89" s="34">
        <v>2</v>
      </c>
      <c r="C89" s="11" t="s">
        <v>58</v>
      </c>
      <c r="D89" s="35">
        <v>21000</v>
      </c>
      <c r="E89" s="44">
        <v>2</v>
      </c>
      <c r="F89" s="35">
        <v>16098</v>
      </c>
      <c r="G89" s="36">
        <v>1</v>
      </c>
      <c r="H89" s="38">
        <v>3.4</v>
      </c>
      <c r="I89" s="35">
        <v>16771</v>
      </c>
      <c r="J89" s="35">
        <v>14971</v>
      </c>
      <c r="K89" s="66">
        <v>7.9000000000000001E-2</v>
      </c>
      <c r="L89" s="38">
        <f t="shared" ref="L89:L90" si="154">J89*(1-K89)</f>
        <v>13788.291000000001</v>
      </c>
      <c r="M89" s="39">
        <v>0.72399999999999998</v>
      </c>
      <c r="N89" s="26">
        <f t="shared" ref="N89:N90" si="155">L89*M89</f>
        <v>9982.7226840000003</v>
      </c>
      <c r="O89" s="37">
        <v>0.11</v>
      </c>
      <c r="P89" s="26">
        <f t="shared" ref="P89:P90" si="156">L89*O89</f>
        <v>1516.7120100000002</v>
      </c>
      <c r="Q89" s="40">
        <v>0.16600000000000001</v>
      </c>
      <c r="R89" s="26">
        <f t="shared" ref="R89:R90" si="157">L89*Q89</f>
        <v>2288.8563060000001</v>
      </c>
      <c r="S89" s="40">
        <v>0.2</v>
      </c>
      <c r="T89" s="26">
        <f>L89*S89</f>
        <v>2757.6582000000003</v>
      </c>
      <c r="U89" s="40">
        <v>0.53</v>
      </c>
      <c r="V89" s="26">
        <f>L89*U89</f>
        <v>7307.7942300000013</v>
      </c>
      <c r="W89" s="40">
        <v>0.39</v>
      </c>
      <c r="X89" s="26">
        <f>W89*L89</f>
        <v>5377.4334900000003</v>
      </c>
      <c r="Y89" s="41">
        <v>3.4299999999999999E-3</v>
      </c>
      <c r="Z89" s="18">
        <f>L89*Y89</f>
        <v>47.293838130000005</v>
      </c>
      <c r="AA89" s="28">
        <f>IF(J89&gt;0,(AC89+AK89)/J89,0)</f>
        <v>3.0437201516264776E-3</v>
      </c>
      <c r="AB89" s="41">
        <v>2.9E-4</v>
      </c>
      <c r="AC89" s="38">
        <f>AB89*L89</f>
        <v>3.9986043900000001</v>
      </c>
      <c r="AD89" s="29">
        <v>0.20330000000000001</v>
      </c>
      <c r="AE89" s="42">
        <f>AH89*(1-AI89)*AD89</f>
        <v>41.671417500000004</v>
      </c>
      <c r="AF89" s="29">
        <f t="shared" si="153"/>
        <v>0.91675961904532133</v>
      </c>
      <c r="AG89" s="30">
        <f t="shared" ref="AG89:AG90" si="158">IF(AND(AA89&gt;0,AJ89&gt;0,AB89&gt;0),((AJ89*(AA89-AB89))/(AA89*(AJ89-AB89))),0)</f>
        <v>0.90601744534441708</v>
      </c>
      <c r="AH89" s="35">
        <v>225</v>
      </c>
      <c r="AI89" s="66">
        <v>8.8999999999999996E-2</v>
      </c>
      <c r="AJ89" s="67">
        <v>0.20280000000000001</v>
      </c>
      <c r="AK89" s="42">
        <f t="shared" si="137"/>
        <v>41.568930000000002</v>
      </c>
      <c r="AL89" s="18">
        <v>1.56</v>
      </c>
      <c r="AM89" s="18"/>
      <c r="AN89" s="122">
        <f>AN88+AH89-AM89</f>
        <v>1429.9400000000005</v>
      </c>
      <c r="AO89" s="123"/>
      <c r="AP89" s="44"/>
      <c r="AQ89" s="49"/>
      <c r="AR89" s="42"/>
      <c r="AS89" s="42"/>
      <c r="AT89" s="42"/>
      <c r="AU89" s="42"/>
    </row>
    <row r="90" spans="1:47" x14ac:dyDescent="0.2">
      <c r="A90" s="170"/>
      <c r="B90" s="34">
        <v>3</v>
      </c>
      <c r="C90" s="11" t="s">
        <v>55</v>
      </c>
      <c r="D90" s="44">
        <v>16131</v>
      </c>
      <c r="E90" s="44">
        <v>3</v>
      </c>
      <c r="F90" s="44">
        <v>16736</v>
      </c>
      <c r="G90" s="38">
        <v>1</v>
      </c>
      <c r="H90" s="38">
        <v>3.7</v>
      </c>
      <c r="I90" s="44">
        <v>16881</v>
      </c>
      <c r="J90" s="44">
        <v>15000</v>
      </c>
      <c r="K90" s="66">
        <v>7.8E-2</v>
      </c>
      <c r="L90" s="38">
        <f t="shared" si="154"/>
        <v>13830</v>
      </c>
      <c r="M90" s="29">
        <v>0.73399999999999999</v>
      </c>
      <c r="N90" s="26">
        <f t="shared" si="155"/>
        <v>10151.219999999999</v>
      </c>
      <c r="O90" s="40">
        <v>0.11700000000000001</v>
      </c>
      <c r="P90" s="26">
        <f t="shared" si="156"/>
        <v>1618.1100000000001</v>
      </c>
      <c r="Q90" s="40">
        <v>0.14899999999999999</v>
      </c>
      <c r="R90" s="26">
        <f t="shared" si="157"/>
        <v>2060.67</v>
      </c>
      <c r="S90" s="40">
        <v>0.19800000000000001</v>
      </c>
      <c r="T90" s="26">
        <f>L90*S90</f>
        <v>2738.34</v>
      </c>
      <c r="U90" s="40">
        <v>0.50600000000000001</v>
      </c>
      <c r="V90" s="26">
        <f>L90*U90</f>
        <v>6997.9800000000005</v>
      </c>
      <c r="W90" s="40">
        <v>0.4</v>
      </c>
      <c r="X90" s="26">
        <f>W90*L90</f>
        <v>5532</v>
      </c>
      <c r="Y90" s="48">
        <v>3.47E-3</v>
      </c>
      <c r="Z90" s="18">
        <f>L90*Y90</f>
        <v>47.990099999999998</v>
      </c>
      <c r="AA90" s="28">
        <f>IF(J90&gt;0,(AC90+AK90)/J90,0)</f>
        <v>3.2668677600000006E-3</v>
      </c>
      <c r="AB90" s="48">
        <v>3.2000000000000003E-4</v>
      </c>
      <c r="AC90" s="38">
        <f>AB90*L90</f>
        <v>4.4256000000000002</v>
      </c>
      <c r="AD90" s="29">
        <v>0.20519999999999999</v>
      </c>
      <c r="AE90" s="42">
        <f>AH90*(1-AI90)*AD90</f>
        <v>45.238802400000004</v>
      </c>
      <c r="AF90" s="29">
        <f t="shared" si="153"/>
        <v>0.909198833758877</v>
      </c>
      <c r="AG90" s="30">
        <f t="shared" si="158"/>
        <v>0.90347668075231224</v>
      </c>
      <c r="AH90" s="44">
        <v>242</v>
      </c>
      <c r="AI90" s="66">
        <v>8.8999999999999996E-2</v>
      </c>
      <c r="AJ90" s="67">
        <v>0.20219999999999999</v>
      </c>
      <c r="AK90" s="42">
        <f t="shared" si="137"/>
        <v>44.577416400000004</v>
      </c>
      <c r="AL90" s="18">
        <v>1.58</v>
      </c>
      <c r="AM90" s="18"/>
      <c r="AN90" s="122">
        <f>AN89+AH90-AM90</f>
        <v>1671.9400000000005</v>
      </c>
      <c r="AO90" s="123"/>
      <c r="AP90" s="44"/>
      <c r="AQ90" s="49"/>
      <c r="AR90" s="42"/>
      <c r="AS90" s="42"/>
      <c r="AT90" s="42"/>
      <c r="AU90" s="42"/>
    </row>
    <row r="91" spans="1:47" s="22" customFormat="1" ht="13.5" thickBot="1" x14ac:dyDescent="0.25">
      <c r="A91" s="171"/>
      <c r="B91" s="50" t="s">
        <v>38</v>
      </c>
      <c r="C91" s="51"/>
      <c r="D91" s="52">
        <f>SUM(D88:D90)</f>
        <v>54100</v>
      </c>
      <c r="E91" s="68"/>
      <c r="F91" s="52">
        <f t="shared" ref="F91:J91" si="159">SUM(F88:F90)</f>
        <v>46247</v>
      </c>
      <c r="G91" s="53"/>
      <c r="H91" s="69"/>
      <c r="I91" s="52">
        <f t="shared" si="159"/>
        <v>46967</v>
      </c>
      <c r="J91" s="52">
        <f t="shared" si="159"/>
        <v>44927</v>
      </c>
      <c r="K91" s="21">
        <f>IF(J91&gt;0,(J88*K88+J89*K89+J90*K90)/J91,0)</f>
        <v>7.7667438288779575E-2</v>
      </c>
      <c r="L91" s="53">
        <f>L88+L89+L90</f>
        <v>41437.635000000002</v>
      </c>
      <c r="M91" s="54">
        <f>IF(L91&gt;0,N91/L91,0)</f>
        <v>0.74567990330529244</v>
      </c>
      <c r="N91" s="55">
        <f>N88+N89+N90</f>
        <v>30899.211660000001</v>
      </c>
      <c r="O91" s="21">
        <f>IF(L91&gt;0,P91/L91,0)</f>
        <v>0.11600475350487546</v>
      </c>
      <c r="P91" s="55">
        <f>P88+P89+P90</f>
        <v>4806.9626340000004</v>
      </c>
      <c r="Q91" s="21">
        <f>IF(L91&gt;0,R91/L91,0)</f>
        <v>0.13831534318983213</v>
      </c>
      <c r="R91" s="55">
        <f>R88+R89+R90</f>
        <v>5731.4607059999998</v>
      </c>
      <c r="S91" s="21">
        <f>IF(L91&gt;0,T91/L91,0)</f>
        <v>0.19966598827370338</v>
      </c>
      <c r="T91" s="55">
        <f>T88+T89+T90</f>
        <v>8273.6863440000016</v>
      </c>
      <c r="U91" s="21">
        <f>IF(L91&gt;0,V91/L91,0)</f>
        <v>0.52165639293844834</v>
      </c>
      <c r="V91" s="55">
        <f>V88+V89+V90</f>
        <v>21616.207206000003</v>
      </c>
      <c r="W91" s="21">
        <f>IF(L91&gt;0,X91/L91,0)</f>
        <v>0.39333754568763396</v>
      </c>
      <c r="X91" s="55">
        <f>X88+X89+X90</f>
        <v>16298.977650000001</v>
      </c>
      <c r="Y91" s="56">
        <f>IF(L91&gt;0,Z91/L91,0)</f>
        <v>3.4033304934029179E-3</v>
      </c>
      <c r="Z91" s="57">
        <f>SUM(Z88:Z90)</f>
        <v>141.02596677000003</v>
      </c>
      <c r="AA91" s="63">
        <f>IF(L91&gt;0,(AA88*L88+AA89*L89+AA90*L90)/L91,0)</f>
        <v>3.1036441172086677E-3</v>
      </c>
      <c r="AB91" s="56">
        <f>IF(J91&gt;0,(J88*AB88+J89*AB89+J90*AB90)/J91,0)</f>
        <v>3.0334520444276269E-4</v>
      </c>
      <c r="AC91" s="53">
        <f>SUM(AC88:AC90)</f>
        <v>12.570007589999999</v>
      </c>
      <c r="AD91" s="54">
        <f>IF(J91&gt;0,(J88*AD88+J89*AD89+J90*AD90)/J91,0)</f>
        <v>0.20509949696173793</v>
      </c>
      <c r="AE91" s="59">
        <f>SUM(AE88:AE90)</f>
        <v>126.55998390000002</v>
      </c>
      <c r="AF91" s="54">
        <f>IF(AND(Z91&gt;0),((Z88*AF88+Z89*AF89+Z90*AF90)/Z91),0)</f>
        <v>0.91221696767915428</v>
      </c>
      <c r="AG91" s="58">
        <f>IF(AND(AA91&gt;0,AJ91&gt;0,AB91&gt;0),((AJ91*(AA91-AB91))/(AA91*(AJ91-AB91))),0)</f>
        <v>0.9035935104419609</v>
      </c>
      <c r="AH91" s="52">
        <f t="shared" ref="AH91" si="160">SUM(AH88:AH90)</f>
        <v>677</v>
      </c>
      <c r="AI91" s="21">
        <f>IF(AH91&gt;0,(AI88*AH88+AI89*AH89+AI90*AH90)/AH91,0)</f>
        <v>8.8379615952732637E-2</v>
      </c>
      <c r="AJ91" s="54">
        <f>IF(J91&gt;0,(AJ88*J88+AJ89*J89+AJ90*J90)/J91,0)</f>
        <v>0.20579547265564135</v>
      </c>
      <c r="AK91" s="59">
        <f>SUM(AK88:AK90)</f>
        <v>126.86979840000001</v>
      </c>
      <c r="AL91" s="70"/>
      <c r="AM91" s="57">
        <f>SUM(AM88:AM90)</f>
        <v>0</v>
      </c>
      <c r="AN91" s="124"/>
      <c r="AO91" s="125">
        <f>AN90</f>
        <v>1671.9400000000005</v>
      </c>
      <c r="AP91" s="52">
        <f>SUM(AP88:AP90)</f>
        <v>0</v>
      </c>
      <c r="AQ91" s="71"/>
      <c r="AR91" s="72"/>
      <c r="AS91" s="72"/>
      <c r="AT91" s="72"/>
      <c r="AU91" s="72"/>
    </row>
    <row r="92" spans="1:47" x14ac:dyDescent="0.2">
      <c r="A92" s="169">
        <v>23</v>
      </c>
      <c r="B92" s="23">
        <v>1</v>
      </c>
      <c r="C92" s="11" t="s">
        <v>50</v>
      </c>
      <c r="D92" s="12">
        <v>6897</v>
      </c>
      <c r="E92" s="12">
        <v>0</v>
      </c>
      <c r="F92" s="12">
        <v>5981</v>
      </c>
      <c r="G92" s="13">
        <v>0.8</v>
      </c>
      <c r="H92" s="13">
        <v>4.5</v>
      </c>
      <c r="I92" s="12">
        <v>6927</v>
      </c>
      <c r="J92" s="12">
        <v>15135</v>
      </c>
      <c r="K92" s="14">
        <v>8.7999999999999995E-2</v>
      </c>
      <c r="L92" s="25">
        <f>J92*(1-K92)</f>
        <v>13803.12</v>
      </c>
      <c r="M92" s="15">
        <v>0.69299999999999995</v>
      </c>
      <c r="N92" s="26">
        <f>L92*M92</f>
        <v>9565.5621599999995</v>
      </c>
      <c r="O92" s="14">
        <v>0.124</v>
      </c>
      <c r="P92" s="26">
        <f>L92*O92</f>
        <v>1711.5868800000001</v>
      </c>
      <c r="Q92" s="16">
        <v>0.183</v>
      </c>
      <c r="R92" s="26">
        <f>L92*Q92</f>
        <v>2525.9709600000001</v>
      </c>
      <c r="S92" s="16">
        <v>0.189</v>
      </c>
      <c r="T92" s="26">
        <f>L92*S92</f>
        <v>2608.7896800000003</v>
      </c>
      <c r="U92" s="16">
        <v>0.54</v>
      </c>
      <c r="V92" s="26">
        <f>L92*U92</f>
        <v>7453.6848000000009</v>
      </c>
      <c r="W92" s="16">
        <v>0.39</v>
      </c>
      <c r="X92" s="26">
        <f>W92*L92</f>
        <v>5383.2168000000001</v>
      </c>
      <c r="Y92" s="17">
        <v>3.46E-3</v>
      </c>
      <c r="Z92" s="61">
        <f>L92*Y92</f>
        <v>47.758795200000002</v>
      </c>
      <c r="AA92" s="28">
        <f>IF(J92&gt;0,(AC92+AK92)/J92,0)</f>
        <v>3.090508331681533E-3</v>
      </c>
      <c r="AB92" s="17">
        <v>3.3E-4</v>
      </c>
      <c r="AC92" s="25">
        <f>AB92*L92</f>
        <v>4.5550296000000001</v>
      </c>
      <c r="AD92" s="141">
        <v>0.2049</v>
      </c>
      <c r="AE92" s="31">
        <f>AH92*(1-AI92)*AD92</f>
        <v>42.699111000000002</v>
      </c>
      <c r="AF92" s="29">
        <f t="shared" ref="AF92:AF94" si="161">IF(AND(AD92&gt;0,AB92&gt;0,Y92&gt;0),((Y92-AB92)*AD92)/((AD92-AB92)*Y92),0)</f>
        <v>0.90608356284336433</v>
      </c>
      <c r="AG92" s="62">
        <f>IF(AND(AA92&gt;0,AJ92&gt;0,AB92&gt;0),((AJ92*(AA92-AB92))/(AA92*(AJ92-AB92))),0)</f>
        <v>0.89467872480552679</v>
      </c>
      <c r="AH92" s="12">
        <v>229</v>
      </c>
      <c r="AI92" s="14">
        <v>0.09</v>
      </c>
      <c r="AJ92" s="15">
        <v>0.2026</v>
      </c>
      <c r="AK92" s="31">
        <f t="shared" ref="AK92:AK102" si="162">AH92*(1-AI92)*AJ92</f>
        <v>42.219814000000007</v>
      </c>
      <c r="AL92" s="19">
        <v>1.64</v>
      </c>
      <c r="AM92" s="19">
        <v>1261.4000000000001</v>
      </c>
      <c r="AN92" s="119">
        <f>AN90+AH92-AM92</f>
        <v>639.54000000000042</v>
      </c>
      <c r="AO92" s="120"/>
      <c r="AP92" s="12"/>
      <c r="AQ92" s="32"/>
      <c r="AR92" s="20"/>
      <c r="AS92" s="20"/>
      <c r="AT92" s="20"/>
      <c r="AU92" s="20"/>
    </row>
    <row r="93" spans="1:47" x14ac:dyDescent="0.2">
      <c r="A93" s="170"/>
      <c r="B93" s="34">
        <v>2</v>
      </c>
      <c r="C93" s="11" t="s">
        <v>58</v>
      </c>
      <c r="D93" s="35">
        <v>20500</v>
      </c>
      <c r="E93" s="44">
        <v>1</v>
      </c>
      <c r="F93" s="35">
        <v>14273</v>
      </c>
      <c r="G93" s="36">
        <v>1</v>
      </c>
      <c r="H93" s="38">
        <v>4.4000000000000004</v>
      </c>
      <c r="I93" s="35">
        <v>14733</v>
      </c>
      <c r="J93" s="35">
        <v>14724</v>
      </c>
      <c r="K93" s="66">
        <v>8.3000000000000004E-2</v>
      </c>
      <c r="L93" s="38">
        <f t="shared" ref="L93:L94" si="163">J93*(1-K93)</f>
        <v>13501.908000000001</v>
      </c>
      <c r="M93" s="39">
        <v>0.71499999999999997</v>
      </c>
      <c r="N93" s="26">
        <f t="shared" ref="N93:N94" si="164">L93*M93</f>
        <v>9653.8642200000013</v>
      </c>
      <c r="O93" s="37">
        <v>9.8000000000000004E-2</v>
      </c>
      <c r="P93" s="26">
        <f t="shared" ref="P93:P94" si="165">L93*O93</f>
        <v>1323.1869840000002</v>
      </c>
      <c r="Q93" s="40">
        <v>0.187</v>
      </c>
      <c r="R93" s="26">
        <f t="shared" ref="R93:R94" si="166">L93*Q93</f>
        <v>2524.856796</v>
      </c>
      <c r="S93" s="40">
        <v>0.193</v>
      </c>
      <c r="T93" s="26">
        <f>L93*S93</f>
        <v>2605.8682440000002</v>
      </c>
      <c r="U93" s="40">
        <v>0.53200000000000003</v>
      </c>
      <c r="V93" s="26">
        <f>L93*U93</f>
        <v>7183.0150560000011</v>
      </c>
      <c r="W93" s="40">
        <v>0.39</v>
      </c>
      <c r="X93" s="26">
        <f>W93*L93</f>
        <v>5265.7441200000003</v>
      </c>
      <c r="Y93" s="41">
        <v>3.47E-3</v>
      </c>
      <c r="Z93" s="18">
        <f>L93*Y93</f>
        <v>46.851620760000003</v>
      </c>
      <c r="AA93" s="28">
        <f>IF(J93&gt;0,(AC93+AK93)/J93,0)</f>
        <v>3.0601710391198046E-3</v>
      </c>
      <c r="AB93" s="41">
        <v>3.1E-4</v>
      </c>
      <c r="AC93" s="38">
        <f>AB93*L93</f>
        <v>4.1855914800000003</v>
      </c>
      <c r="AD93" s="29">
        <v>0.2223</v>
      </c>
      <c r="AE93" s="42">
        <f>AH93*(1-AI93)*AD93</f>
        <v>42.636917699999998</v>
      </c>
      <c r="AF93" s="29">
        <f t="shared" si="161"/>
        <v>0.91193452777749295</v>
      </c>
      <c r="AG93" s="30">
        <f t="shared" ref="AG93:AG94" si="167">IF(AND(AA93&gt;0,AJ93&gt;0,AB93&gt;0),((AJ93*(AA93-AB93))/(AA93*(AJ93-AB93))),0)</f>
        <v>0.90000772844913746</v>
      </c>
      <c r="AH93" s="35">
        <v>211</v>
      </c>
      <c r="AI93" s="66">
        <v>9.0999999999999998E-2</v>
      </c>
      <c r="AJ93" s="67">
        <v>0.21310000000000001</v>
      </c>
      <c r="AK93" s="42">
        <f t="shared" si="162"/>
        <v>40.872366900000003</v>
      </c>
      <c r="AL93" s="18">
        <v>1.56</v>
      </c>
      <c r="AM93" s="18"/>
      <c r="AN93" s="122">
        <f>AN92+AH93-AM93</f>
        <v>850.54000000000042</v>
      </c>
      <c r="AO93" s="123"/>
      <c r="AP93" s="44"/>
      <c r="AQ93" s="49"/>
      <c r="AR93" s="42"/>
      <c r="AS93" s="42"/>
      <c r="AT93" s="42"/>
      <c r="AU93" s="42"/>
    </row>
    <row r="94" spans="1:47" x14ac:dyDescent="0.2">
      <c r="A94" s="170"/>
      <c r="B94" s="34">
        <v>3</v>
      </c>
      <c r="C94" s="11" t="s">
        <v>55</v>
      </c>
      <c r="D94" s="44">
        <v>10555</v>
      </c>
      <c r="E94" s="44">
        <v>2</v>
      </c>
      <c r="F94" s="44">
        <v>13124</v>
      </c>
      <c r="G94" s="38">
        <v>0.9</v>
      </c>
      <c r="H94" s="38">
        <v>3.9</v>
      </c>
      <c r="I94" s="44">
        <v>13291</v>
      </c>
      <c r="J94" s="44">
        <v>15152</v>
      </c>
      <c r="K94" s="66">
        <v>8.2000000000000003E-2</v>
      </c>
      <c r="L94" s="38">
        <f t="shared" si="163"/>
        <v>13909.536</v>
      </c>
      <c r="M94" s="29">
        <v>0.751</v>
      </c>
      <c r="N94" s="26">
        <f t="shared" si="164"/>
        <v>10446.061535999999</v>
      </c>
      <c r="O94" s="40">
        <v>0.1</v>
      </c>
      <c r="P94" s="26">
        <f t="shared" si="165"/>
        <v>1390.9536000000001</v>
      </c>
      <c r="Q94" s="40">
        <v>0.14899999999999999</v>
      </c>
      <c r="R94" s="26">
        <f t="shared" si="166"/>
        <v>2072.5208640000001</v>
      </c>
      <c r="S94" s="40">
        <v>0.183</v>
      </c>
      <c r="T94" s="26">
        <f>L94*S94</f>
        <v>2545.4450879999999</v>
      </c>
      <c r="U94" s="40">
        <v>0.54200000000000004</v>
      </c>
      <c r="V94" s="26">
        <f>L94*U94</f>
        <v>7538.9685120000004</v>
      </c>
      <c r="W94" s="40">
        <v>0.4</v>
      </c>
      <c r="X94" s="26">
        <f>W94*L94</f>
        <v>5563.8144000000002</v>
      </c>
      <c r="Y94" s="48">
        <v>3.48E-3</v>
      </c>
      <c r="Z94" s="18">
        <f>L94*Y94</f>
        <v>48.405185279999998</v>
      </c>
      <c r="AA94" s="28">
        <f>IF(J94&gt;0,(AC94+AK94)/J94,0)</f>
        <v>3.0969230306230203E-3</v>
      </c>
      <c r="AB94" s="48">
        <v>3.1E-4</v>
      </c>
      <c r="AC94" s="38">
        <f>AB94*L94</f>
        <v>4.3119561600000003</v>
      </c>
      <c r="AD94" s="29">
        <v>0.21510000000000001</v>
      </c>
      <c r="AE94" s="42">
        <f>AH94*(1-AI94)*AD94</f>
        <v>41.796511200000005</v>
      </c>
      <c r="AF94" s="29">
        <f t="shared" si="161"/>
        <v>0.91223424323035662</v>
      </c>
      <c r="AG94" s="30">
        <f t="shared" si="167"/>
        <v>0.90117453443652407</v>
      </c>
      <c r="AH94" s="44">
        <v>214</v>
      </c>
      <c r="AI94" s="66">
        <v>9.1999999999999998E-2</v>
      </c>
      <c r="AJ94" s="67">
        <v>0.21929999999999999</v>
      </c>
      <c r="AK94" s="42">
        <f t="shared" si="162"/>
        <v>42.612621600000004</v>
      </c>
      <c r="AL94" s="18">
        <v>1.57</v>
      </c>
      <c r="AM94" s="18"/>
      <c r="AN94" s="122">
        <f>AN93+AH94-AM94</f>
        <v>1064.5400000000004</v>
      </c>
      <c r="AO94" s="123"/>
      <c r="AP94" s="44"/>
      <c r="AQ94" s="49"/>
      <c r="AR94" s="42"/>
      <c r="AS94" s="42"/>
      <c r="AT94" s="42"/>
      <c r="AU94" s="42"/>
    </row>
    <row r="95" spans="1:47" s="22" customFormat="1" ht="13.5" thickBot="1" x14ac:dyDescent="0.25">
      <c r="A95" s="171"/>
      <c r="B95" s="50" t="s">
        <v>38</v>
      </c>
      <c r="C95" s="51"/>
      <c r="D95" s="52">
        <f>SUM(D92:D94)</f>
        <v>37952</v>
      </c>
      <c r="E95" s="68"/>
      <c r="F95" s="52">
        <f>SUM(F92:F94)</f>
        <v>33378</v>
      </c>
      <c r="G95" s="53"/>
      <c r="H95" s="69"/>
      <c r="I95" s="52">
        <f>SUM(I92:I94)</f>
        <v>34951</v>
      </c>
      <c r="J95" s="52">
        <f>SUM(J92:J94)</f>
        <v>45011</v>
      </c>
      <c r="K95" s="21">
        <f>IF(J95&gt;0,(J92*K92+J93*K93+J94*K94)/J95,0)</f>
        <v>8.4344626868987568E-2</v>
      </c>
      <c r="L95" s="53">
        <f>L92+L93+L94</f>
        <v>41214.563999999998</v>
      </c>
      <c r="M95" s="54">
        <f>IF(L95&gt;0,N95/L95,0)</f>
        <v>0.71978167513794389</v>
      </c>
      <c r="N95" s="55">
        <f>N92+N93+N94</f>
        <v>29665.487915999998</v>
      </c>
      <c r="O95" s="21">
        <f>IF(L95&gt;0,P95/L95,0)</f>
        <v>0.10738261028310285</v>
      </c>
      <c r="P95" s="55">
        <f>P92+P93+P94</f>
        <v>4425.7274640000005</v>
      </c>
      <c r="Q95" s="21">
        <f>IF(L95&gt;0,R95/L95,0)</f>
        <v>0.17283571457895322</v>
      </c>
      <c r="R95" s="55">
        <f>R92+R93+R94</f>
        <v>7123.3486200000007</v>
      </c>
      <c r="S95" s="21">
        <f>IF(L95&gt;0,T95/L95,0)</f>
        <v>0.18828545685937625</v>
      </c>
      <c r="T95" s="55">
        <f>T92+T93+T94</f>
        <v>7760.1030120000014</v>
      </c>
      <c r="U95" s="21">
        <f>IF(L95&gt;0,V95/L95,0)</f>
        <v>0.53805417832395375</v>
      </c>
      <c r="V95" s="55">
        <f>V92+V93+V94</f>
        <v>22175.668368000002</v>
      </c>
      <c r="W95" s="21">
        <f>IF(L95&gt;0,X95/L95,0)</f>
        <v>0.39337490795729396</v>
      </c>
      <c r="X95" s="55">
        <f>X92+X93+X94</f>
        <v>16212.775320000001</v>
      </c>
      <c r="Y95" s="56">
        <f>IF(L95&gt;0,Z95/L95,0)</f>
        <v>3.47002581999897E-3</v>
      </c>
      <c r="Z95" s="57">
        <f>SUM(Z92:Z94)</f>
        <v>143.01560124000002</v>
      </c>
      <c r="AA95" s="63">
        <f>IF(L95&gt;0,(AA92*L92+AA93*L93+AA94*L94)/L95,0)</f>
        <v>3.0827347240975308E-3</v>
      </c>
      <c r="AB95" s="56">
        <f>IF(J95&gt;0,(J92*AB92+J93*AB93+J94*AB94)/J95,0)</f>
        <v>3.1672502277221127E-4</v>
      </c>
      <c r="AC95" s="53">
        <f>SUM(AC92:AC94)</f>
        <v>13.052577240000002</v>
      </c>
      <c r="AD95" s="54">
        <f>IF(J95&gt;0,(J92*AD92+J93*AD93+J94*AD94)/J95,0)</f>
        <v>0.21402550265490655</v>
      </c>
      <c r="AE95" s="59">
        <f>SUM(AE92:AE94)</f>
        <v>127.13253990000001</v>
      </c>
      <c r="AF95" s="54">
        <f>IF(AND(Z95&gt;0),((Z92*AF92+Z93*AF93+Z94*AF94)/Z95),0)</f>
        <v>0.91008209173773735</v>
      </c>
      <c r="AG95" s="58">
        <f>IF(AND(AA95&gt;0,AJ95&gt;0,AB95&gt;0),((AJ95*(AA95-AB95))/(AA95*(AJ95-AB95))),0)</f>
        <v>0.89860310380136121</v>
      </c>
      <c r="AH95" s="52">
        <f>SUM(AH92:AH94)</f>
        <v>654</v>
      </c>
      <c r="AI95" s="21">
        <f>IF(AH95&gt;0,(AI92*AH92+AI93*AH93+AI94*AH94)/AH95,0)</f>
        <v>9.0977064220183479E-2</v>
      </c>
      <c r="AJ95" s="54">
        <f>IF(J95&gt;0,(AJ92*J92+AJ93*J93+AJ94*J94)/J95,0)</f>
        <v>0.21165646175379352</v>
      </c>
      <c r="AK95" s="59">
        <f>SUM(AK92:AK94)</f>
        <v>125.70480250000003</v>
      </c>
      <c r="AL95" s="70"/>
      <c r="AM95" s="57">
        <f>SUM(AM92:AM94)</f>
        <v>1261.4000000000001</v>
      </c>
      <c r="AN95" s="124"/>
      <c r="AO95" s="125">
        <f>AN94</f>
        <v>1064.5400000000004</v>
      </c>
      <c r="AP95" s="52">
        <f>SUM(AP92:AP94)</f>
        <v>0</v>
      </c>
      <c r="AQ95" s="71"/>
      <c r="AR95" s="72"/>
      <c r="AS95" s="72"/>
      <c r="AT95" s="72"/>
      <c r="AU95" s="72"/>
    </row>
    <row r="96" spans="1:47" x14ac:dyDescent="0.2">
      <c r="A96" s="169">
        <v>24</v>
      </c>
      <c r="B96" s="23">
        <v>1</v>
      </c>
      <c r="C96" s="64" t="s">
        <v>52</v>
      </c>
      <c r="D96" s="12">
        <v>13580</v>
      </c>
      <c r="E96" s="12">
        <v>0</v>
      </c>
      <c r="F96" s="12">
        <v>15878</v>
      </c>
      <c r="G96" s="13">
        <v>0.8</v>
      </c>
      <c r="H96" s="13">
        <v>3.7</v>
      </c>
      <c r="I96" s="12">
        <v>16439</v>
      </c>
      <c r="J96" s="12">
        <v>15212</v>
      </c>
      <c r="K96" s="14">
        <v>8.3000000000000004E-2</v>
      </c>
      <c r="L96" s="25">
        <f>J96*(1-K96)</f>
        <v>13949.404</v>
      </c>
      <c r="M96" s="15">
        <v>0.7</v>
      </c>
      <c r="N96" s="26">
        <f>L96*M96</f>
        <v>9764.5828000000001</v>
      </c>
      <c r="O96" s="14">
        <v>0.187</v>
      </c>
      <c r="P96" s="26">
        <f>L96*O96</f>
        <v>2608.538548</v>
      </c>
      <c r="Q96" s="16">
        <v>0.113</v>
      </c>
      <c r="R96" s="26">
        <f>L96*Q96</f>
        <v>1576.2826520000001</v>
      </c>
      <c r="S96" s="16">
        <v>0.191</v>
      </c>
      <c r="T96" s="26">
        <f>L96*S96</f>
        <v>2664.3361640000003</v>
      </c>
      <c r="U96" s="16">
        <v>0.53</v>
      </c>
      <c r="V96" s="26">
        <f>L96*U96</f>
        <v>7393.1841200000008</v>
      </c>
      <c r="W96" s="16">
        <v>0.4</v>
      </c>
      <c r="X96" s="26">
        <f>W96*L96</f>
        <v>5579.7616000000007</v>
      </c>
      <c r="Y96" s="17">
        <v>3.3800000000000002E-3</v>
      </c>
      <c r="Z96" s="61">
        <f>L96*Y96</f>
        <v>47.148985520000004</v>
      </c>
      <c r="AA96" s="28">
        <f>IF(J96&gt;0,(AC96+AK96)/J96,0)</f>
        <v>2.8887396792006315E-3</v>
      </c>
      <c r="AB96" s="17">
        <v>2.9999999999999997E-4</v>
      </c>
      <c r="AC96" s="25">
        <f>AB96*L96</f>
        <v>4.1848212</v>
      </c>
      <c r="AD96" s="141">
        <v>0.21940000000000001</v>
      </c>
      <c r="AE96" s="31">
        <f>AH96*(1-AI96)*AD96</f>
        <v>40.440685600000002</v>
      </c>
      <c r="AF96" s="29">
        <f t="shared" ref="AF96:AF98" si="168">IF(AND(AD96&gt;0,AB96&gt;0,Y96&gt;0),((Y96-AB96)*AD96)/((AD96-AB96)*Y96),0)</f>
        <v>0.9124903113598124</v>
      </c>
      <c r="AG96" s="62">
        <f>IF(AND(AA96&gt;0,AJ96&gt;0,AB96&gt;0),((AJ96*(AA96-AB96))/(AA96*(AJ96-AB96))),0)</f>
        <v>0.89739659993743959</v>
      </c>
      <c r="AH96" s="12">
        <v>203</v>
      </c>
      <c r="AI96" s="14">
        <v>9.1999999999999998E-2</v>
      </c>
      <c r="AJ96" s="15">
        <v>0.2157</v>
      </c>
      <c r="AK96" s="31">
        <f t="shared" si="162"/>
        <v>39.758686800000007</v>
      </c>
      <c r="AL96" s="19">
        <v>1.6</v>
      </c>
      <c r="AM96" s="19"/>
      <c r="AN96" s="119">
        <f>AN94+AH96-AM96</f>
        <v>1267.5400000000004</v>
      </c>
      <c r="AO96" s="120"/>
      <c r="AP96" s="12"/>
      <c r="AQ96" s="32"/>
      <c r="AR96" s="20"/>
      <c r="AS96" s="20"/>
      <c r="AT96" s="20"/>
      <c r="AU96" s="20"/>
    </row>
    <row r="97" spans="1:47" x14ac:dyDescent="0.2">
      <c r="A97" s="170"/>
      <c r="B97" s="34">
        <v>2</v>
      </c>
      <c r="C97" s="11" t="s">
        <v>53</v>
      </c>
      <c r="D97" s="35">
        <v>19700</v>
      </c>
      <c r="E97" s="44">
        <v>2</v>
      </c>
      <c r="F97" s="35">
        <v>15419</v>
      </c>
      <c r="G97" s="36">
        <v>0.9</v>
      </c>
      <c r="H97" s="38">
        <v>4</v>
      </c>
      <c r="I97" s="35">
        <v>16297</v>
      </c>
      <c r="J97" s="35">
        <v>14892</v>
      </c>
      <c r="K97" s="66">
        <v>8.2000000000000003E-2</v>
      </c>
      <c r="L97" s="38">
        <f t="shared" ref="L97:L98" si="169">J97*(1-K97)</f>
        <v>13670.856</v>
      </c>
      <c r="M97" s="39">
        <v>0.67400000000000004</v>
      </c>
      <c r="N97" s="26">
        <f t="shared" ref="N97:N98" si="170">L97*M97</f>
        <v>9214.1569440000003</v>
      </c>
      <c r="O97" s="37">
        <v>0.189</v>
      </c>
      <c r="P97" s="26">
        <f t="shared" ref="P97:P98" si="171">L97*O97</f>
        <v>2583.791784</v>
      </c>
      <c r="Q97" s="40">
        <v>0.13700000000000001</v>
      </c>
      <c r="R97" s="26">
        <f t="shared" ref="R97:R98" si="172">L97*Q97</f>
        <v>1872.9072720000001</v>
      </c>
      <c r="S97" s="40">
        <v>0.17699999999999999</v>
      </c>
      <c r="T97" s="26">
        <f>L97*S97</f>
        <v>2419.7415120000001</v>
      </c>
      <c r="U97" s="40">
        <v>0.54100000000000004</v>
      </c>
      <c r="V97" s="26">
        <f>L97*U97</f>
        <v>7395.9330960000007</v>
      </c>
      <c r="W97" s="40">
        <v>0.39</v>
      </c>
      <c r="X97" s="26">
        <f>W97*L97</f>
        <v>5331.6338400000004</v>
      </c>
      <c r="Y97" s="41">
        <v>3.3700000000000002E-3</v>
      </c>
      <c r="Z97" s="18">
        <f>L97*Y97</f>
        <v>46.070784719999999</v>
      </c>
      <c r="AA97" s="28">
        <f>IF(J97&gt;0,(AC97+AK97)/J97,0)</f>
        <v>3.0258872710179963E-3</v>
      </c>
      <c r="AB97" s="41">
        <v>2.9E-4</v>
      </c>
      <c r="AC97" s="38">
        <f>AB97*L97</f>
        <v>3.9645482400000001</v>
      </c>
      <c r="AD97" s="29">
        <v>0.214</v>
      </c>
      <c r="AE97" s="42">
        <f>AH97*(1-AI97)*AD97</f>
        <v>39.921700000000001</v>
      </c>
      <c r="AF97" s="29">
        <f t="shared" si="168"/>
        <v>0.91518679394009494</v>
      </c>
      <c r="AG97" s="30">
        <f t="shared" ref="AG97:AG98" si="173">IF(AND(AA97&gt;0,AJ97&gt;0,AB97&gt;0),((AJ97*(AA97-AB97))/(AA97*(AJ97-AB97))),0)</f>
        <v>0.90535213594851593</v>
      </c>
      <c r="AH97" s="35">
        <v>205</v>
      </c>
      <c r="AI97" s="66">
        <v>0.09</v>
      </c>
      <c r="AJ97" s="67">
        <v>0.2203</v>
      </c>
      <c r="AK97" s="42">
        <f t="shared" si="162"/>
        <v>41.096965000000004</v>
      </c>
      <c r="AL97" s="18">
        <v>1.68</v>
      </c>
      <c r="AM97" s="18"/>
      <c r="AN97" s="122">
        <f>AN96+AH97-AM97</f>
        <v>1472.5400000000004</v>
      </c>
      <c r="AO97" s="123"/>
      <c r="AP97" s="44"/>
      <c r="AQ97" s="49"/>
      <c r="AR97" s="42"/>
      <c r="AS97" s="42"/>
      <c r="AT97" s="42"/>
      <c r="AU97" s="42"/>
    </row>
    <row r="98" spans="1:47" x14ac:dyDescent="0.2">
      <c r="A98" s="170"/>
      <c r="B98" s="34">
        <v>3</v>
      </c>
      <c r="C98" s="11" t="s">
        <v>55</v>
      </c>
      <c r="D98" s="44">
        <v>15888</v>
      </c>
      <c r="E98" s="44">
        <v>2</v>
      </c>
      <c r="F98" s="44">
        <v>15868</v>
      </c>
      <c r="G98" s="38">
        <v>1</v>
      </c>
      <c r="H98" s="38">
        <v>4.2</v>
      </c>
      <c r="I98" s="44">
        <v>16645</v>
      </c>
      <c r="J98" s="44">
        <v>15294</v>
      </c>
      <c r="K98" s="66">
        <v>0.08</v>
      </c>
      <c r="L98" s="38">
        <f t="shared" si="169"/>
        <v>14070.480000000001</v>
      </c>
      <c r="M98" s="29">
        <v>0.68500000000000005</v>
      </c>
      <c r="N98" s="26">
        <f t="shared" si="170"/>
        <v>9638.2788000000019</v>
      </c>
      <c r="O98" s="40">
        <v>0.184</v>
      </c>
      <c r="P98" s="26">
        <f t="shared" si="171"/>
        <v>2588.9683200000004</v>
      </c>
      <c r="Q98" s="40">
        <v>0.13100000000000001</v>
      </c>
      <c r="R98" s="26">
        <f t="shared" si="172"/>
        <v>1843.2328800000003</v>
      </c>
      <c r="S98" s="40">
        <v>0.186</v>
      </c>
      <c r="T98" s="26">
        <f>L98*S98</f>
        <v>2617.1092800000001</v>
      </c>
      <c r="U98" s="40">
        <v>0.53400000000000003</v>
      </c>
      <c r="V98" s="26">
        <f>L98*U98</f>
        <v>7513.6363200000014</v>
      </c>
      <c r="W98" s="40">
        <v>0.4</v>
      </c>
      <c r="X98" s="26">
        <f>W98*L98</f>
        <v>5628.1920000000009</v>
      </c>
      <c r="Y98" s="48">
        <v>3.3700000000000002E-3</v>
      </c>
      <c r="Z98" s="18">
        <f>L98*Y98</f>
        <v>47.417517600000004</v>
      </c>
      <c r="AA98" s="28">
        <f>IF(J98&gt;0,(AC98+AK98)/J98,0)</f>
        <v>3.028590506080816E-3</v>
      </c>
      <c r="AB98" s="48">
        <v>2.9E-4</v>
      </c>
      <c r="AC98" s="38">
        <f>AB98*L98</f>
        <v>4.0804392000000007</v>
      </c>
      <c r="AD98" s="29">
        <v>0.21060000000000001</v>
      </c>
      <c r="AE98" s="42">
        <f>AH98*(1-AI98)*AD98</f>
        <v>40.526179200000009</v>
      </c>
      <c r="AF98" s="29">
        <f t="shared" si="168"/>
        <v>0.91520684387481144</v>
      </c>
      <c r="AG98" s="30">
        <f t="shared" si="173"/>
        <v>0.90544214232440656</v>
      </c>
      <c r="AH98" s="44">
        <v>211</v>
      </c>
      <c r="AI98" s="66">
        <v>8.7999999999999995E-2</v>
      </c>
      <c r="AJ98" s="67">
        <v>0.2195</v>
      </c>
      <c r="AK98" s="42">
        <f t="shared" si="162"/>
        <v>42.238824000000001</v>
      </c>
      <c r="AL98" s="18">
        <v>1.6</v>
      </c>
      <c r="AM98" s="18"/>
      <c r="AN98" s="122">
        <f>AN97+AH98-AM98</f>
        <v>1683.5400000000004</v>
      </c>
      <c r="AO98" s="123"/>
      <c r="AP98" s="44"/>
      <c r="AQ98" s="49"/>
      <c r="AR98" s="42"/>
      <c r="AS98" s="42"/>
      <c r="AT98" s="42"/>
      <c r="AU98" s="42"/>
    </row>
    <row r="99" spans="1:47" s="22" customFormat="1" ht="13.5" thickBot="1" x14ac:dyDescent="0.25">
      <c r="A99" s="171"/>
      <c r="B99" s="50" t="s">
        <v>38</v>
      </c>
      <c r="C99" s="51"/>
      <c r="D99" s="52">
        <f>SUM(D96:D98)</f>
        <v>49168</v>
      </c>
      <c r="E99" s="68"/>
      <c r="F99" s="52">
        <f>SUM(F96:F98)</f>
        <v>47165</v>
      </c>
      <c r="G99" s="53"/>
      <c r="H99" s="69"/>
      <c r="I99" s="52">
        <f>SUM(I96:I98)</f>
        <v>49381</v>
      </c>
      <c r="J99" s="52">
        <f>SUM(J96:J98)</f>
        <v>45398</v>
      </c>
      <c r="K99" s="21">
        <f>IF(J99&gt;0,(J96*K96+J97*K97+J98*K98)/J99,0)</f>
        <v>8.1661306665491873E-2</v>
      </c>
      <c r="L99" s="53">
        <f>L96+L97+L98</f>
        <v>41690.740000000005</v>
      </c>
      <c r="M99" s="54">
        <f>IF(L99&gt;0,N99/L99,0)</f>
        <v>0.68641186373760688</v>
      </c>
      <c r="N99" s="55">
        <f>N96+N97+N98</f>
        <v>28617.018543999999</v>
      </c>
      <c r="O99" s="21">
        <f>IF(L99&gt;0,P99/L99,0)</f>
        <v>0.1866433325961592</v>
      </c>
      <c r="P99" s="55">
        <f>P96+P97+P98</f>
        <v>7781.2986519999995</v>
      </c>
      <c r="Q99" s="21">
        <f>IF(L99&gt;0,R99/L99,0)</f>
        <v>0.12694480366623379</v>
      </c>
      <c r="R99" s="55">
        <f>R96+R97+R98</f>
        <v>5292.4228040000007</v>
      </c>
      <c r="S99" s="21">
        <f>IF(L99&gt;0,T99/L99,0)</f>
        <v>0.18472176209872984</v>
      </c>
      <c r="T99" s="55">
        <f>T96+T97+T98</f>
        <v>7701.1869560000014</v>
      </c>
      <c r="U99" s="21">
        <f>IF(L99&gt;0,V99/L99,0)</f>
        <v>0.5349570081029984</v>
      </c>
      <c r="V99" s="55">
        <f>V96+V97+V98</f>
        <v>22302.753536000004</v>
      </c>
      <c r="W99" s="21">
        <f>IF(L99&gt;0,X99/L99,0)</f>
        <v>0.39672088909911413</v>
      </c>
      <c r="X99" s="55">
        <f>X96+X97+X98</f>
        <v>16539.587440000003</v>
      </c>
      <c r="Y99" s="56">
        <f>IF(L99&gt;0,Z99/L99,0)</f>
        <v>3.3733459238190541E-3</v>
      </c>
      <c r="Z99" s="57">
        <f>SUM(Z96:Z98)</f>
        <v>140.63728784</v>
      </c>
      <c r="AA99" s="63">
        <f>IF(L99&gt;0,(AA96*L96+AA97*L97+AA98*L98)/L99,0)</f>
        <v>2.9809110640473158E-3</v>
      </c>
      <c r="AB99" s="56">
        <f>IF(J99&gt;0,(J96*AB96+J97*AB97+J98*AB98)/J99,0)</f>
        <v>2.933508084056566E-4</v>
      </c>
      <c r="AC99" s="53">
        <f>SUM(AC96:AC98)</f>
        <v>12.229808640000002</v>
      </c>
      <c r="AD99" s="54">
        <f>IF(J99&gt;0,(J96*AD96+J97*AD97+J98*AD98)/J99,0)</f>
        <v>0.21466402044142913</v>
      </c>
      <c r="AE99" s="59">
        <f>SUM(AE96:AE98)</f>
        <v>120.88856480000001</v>
      </c>
      <c r="AF99" s="54">
        <f>IF(AND(Z99&gt;0),((Z96*AF96+Z97*AF97+Z98*AF98)/Z99),0)</f>
        <v>0.91428955180795191</v>
      </c>
      <c r="AG99" s="58">
        <f>IF(AND(AA99&gt;0,AJ99&gt;0,AB99&gt;0),((AJ99*(AA99-AB99))/(AA99*(AJ99-AB99))),0)</f>
        <v>0.90280235052908397</v>
      </c>
      <c r="AH99" s="52">
        <f>SUM(AH96:AH98)</f>
        <v>619</v>
      </c>
      <c r="AI99" s="21">
        <f>IF(AH99&gt;0,(AI96*AH96+AI97*AH97+AI98*AH98)/AH99,0)</f>
        <v>8.9974151857835208E-2</v>
      </c>
      <c r="AJ99" s="54">
        <f>IF(J99&gt;0,(AJ96*J96+AJ97*J97+AJ98*J98)/J99,0)</f>
        <v>0.21848911846336841</v>
      </c>
      <c r="AK99" s="59">
        <f>SUM(AK96:AK98)</f>
        <v>123.0944758</v>
      </c>
      <c r="AL99" s="70"/>
      <c r="AM99" s="57">
        <f>SUM(AM96:AM98)</f>
        <v>0</v>
      </c>
      <c r="AN99" s="124"/>
      <c r="AO99" s="125">
        <f>AN98</f>
        <v>1683.5400000000004</v>
      </c>
      <c r="AP99" s="52">
        <f>SUM(AP96:AP98)</f>
        <v>0</v>
      </c>
      <c r="AQ99" s="71"/>
      <c r="AR99" s="72"/>
      <c r="AS99" s="72"/>
      <c r="AT99" s="72"/>
      <c r="AU99" s="72"/>
    </row>
    <row r="100" spans="1:47" x14ac:dyDescent="0.2">
      <c r="A100" s="178">
        <v>25</v>
      </c>
      <c r="B100" s="34">
        <v>1</v>
      </c>
      <c r="C100" s="64" t="s">
        <v>52</v>
      </c>
      <c r="D100" s="12">
        <v>8949</v>
      </c>
      <c r="E100" s="73">
        <v>0</v>
      </c>
      <c r="F100" s="12">
        <v>10170</v>
      </c>
      <c r="G100" s="74">
        <v>0.7</v>
      </c>
      <c r="H100" s="74">
        <v>3.5</v>
      </c>
      <c r="I100" s="12">
        <v>10835</v>
      </c>
      <c r="J100" s="12">
        <v>15466</v>
      </c>
      <c r="K100" s="66">
        <v>7.9000000000000001E-2</v>
      </c>
      <c r="L100" s="25">
        <f>J100*(1-K100)</f>
        <v>14244.186000000002</v>
      </c>
      <c r="M100" s="15">
        <v>0.74</v>
      </c>
      <c r="N100" s="26">
        <f>L100*M100</f>
        <v>10540.69764</v>
      </c>
      <c r="O100" s="14">
        <v>0.17100000000000001</v>
      </c>
      <c r="P100" s="26">
        <f>L100*O100</f>
        <v>2435.7558060000006</v>
      </c>
      <c r="Q100" s="16">
        <v>8.8999999999999996E-2</v>
      </c>
      <c r="R100" s="26">
        <f>L100*Q100</f>
        <v>1267.7325540000002</v>
      </c>
      <c r="S100" s="16">
        <v>0.182</v>
      </c>
      <c r="T100" s="26">
        <f>L100*S100</f>
        <v>2592.4418520000004</v>
      </c>
      <c r="U100" s="16">
        <v>0.54700000000000004</v>
      </c>
      <c r="V100" s="26">
        <f>L100*U100</f>
        <v>7791.5697420000015</v>
      </c>
      <c r="W100" s="16">
        <v>0.4</v>
      </c>
      <c r="X100" s="26">
        <f>W100*L100</f>
        <v>5697.6744000000008</v>
      </c>
      <c r="Y100" s="17">
        <v>3.4499999999999999E-3</v>
      </c>
      <c r="Z100" s="61">
        <f>L100*Y100</f>
        <v>49.142441700000006</v>
      </c>
      <c r="AA100" s="28">
        <f>IF(J100&gt;0,(AC100+AK100)/J100,0)</f>
        <v>3.0564517069701282E-3</v>
      </c>
      <c r="AB100" s="17">
        <v>2.9999999999999997E-4</v>
      </c>
      <c r="AC100" s="25">
        <f>AB100*L100</f>
        <v>4.2732558000000003</v>
      </c>
      <c r="AD100" s="141">
        <v>0.2152</v>
      </c>
      <c r="AE100" s="31">
        <f>AH100*(1-AI100)*AD100</f>
        <v>43.421549599999999</v>
      </c>
      <c r="AF100" s="29">
        <f t="shared" ref="AF100:AF102" si="174">IF(AND(AD100&gt;0,AB100&gt;0,Y100&gt;0),((Y100-AB100)*AD100)/((AD100-AB100)*Y100),0)</f>
        <v>0.91431808525704583</v>
      </c>
      <c r="AG100" s="62">
        <f>IF(AND(AA100&gt;0,AJ100&gt;0,AB100&gt;0),((AJ100*(AA100-AB100))/(AA100*(AJ100-AB100))),0)</f>
        <v>0.90311836952178282</v>
      </c>
      <c r="AH100" s="12">
        <v>221</v>
      </c>
      <c r="AI100" s="66">
        <v>8.6999999999999994E-2</v>
      </c>
      <c r="AJ100" s="67">
        <v>0.21310000000000001</v>
      </c>
      <c r="AK100" s="31">
        <f t="shared" si="162"/>
        <v>42.9978263</v>
      </c>
      <c r="AL100" s="75">
        <v>1.6</v>
      </c>
      <c r="AM100" s="75"/>
      <c r="AN100" s="119">
        <f>AN98+AH100-AM100</f>
        <v>1904.5400000000004</v>
      </c>
      <c r="AO100" s="126"/>
      <c r="AP100" s="12"/>
      <c r="AQ100" s="76"/>
      <c r="AR100" s="77"/>
      <c r="AS100" s="77"/>
      <c r="AT100" s="77"/>
      <c r="AU100" s="77"/>
    </row>
    <row r="101" spans="1:47" x14ac:dyDescent="0.2">
      <c r="A101" s="178"/>
      <c r="B101" s="34">
        <v>2</v>
      </c>
      <c r="C101" s="11" t="s">
        <v>53</v>
      </c>
      <c r="D101" s="35">
        <v>19631</v>
      </c>
      <c r="E101" s="44">
        <v>2</v>
      </c>
      <c r="F101" s="35">
        <v>16213</v>
      </c>
      <c r="G101" s="36">
        <v>1</v>
      </c>
      <c r="H101" s="38">
        <v>3.7</v>
      </c>
      <c r="I101" s="35">
        <v>16901</v>
      </c>
      <c r="J101" s="35">
        <v>15361</v>
      </c>
      <c r="K101" s="66">
        <v>8.1000000000000003E-2</v>
      </c>
      <c r="L101" s="38">
        <f t="shared" ref="L101:L102" si="175">J101*(1-K101)</f>
        <v>14116.759</v>
      </c>
      <c r="M101" s="39">
        <v>0.67300000000000004</v>
      </c>
      <c r="N101" s="26">
        <f t="shared" ref="N101:N102" si="176">L101*M101</f>
        <v>9500.5788069999999</v>
      </c>
      <c r="O101" s="37">
        <v>0.21199999999999999</v>
      </c>
      <c r="P101" s="26">
        <f t="shared" ref="P101:P102" si="177">L101*O101</f>
        <v>2992.7529079999999</v>
      </c>
      <c r="Q101" s="40">
        <v>0.115</v>
      </c>
      <c r="R101" s="26">
        <f t="shared" ref="R101:R102" si="178">L101*Q101</f>
        <v>1623.427285</v>
      </c>
      <c r="S101" s="40">
        <v>0.18</v>
      </c>
      <c r="T101" s="26">
        <f>L101*S101</f>
        <v>2541.0166199999999</v>
      </c>
      <c r="U101" s="40">
        <v>0.53500000000000003</v>
      </c>
      <c r="V101" s="26">
        <f>L101*U101</f>
        <v>7552.4660650000005</v>
      </c>
      <c r="W101" s="40">
        <v>0.39</v>
      </c>
      <c r="X101" s="26">
        <f>W101*L101</f>
        <v>5505.5360099999998</v>
      </c>
      <c r="Y101" s="41">
        <v>3.49E-3</v>
      </c>
      <c r="Z101" s="18">
        <f>L101*Y101</f>
        <v>49.267488909999997</v>
      </c>
      <c r="AA101" s="28">
        <f>IF(J101&gt;0,(AC101+AK101)/J101,0)</f>
        <v>3.1951271206301676E-3</v>
      </c>
      <c r="AB101" s="41">
        <v>2.9999999999999997E-4</v>
      </c>
      <c r="AC101" s="38">
        <f>AB101*L101</f>
        <v>4.2350276999999998</v>
      </c>
      <c r="AD101" s="29">
        <v>0.21840000000000001</v>
      </c>
      <c r="AE101" s="42">
        <f>AH101*(1-AI101)*AD101</f>
        <v>44.018956800000005</v>
      </c>
      <c r="AF101" s="29">
        <f t="shared" si="174"/>
        <v>0.91529739124951226</v>
      </c>
      <c r="AG101" s="30">
        <f t="shared" ref="AG101:AG102" si="179">IF(AND(AA101&gt;0,AJ101&gt;0,AB101&gt;0),((AJ101*(AA101-AB101))/(AA101*(AJ101-AB101))),0)</f>
        <v>0.9073303889556974</v>
      </c>
      <c r="AH101" s="35">
        <v>221</v>
      </c>
      <c r="AI101" s="66">
        <v>8.7999999999999995E-2</v>
      </c>
      <c r="AJ101" s="67">
        <v>0.2225</v>
      </c>
      <c r="AK101" s="42">
        <f t="shared" si="162"/>
        <v>44.845320000000008</v>
      </c>
      <c r="AL101" s="18">
        <v>1.6</v>
      </c>
      <c r="AM101" s="18"/>
      <c r="AN101" s="122">
        <f>AN100+AH101-AM101</f>
        <v>2125.5400000000004</v>
      </c>
      <c r="AO101" s="123"/>
      <c r="AP101" s="44"/>
      <c r="AQ101" s="49"/>
      <c r="AR101" s="42"/>
      <c r="AS101" s="42"/>
      <c r="AT101" s="42"/>
      <c r="AU101" s="42"/>
    </row>
    <row r="102" spans="1:47" x14ac:dyDescent="0.2">
      <c r="A102" s="178"/>
      <c r="B102" s="34">
        <v>3</v>
      </c>
      <c r="C102" s="11" t="s">
        <v>50</v>
      </c>
      <c r="D102" s="44">
        <v>15603</v>
      </c>
      <c r="E102" s="44">
        <v>1</v>
      </c>
      <c r="F102" s="44">
        <v>15434</v>
      </c>
      <c r="G102" s="38">
        <v>1.6</v>
      </c>
      <c r="H102" s="38">
        <v>3.8</v>
      </c>
      <c r="I102" s="44">
        <v>15997</v>
      </c>
      <c r="J102" s="44">
        <v>15339</v>
      </c>
      <c r="K102" s="66">
        <v>8.3000000000000004E-2</v>
      </c>
      <c r="L102" s="38">
        <f t="shared" si="175"/>
        <v>14065.863000000001</v>
      </c>
      <c r="M102" s="29">
        <v>0.77700000000000002</v>
      </c>
      <c r="N102" s="26">
        <f t="shared" si="176"/>
        <v>10929.175551000002</v>
      </c>
      <c r="O102" s="40">
        <v>0.121</v>
      </c>
      <c r="P102" s="26">
        <f t="shared" si="177"/>
        <v>1701.969423</v>
      </c>
      <c r="Q102" s="40">
        <v>0.10199999999999999</v>
      </c>
      <c r="R102" s="26">
        <f t="shared" si="178"/>
        <v>1434.718026</v>
      </c>
      <c r="S102" s="40">
        <v>0.19500000000000001</v>
      </c>
      <c r="T102" s="26">
        <f>L102*S102</f>
        <v>2742.8432850000004</v>
      </c>
      <c r="U102" s="40">
        <v>0.51600000000000001</v>
      </c>
      <c r="V102" s="26">
        <f>L102*U102</f>
        <v>7257.9853080000012</v>
      </c>
      <c r="W102" s="40">
        <v>0.4</v>
      </c>
      <c r="X102" s="26">
        <f>W102*L102</f>
        <v>5626.3452000000007</v>
      </c>
      <c r="Y102" s="48">
        <v>3.47E-3</v>
      </c>
      <c r="Z102" s="18">
        <f>L102*Y102</f>
        <v>48.808544610000006</v>
      </c>
      <c r="AA102" s="28">
        <f>IF(J102&gt;0,(AC102+AK102)/J102,0)</f>
        <v>3.0499441749788124E-3</v>
      </c>
      <c r="AB102" s="48">
        <v>2.9999999999999997E-4</v>
      </c>
      <c r="AC102" s="38">
        <f>AB102*L102</f>
        <v>4.2197589000000004</v>
      </c>
      <c r="AD102" s="29">
        <v>0.21410000000000001</v>
      </c>
      <c r="AE102" s="42">
        <f>AH102*(1-AI102)*AD102</f>
        <v>42.464165800000004</v>
      </c>
      <c r="AF102" s="29">
        <f t="shared" si="174"/>
        <v>0.91482653669162106</v>
      </c>
      <c r="AG102" s="30">
        <f t="shared" si="179"/>
        <v>0.90289975232040642</v>
      </c>
      <c r="AH102" s="44">
        <v>217</v>
      </c>
      <c r="AI102" s="66">
        <v>8.5999999999999993E-2</v>
      </c>
      <c r="AJ102" s="67">
        <v>0.21460000000000001</v>
      </c>
      <c r="AK102" s="42">
        <f t="shared" si="162"/>
        <v>42.5633348</v>
      </c>
      <c r="AL102" s="18">
        <v>1.6</v>
      </c>
      <c r="AM102" s="18"/>
      <c r="AN102" s="122">
        <f>AN101+AH102-AM102</f>
        <v>2342.5400000000004</v>
      </c>
      <c r="AO102" s="123"/>
      <c r="AP102" s="44"/>
      <c r="AQ102" s="49"/>
      <c r="AR102" s="42"/>
      <c r="AS102" s="42"/>
      <c r="AT102" s="42"/>
      <c r="AU102" s="42"/>
    </row>
    <row r="103" spans="1:47" s="22" customFormat="1" ht="13.5" thickBot="1" x14ac:dyDescent="0.25">
      <c r="A103" s="178"/>
      <c r="B103" s="78" t="s">
        <v>38</v>
      </c>
      <c r="C103" s="51"/>
      <c r="D103" s="52">
        <f>SUM(D100:D102)</f>
        <v>44183</v>
      </c>
      <c r="E103" s="79"/>
      <c r="F103" s="52">
        <f>SUM(F100:F102)</f>
        <v>41817</v>
      </c>
      <c r="G103" s="146"/>
      <c r="H103" s="80"/>
      <c r="I103" s="52">
        <f>SUM(I100:I102)</f>
        <v>43733</v>
      </c>
      <c r="J103" s="52">
        <f>SUM(J100:J102)</f>
        <v>46166</v>
      </c>
      <c r="K103" s="21">
        <f>IF(J103&gt;0,(J100*K100+J101*K101+J102*K102)/J103,0)</f>
        <v>8.0994498115496263E-2</v>
      </c>
      <c r="L103" s="53">
        <f>L100+L101+L102</f>
        <v>42426.808000000005</v>
      </c>
      <c r="M103" s="54">
        <f>IF(L103&gt;0,N103/L103,0)</f>
        <v>0.72997365246049151</v>
      </c>
      <c r="N103" s="55">
        <f>N100+N101+N102</f>
        <v>30970.451998000004</v>
      </c>
      <c r="O103" s="21">
        <f>IF(L103&gt;0,P103/L103,0)</f>
        <v>0.16806539245186675</v>
      </c>
      <c r="P103" s="55">
        <f>P100+P101+P102</f>
        <v>7130.4781370000001</v>
      </c>
      <c r="Q103" s="21">
        <f>IF(L103&gt;0,R103/L103,0)</f>
        <v>0.10196095508764176</v>
      </c>
      <c r="R103" s="55">
        <f>R100+R101+R102</f>
        <v>4325.8778650000004</v>
      </c>
      <c r="S103" s="21">
        <f>IF(L103&gt;0,T103/L103,0)</f>
        <v>0.18564445755617534</v>
      </c>
      <c r="T103" s="55">
        <f>T100+T101+T102</f>
        <v>7876.3017570000011</v>
      </c>
      <c r="U103" s="21">
        <f>IF(L103&gt;0,V103/L103,0)</f>
        <v>0.53272970983346191</v>
      </c>
      <c r="V103" s="55">
        <f>V100+V101+V102</f>
        <v>22602.021115000003</v>
      </c>
      <c r="W103" s="21">
        <f>IF(L103&gt;0,X103/L103,0)</f>
        <v>0.39667267945304763</v>
      </c>
      <c r="X103" s="55">
        <f>X100+X101+X102</f>
        <v>16829.555609999999</v>
      </c>
      <c r="Y103" s="56">
        <f>IF(L103&gt;0,Z103/L103,0)</f>
        <v>3.4699399309040643E-3</v>
      </c>
      <c r="Z103" s="57">
        <f>SUM(Z100:Z102)</f>
        <v>147.21847522000002</v>
      </c>
      <c r="AA103" s="63">
        <f>IF(L103&gt;0,(AA100*L100+AA101*L101+AA102*L102)/L103,0)</f>
        <v>3.1004360043607329E-3</v>
      </c>
      <c r="AB103" s="56">
        <f>IF(J103&gt;0,(J100*AB100+J101*AB101+J102*AB102)/J103,0)</f>
        <v>2.9999999999999997E-4</v>
      </c>
      <c r="AC103" s="53">
        <f>SUM(AC100:AC102)</f>
        <v>12.728042400000001</v>
      </c>
      <c r="AD103" s="54">
        <f>IF(J103&gt;0,(J100*AD100+J101*AD101+J102*AD102)/J103,0)</f>
        <v>0.21589926569336743</v>
      </c>
      <c r="AE103" s="59">
        <f>SUM(AE100:AE102)</f>
        <v>129.90467219999999</v>
      </c>
      <c r="AF103" s="54">
        <f>IF(AND(Z103&gt;0),((Z100*AF100+Z101*AF101+Z102*AF102)/Z103),0)</f>
        <v>0.91481438656393443</v>
      </c>
      <c r="AG103" s="58">
        <f>IF(AND(AA103&gt;0,AJ103&gt;0,AB103&gt;0),((AJ103*(AA103-AB103))/(AA103*(AJ103-AB103))),0)</f>
        <v>0.90449144490349054</v>
      </c>
      <c r="AH103" s="52">
        <f>SUM(AH100:AH102)</f>
        <v>659</v>
      </c>
      <c r="AI103" s="21">
        <f>IF(AH103&gt;0,(AI100*AH100+AI101*AH101+AI102*AH102)/AH103,0)</f>
        <v>8.7006069802731401E-2</v>
      </c>
      <c r="AJ103" s="54">
        <f>IF(J103&gt;0,(AJ100*J100+AJ101*J101+AJ102*J102)/J103,0)</f>
        <v>0.21672608629727505</v>
      </c>
      <c r="AK103" s="59">
        <f>SUM(AK100:AK102)</f>
        <v>130.40648110000001</v>
      </c>
      <c r="AL103" s="81"/>
      <c r="AM103" s="57">
        <f>SUM(AM100:AM102)</f>
        <v>0</v>
      </c>
      <c r="AN103" s="127"/>
      <c r="AO103" s="125">
        <f>AN102</f>
        <v>2342.5400000000004</v>
      </c>
      <c r="AP103" s="52">
        <f>SUM(AP100:AP102)</f>
        <v>0</v>
      </c>
      <c r="AQ103" s="82"/>
      <c r="AR103" s="83"/>
      <c r="AS103" s="83"/>
      <c r="AT103" s="83"/>
      <c r="AU103" s="83"/>
    </row>
    <row r="104" spans="1:47" x14ac:dyDescent="0.2">
      <c r="A104" s="169">
        <v>26</v>
      </c>
      <c r="B104" s="23">
        <v>1</v>
      </c>
      <c r="C104" s="24" t="s">
        <v>49</v>
      </c>
      <c r="D104" s="12">
        <v>3500</v>
      </c>
      <c r="E104" s="12">
        <v>0</v>
      </c>
      <c r="F104" s="12">
        <v>14383</v>
      </c>
      <c r="G104" s="13">
        <v>1.5</v>
      </c>
      <c r="H104" s="13">
        <v>3.9</v>
      </c>
      <c r="I104" s="12">
        <v>15565</v>
      </c>
      <c r="J104" s="12">
        <v>15390</v>
      </c>
      <c r="K104" s="14">
        <v>0.08</v>
      </c>
      <c r="L104" s="25">
        <f>J104*(1-K104)</f>
        <v>14158.800000000001</v>
      </c>
      <c r="M104" s="15">
        <v>0.749</v>
      </c>
      <c r="N104" s="26">
        <f>L104*M104</f>
        <v>10604.941200000001</v>
      </c>
      <c r="O104" s="14">
        <v>0.13500000000000001</v>
      </c>
      <c r="P104" s="26">
        <f>L104*O104</f>
        <v>1911.4380000000003</v>
      </c>
      <c r="Q104" s="16">
        <v>0.11600000000000001</v>
      </c>
      <c r="R104" s="26">
        <f>L104*Q104</f>
        <v>1642.4208000000001</v>
      </c>
      <c r="S104" s="16">
        <v>0.184</v>
      </c>
      <c r="T104" s="26">
        <f>L104*S104</f>
        <v>2605.2192</v>
      </c>
      <c r="U104" s="16">
        <v>0.53500000000000003</v>
      </c>
      <c r="V104" s="26">
        <f>L104*U104</f>
        <v>7574.9580000000014</v>
      </c>
      <c r="W104" s="16">
        <v>0.4</v>
      </c>
      <c r="X104" s="26">
        <f>W104*L104</f>
        <v>5663.52</v>
      </c>
      <c r="Y104" s="17">
        <v>3.3899999999999998E-3</v>
      </c>
      <c r="Z104" s="61">
        <f>L104*Y104</f>
        <v>47.998331999999998</v>
      </c>
      <c r="AA104" s="28">
        <f>IF(J104&gt;0,(AC104+AK104)/J104,0)</f>
        <v>2.993530558804418E-3</v>
      </c>
      <c r="AB104" s="17">
        <v>2.9999999999999997E-4</v>
      </c>
      <c r="AC104" s="25">
        <f>AB104*L104</f>
        <v>4.2476399999999996</v>
      </c>
      <c r="AD104" s="141">
        <v>0.2185</v>
      </c>
      <c r="AE104" s="31">
        <f>AH104*(1-AI104)*AD104</f>
        <v>42.092495499999998</v>
      </c>
      <c r="AF104" s="29">
        <f t="shared" ref="AF104:AF106" si="180">IF(AND(AD104&gt;0,AB104&gt;0,Y104&gt;0),((Y104-AB104)*AD104)/((AD104-AB104)*Y104),0)</f>
        <v>0.91275763892831929</v>
      </c>
      <c r="AG104" s="62">
        <f>IF(AND(AA104&gt;0,AJ104&gt;0,AB104&gt;0),((AJ104*(AA104-AB104))/(AA104*(AJ104-AB104))),0)</f>
        <v>0.90102897431737583</v>
      </c>
      <c r="AH104" s="12">
        <v>211</v>
      </c>
      <c r="AI104" s="14">
        <v>8.6999999999999994E-2</v>
      </c>
      <c r="AJ104" s="15">
        <v>0.21709999999999999</v>
      </c>
      <c r="AK104" s="31">
        <f t="shared" ref="AK104:AK114" si="181">AH104*(1-AI104)*AJ104</f>
        <v>41.822795299999996</v>
      </c>
      <c r="AL104" s="19">
        <v>1.58</v>
      </c>
      <c r="AM104" s="19"/>
      <c r="AN104" s="119">
        <f>AN102+AH104-AM104</f>
        <v>2553.5400000000004</v>
      </c>
      <c r="AO104" s="120"/>
      <c r="AP104" s="12"/>
      <c r="AQ104" s="32"/>
      <c r="AR104" s="20"/>
      <c r="AS104" s="20"/>
      <c r="AT104" s="20"/>
      <c r="AU104" s="20"/>
    </row>
    <row r="105" spans="1:47" x14ac:dyDescent="0.2">
      <c r="A105" s="170"/>
      <c r="B105" s="34">
        <v>2</v>
      </c>
      <c r="C105" s="11" t="s">
        <v>53</v>
      </c>
      <c r="D105" s="35">
        <v>18997</v>
      </c>
      <c r="E105" s="44">
        <v>5</v>
      </c>
      <c r="F105" s="35">
        <v>13901</v>
      </c>
      <c r="G105" s="36">
        <v>1.7</v>
      </c>
      <c r="H105" s="38">
        <v>4.2</v>
      </c>
      <c r="I105" s="35">
        <v>14233</v>
      </c>
      <c r="J105" s="35">
        <v>15262</v>
      </c>
      <c r="K105" s="66">
        <v>8.4000000000000005E-2</v>
      </c>
      <c r="L105" s="38">
        <f t="shared" ref="L105:L106" si="182">J105*(1-K105)</f>
        <v>13979.992</v>
      </c>
      <c r="M105" s="39">
        <v>0.65700000000000003</v>
      </c>
      <c r="N105" s="26">
        <f t="shared" ref="N105:N106" si="183">L105*M105</f>
        <v>9184.8547440000002</v>
      </c>
      <c r="O105" s="37">
        <v>0.16800000000000001</v>
      </c>
      <c r="P105" s="26">
        <f t="shared" ref="P105:P106" si="184">L105*O105</f>
        <v>2348.6386560000001</v>
      </c>
      <c r="Q105" s="40">
        <v>0.17499999999999999</v>
      </c>
      <c r="R105" s="26">
        <f t="shared" ref="R105:R106" si="185">L105*Q105</f>
        <v>2446.4985999999999</v>
      </c>
      <c r="S105" s="40">
        <v>0.19900000000000001</v>
      </c>
      <c r="T105" s="26">
        <f>L105*S105</f>
        <v>2782.0184080000004</v>
      </c>
      <c r="U105" s="40">
        <v>0.51800000000000002</v>
      </c>
      <c r="V105" s="26">
        <f>L105*U105</f>
        <v>7241.6358559999999</v>
      </c>
      <c r="W105" s="40">
        <v>0.39</v>
      </c>
      <c r="X105" s="26">
        <f>W105*L105</f>
        <v>5452.1968800000004</v>
      </c>
      <c r="Y105" s="41">
        <v>3.2599999999999999E-3</v>
      </c>
      <c r="Z105" s="18">
        <f>L105*Y105</f>
        <v>45.574773919999998</v>
      </c>
      <c r="AA105" s="28">
        <f>IF(J105&gt;0,(AC105+AK105)/J105,0)</f>
        <v>2.9556449744463369E-3</v>
      </c>
      <c r="AB105" s="41">
        <v>2.9999999999999997E-4</v>
      </c>
      <c r="AC105" s="38">
        <f>AB105*L105</f>
        <v>4.1939975999999994</v>
      </c>
      <c r="AD105" s="29">
        <v>0.21609999999999999</v>
      </c>
      <c r="AE105" s="42">
        <f>AH105*(1-AI105)*AD105</f>
        <v>40.007889599999999</v>
      </c>
      <c r="AF105" s="29">
        <f t="shared" si="180"/>
        <v>0.90923770589673469</v>
      </c>
      <c r="AG105" s="30">
        <f t="shared" ref="AG105:AG106" si="186">IF(AND(AA105&gt;0,AJ105&gt;0,AB105&gt;0),((AJ105*(AA105-AB105))/(AA105*(AJ105-AB105))),0)</f>
        <v>0.8997206517064803</v>
      </c>
      <c r="AH105" s="35">
        <v>203</v>
      </c>
      <c r="AI105" s="66">
        <v>8.7999999999999995E-2</v>
      </c>
      <c r="AJ105" s="67">
        <v>0.221</v>
      </c>
      <c r="AK105" s="42">
        <f t="shared" si="181"/>
        <v>40.915056</v>
      </c>
      <c r="AL105" s="18">
        <v>1.65</v>
      </c>
      <c r="AM105" s="18"/>
      <c r="AN105" s="122">
        <f>AN104+AH105-AM105</f>
        <v>2756.5400000000004</v>
      </c>
      <c r="AO105" s="123"/>
      <c r="AP105" s="44"/>
      <c r="AQ105" s="49"/>
      <c r="AR105" s="42"/>
      <c r="AS105" s="42"/>
      <c r="AT105" s="42"/>
      <c r="AU105" s="42"/>
    </row>
    <row r="106" spans="1:47" x14ac:dyDescent="0.2">
      <c r="A106" s="170"/>
      <c r="B106" s="34">
        <v>3</v>
      </c>
      <c r="C106" s="11" t="s">
        <v>50</v>
      </c>
      <c r="D106" s="44">
        <v>23740</v>
      </c>
      <c r="E106" s="44">
        <v>0</v>
      </c>
      <c r="F106" s="44">
        <v>15788</v>
      </c>
      <c r="G106" s="38">
        <v>1.2</v>
      </c>
      <c r="H106" s="38">
        <v>4</v>
      </c>
      <c r="I106" s="44">
        <v>16225</v>
      </c>
      <c r="J106" s="44">
        <v>15297</v>
      </c>
      <c r="K106" s="66">
        <v>8.2000000000000003E-2</v>
      </c>
      <c r="L106" s="38">
        <f t="shared" si="182"/>
        <v>14042.646000000001</v>
      </c>
      <c r="M106" s="29">
        <v>0.71899999999999997</v>
      </c>
      <c r="N106" s="26">
        <f t="shared" si="183"/>
        <v>10096.662474000001</v>
      </c>
      <c r="O106" s="40">
        <v>0.17100000000000001</v>
      </c>
      <c r="P106" s="26">
        <f t="shared" si="184"/>
        <v>2401.2924660000003</v>
      </c>
      <c r="Q106" s="40">
        <v>0.11</v>
      </c>
      <c r="R106" s="26">
        <f t="shared" si="185"/>
        <v>1544.6910600000001</v>
      </c>
      <c r="S106" s="40">
        <v>0.20599999999999999</v>
      </c>
      <c r="T106" s="26">
        <f>L106*S106</f>
        <v>2892.7850760000001</v>
      </c>
      <c r="U106" s="40">
        <v>0.51400000000000001</v>
      </c>
      <c r="V106" s="26">
        <f>L106*U106</f>
        <v>7217.9200440000004</v>
      </c>
      <c r="W106" s="40">
        <v>0.4</v>
      </c>
      <c r="X106" s="26">
        <f>W106*L106</f>
        <v>5617.0584000000008</v>
      </c>
      <c r="Y106" s="48">
        <v>3.32E-3</v>
      </c>
      <c r="Z106" s="18">
        <f>L106*Y106</f>
        <v>46.621584720000001</v>
      </c>
      <c r="AA106" s="28">
        <f>IF(J106&gt;0,(AC106+AK106)/J106,0)</f>
        <v>3.0874045499117474E-3</v>
      </c>
      <c r="AB106" s="48">
        <v>2.9999999999999997E-4</v>
      </c>
      <c r="AC106" s="38">
        <f>AB106*L106</f>
        <v>4.2127938</v>
      </c>
      <c r="AD106" s="29">
        <v>0.21279999999999999</v>
      </c>
      <c r="AE106" s="42">
        <f>AH106*(1-AI106)*AD106</f>
        <v>41.873932799999999</v>
      </c>
      <c r="AF106" s="29">
        <f t="shared" si="180"/>
        <v>0.91092274982282073</v>
      </c>
      <c r="AG106" s="30">
        <f t="shared" si="186"/>
        <v>0.90407172469053099</v>
      </c>
      <c r="AH106" s="44">
        <v>216</v>
      </c>
      <c r="AI106" s="66">
        <v>8.8999999999999996E-2</v>
      </c>
      <c r="AJ106" s="67">
        <v>0.21859999999999999</v>
      </c>
      <c r="AK106" s="42">
        <f t="shared" si="181"/>
        <v>43.015233600000002</v>
      </c>
      <c r="AL106" s="18">
        <v>1.6</v>
      </c>
      <c r="AM106" s="18"/>
      <c r="AN106" s="122">
        <f>AN105+AH106-AM106</f>
        <v>2972.5400000000004</v>
      </c>
      <c r="AO106" s="123"/>
      <c r="AP106" s="44"/>
      <c r="AQ106" s="49"/>
      <c r="AR106" s="42"/>
      <c r="AS106" s="42"/>
      <c r="AT106" s="42"/>
      <c r="AU106" s="42"/>
    </row>
    <row r="107" spans="1:47" s="22" customFormat="1" ht="13.5" thickBot="1" x14ac:dyDescent="0.25">
      <c r="A107" s="171"/>
      <c r="B107" s="50" t="s">
        <v>38</v>
      </c>
      <c r="C107" s="51"/>
      <c r="D107" s="52">
        <f>SUM(D104:D106)</f>
        <v>46237</v>
      </c>
      <c r="E107" s="68"/>
      <c r="F107" s="52">
        <f t="shared" ref="F107:J107" si="187">SUM(F104:F106)</f>
        <v>44072</v>
      </c>
      <c r="G107" s="53"/>
      <c r="H107" s="69"/>
      <c r="I107" s="52">
        <f t="shared" si="187"/>
        <v>46023</v>
      </c>
      <c r="J107" s="52">
        <f t="shared" si="187"/>
        <v>45949</v>
      </c>
      <c r="K107" s="21">
        <f>IF(J107&gt;0,(J104*K104+J105*K105+J106*K106)/J107,0)</f>
        <v>8.1994428605627973E-2</v>
      </c>
      <c r="L107" s="53">
        <f>L104+L105+L106</f>
        <v>42181.438000000002</v>
      </c>
      <c r="M107" s="54">
        <f>IF(L107&gt;0,N107/L107,0)</f>
        <v>0.70852156386892262</v>
      </c>
      <c r="N107" s="55">
        <f>N104+N105+N106</f>
        <v>29886.458418000002</v>
      </c>
      <c r="O107" s="21">
        <f>IF(L107&gt;0,P107/L107,0)</f>
        <v>0.1579218120065039</v>
      </c>
      <c r="P107" s="55">
        <f>P104+P105+P106</f>
        <v>6661.3691220000001</v>
      </c>
      <c r="Q107" s="21">
        <f>IF(L107&gt;0,R107/L107,0)</f>
        <v>0.13355662412457345</v>
      </c>
      <c r="R107" s="55">
        <f>R104+R105+R106</f>
        <v>5633.6104599999999</v>
      </c>
      <c r="S107" s="21">
        <f>IF(L107&gt;0,T107/L107,0)</f>
        <v>0.19629541041251367</v>
      </c>
      <c r="T107" s="55">
        <f>T104+T105+T106</f>
        <v>8280.0226839999996</v>
      </c>
      <c r="U107" s="21">
        <f>IF(L107&gt;0,V107/L107,0)</f>
        <v>0.5223746497215197</v>
      </c>
      <c r="V107" s="55">
        <f>V104+V105+V106</f>
        <v>22034.513900000002</v>
      </c>
      <c r="W107" s="21">
        <f>IF(L107&gt;0,X107/L107,0)</f>
        <v>0.396685747887495</v>
      </c>
      <c r="X107" s="55">
        <f>X104+X105+X106</f>
        <v>16732.775280000002</v>
      </c>
      <c r="Y107" s="56">
        <f>IF(L107&gt;0,Z107/L107,0)</f>
        <v>3.323610983580028E-3</v>
      </c>
      <c r="Z107" s="57">
        <f>SUM(Z104:Z106)</f>
        <v>140.19469063999998</v>
      </c>
      <c r="AA107" s="63">
        <f>IF(L107&gt;0,(AA104*L104+AA105*L105+AA106*L106)/L107,0)</f>
        <v>3.0122259636288359E-3</v>
      </c>
      <c r="AB107" s="56">
        <f>IF(J107&gt;0,(J104*AB104+J105*AB105+J106*AB106)/J107,0)</f>
        <v>2.9999999999999992E-4</v>
      </c>
      <c r="AC107" s="53">
        <f>SUM(AC104:AC106)</f>
        <v>12.6544314</v>
      </c>
      <c r="AD107" s="54">
        <f>IF(J107&gt;0,(J104*AD104+J105*AD105+J106*AD106)/J107,0)</f>
        <v>0.2158052362401793</v>
      </c>
      <c r="AE107" s="59">
        <f>SUM(AE104:AE106)</f>
        <v>123.97431789999999</v>
      </c>
      <c r="AF107" s="54">
        <f>IF(AND(Z107&gt;0),((Z104*AF104+Z105*AF105+Z106*AF106)/Z107),0)</f>
        <v>0.911003181688256</v>
      </c>
      <c r="AG107" s="58">
        <f>IF(AND(AA107&gt;0,AJ107&gt;0,AB107&gt;0),((AJ107*(AA107-AB107))/(AA107*(AJ107-AB107))),0)</f>
        <v>0.90164159735141225</v>
      </c>
      <c r="AH107" s="52">
        <f t="shared" ref="AH107" si="188">SUM(AH104:AH106)</f>
        <v>630</v>
      </c>
      <c r="AI107" s="21">
        <f>IF(AH107&gt;0,(AI104*AH104+AI105*AH105+AI106*AH106)/AH107,0)</f>
        <v>8.8007936507936493E-2</v>
      </c>
      <c r="AJ107" s="54">
        <f>IF(J107&gt;0,(AJ104*J104+AJ105*J105+AJ106*J106)/J107,0)</f>
        <v>0.21889475723084287</v>
      </c>
      <c r="AK107" s="59">
        <f>SUM(AK104:AK106)</f>
        <v>125.75308489999999</v>
      </c>
      <c r="AL107" s="70"/>
      <c r="AM107" s="57">
        <f>SUM(AM104:AM106)</f>
        <v>0</v>
      </c>
      <c r="AN107" s="124"/>
      <c r="AO107" s="125">
        <f>AN106</f>
        <v>2972.5400000000004</v>
      </c>
      <c r="AP107" s="52">
        <f>SUM(AP104:AP106)</f>
        <v>0</v>
      </c>
      <c r="AQ107" s="71"/>
      <c r="AR107" s="72"/>
      <c r="AS107" s="72"/>
      <c r="AT107" s="72"/>
      <c r="AU107" s="72"/>
    </row>
    <row r="108" spans="1:47" x14ac:dyDescent="0.2">
      <c r="A108" s="169">
        <v>27</v>
      </c>
      <c r="B108" s="23">
        <v>1</v>
      </c>
      <c r="C108" s="24" t="s">
        <v>49</v>
      </c>
      <c r="D108" s="12">
        <v>2400</v>
      </c>
      <c r="E108" s="12">
        <v>1</v>
      </c>
      <c r="F108" s="12">
        <v>8384</v>
      </c>
      <c r="G108" s="13">
        <v>0.7</v>
      </c>
      <c r="H108" s="13">
        <v>3.9</v>
      </c>
      <c r="I108" s="12">
        <v>9918</v>
      </c>
      <c r="J108" s="12">
        <v>15308</v>
      </c>
      <c r="K108" s="14">
        <v>8.2000000000000003E-2</v>
      </c>
      <c r="L108" s="25">
        <f>J108*(1-K108)</f>
        <v>14052.744000000001</v>
      </c>
      <c r="M108" s="15">
        <v>0.73299999999999998</v>
      </c>
      <c r="N108" s="26">
        <f>L108*M108</f>
        <v>10300.661352000001</v>
      </c>
      <c r="O108" s="14">
        <v>7.0999999999999994E-2</v>
      </c>
      <c r="P108" s="26">
        <f>L108*O108</f>
        <v>997.74482399999999</v>
      </c>
      <c r="Q108" s="16">
        <v>0.19600000000000001</v>
      </c>
      <c r="R108" s="26">
        <f>L108*Q108</f>
        <v>2754.3378240000002</v>
      </c>
      <c r="S108" s="16">
        <v>0.191</v>
      </c>
      <c r="T108" s="26">
        <f>L108*S108</f>
        <v>2684.0741040000003</v>
      </c>
      <c r="U108" s="16">
        <v>0.53</v>
      </c>
      <c r="V108" s="26">
        <f>L108*U108</f>
        <v>7447.9543200000007</v>
      </c>
      <c r="W108" s="16">
        <v>0.4</v>
      </c>
      <c r="X108" s="26">
        <f>W108*L108</f>
        <v>5621.097600000001</v>
      </c>
      <c r="Y108" s="17">
        <v>3.4199999999999999E-3</v>
      </c>
      <c r="Z108" s="61">
        <f>L108*Y108</f>
        <v>48.060384480000003</v>
      </c>
      <c r="AA108" s="28">
        <f>IF(J108&gt;0,(AC108+AK108)/J108,0)</f>
        <v>3.2092307316435855E-3</v>
      </c>
      <c r="AB108" s="17">
        <v>3.1E-4</v>
      </c>
      <c r="AC108" s="25">
        <f>AB108*L108</f>
        <v>4.3563506400000005</v>
      </c>
      <c r="AD108" s="141">
        <v>0.20699999999999999</v>
      </c>
      <c r="AE108" s="31">
        <f>AH108*(1-AI108)*AD108</f>
        <v>43.326341999999997</v>
      </c>
      <c r="AF108" s="29">
        <f t="shared" ref="AF108:AF110" si="189">IF(AND(AD108&gt;0,AB108&gt;0,Y108&gt;0),((Y108-AB108)*AD108)/((AD108-AB108)*Y108),0)</f>
        <v>0.9107206062473423</v>
      </c>
      <c r="AG108" s="62">
        <f>IF(AND(AA108&gt;0,AJ108&gt;0,AB108&gt;0),((AJ108*(AA108-AB108))/(AA108*(AJ108-AB108))),0)</f>
        <v>0.90471482310822782</v>
      </c>
      <c r="AH108" s="12">
        <v>229</v>
      </c>
      <c r="AI108" s="14">
        <v>8.5999999999999993E-2</v>
      </c>
      <c r="AJ108" s="15">
        <v>0.21390000000000001</v>
      </c>
      <c r="AK108" s="31">
        <f t="shared" si="181"/>
        <v>44.770553400000004</v>
      </c>
      <c r="AL108" s="19">
        <v>1.7</v>
      </c>
      <c r="AM108" s="19">
        <v>1250.8</v>
      </c>
      <c r="AN108" s="119">
        <f>AN106+AH108-AM108</f>
        <v>1950.7400000000005</v>
      </c>
      <c r="AO108" s="120"/>
      <c r="AP108" s="12"/>
      <c r="AQ108" s="32"/>
      <c r="AR108" s="20"/>
      <c r="AS108" s="20"/>
      <c r="AT108" s="20"/>
      <c r="AU108" s="20"/>
    </row>
    <row r="109" spans="1:47" x14ac:dyDescent="0.2">
      <c r="A109" s="170"/>
      <c r="B109" s="34">
        <v>2</v>
      </c>
      <c r="C109" s="11" t="s">
        <v>55</v>
      </c>
      <c r="D109" s="35">
        <v>19960</v>
      </c>
      <c r="E109" s="44">
        <v>2</v>
      </c>
      <c r="F109" s="35">
        <v>14547</v>
      </c>
      <c r="G109" s="36">
        <v>0.8</v>
      </c>
      <c r="H109" s="38">
        <v>3.9</v>
      </c>
      <c r="I109" s="35">
        <v>14936</v>
      </c>
      <c r="J109" s="35">
        <v>15279</v>
      </c>
      <c r="K109" s="66">
        <v>8.1000000000000003E-2</v>
      </c>
      <c r="L109" s="38">
        <f t="shared" ref="L109:L110" si="190">J109*(1-K109)</f>
        <v>14041.401</v>
      </c>
      <c r="M109" s="39">
        <v>0.67600000000000005</v>
      </c>
      <c r="N109" s="26">
        <f t="shared" ref="N109:N110" si="191">L109*M109</f>
        <v>9491.9870760000013</v>
      </c>
      <c r="O109" s="37">
        <v>0.11899999999999999</v>
      </c>
      <c r="P109" s="26">
        <f t="shared" ref="P109:P110" si="192">L109*O109</f>
        <v>1670.9267189999998</v>
      </c>
      <c r="Q109" s="40">
        <v>0.20499999999999999</v>
      </c>
      <c r="R109" s="26">
        <f t="shared" ref="R109:R110" si="193">L109*Q109</f>
        <v>2878.4872049999999</v>
      </c>
      <c r="S109" s="40">
        <v>0.20200000000000001</v>
      </c>
      <c r="T109" s="26">
        <f>L109*S109</f>
        <v>2836.3630020000001</v>
      </c>
      <c r="U109" s="40">
        <v>0.52900000000000003</v>
      </c>
      <c r="V109" s="26">
        <f>L109*U109</f>
        <v>7427.9011289999999</v>
      </c>
      <c r="W109" s="40">
        <v>0.4</v>
      </c>
      <c r="X109" s="26">
        <f>W109*L109</f>
        <v>5616.5604000000003</v>
      </c>
      <c r="Y109" s="41">
        <v>3.5000000000000001E-3</v>
      </c>
      <c r="Z109" s="18">
        <f>L109*Y109</f>
        <v>49.144903499999998</v>
      </c>
      <c r="AA109" s="28">
        <f>IF(J109&gt;0,(AC109+AK109)/J109,0)</f>
        <v>3.1467457824464959E-3</v>
      </c>
      <c r="AB109" s="41">
        <v>3.1E-4</v>
      </c>
      <c r="AC109" s="38">
        <f>AB109*L109</f>
        <v>4.3528343099999995</v>
      </c>
      <c r="AD109" s="29">
        <v>0.20930000000000001</v>
      </c>
      <c r="AE109" s="42">
        <f>AH109*(1-AI109)*AD109</f>
        <v>44.621713500000006</v>
      </c>
      <c r="AF109" s="29">
        <f t="shared" si="189"/>
        <v>0.91278051581415376</v>
      </c>
      <c r="AG109" s="30">
        <f t="shared" ref="AG109:AG110" si="194">IF(AND(AA109&gt;0,AJ109&gt;0,AB109&gt;0),((AJ109*(AA109-AB109))/(AA109*(AJ109-AB109))),0)</f>
        <v>0.90285014769083993</v>
      </c>
      <c r="AH109" s="35">
        <v>233</v>
      </c>
      <c r="AI109" s="66">
        <v>8.5000000000000006E-2</v>
      </c>
      <c r="AJ109" s="67">
        <v>0.2051</v>
      </c>
      <c r="AK109" s="42">
        <f t="shared" si="181"/>
        <v>43.726294500000009</v>
      </c>
      <c r="AL109" s="18">
        <v>1.6</v>
      </c>
      <c r="AM109" s="18"/>
      <c r="AN109" s="122">
        <f>AN108+AH109-AM109</f>
        <v>2183.7400000000007</v>
      </c>
      <c r="AO109" s="123"/>
      <c r="AP109" s="44"/>
      <c r="AQ109" s="49"/>
      <c r="AR109" s="42"/>
      <c r="AS109" s="42"/>
      <c r="AT109" s="42"/>
      <c r="AU109" s="42"/>
    </row>
    <row r="110" spans="1:47" x14ac:dyDescent="0.2">
      <c r="A110" s="170"/>
      <c r="B110" s="34">
        <v>3</v>
      </c>
      <c r="C110" s="24" t="s">
        <v>56</v>
      </c>
      <c r="D110" s="44">
        <v>17815</v>
      </c>
      <c r="E110" s="44">
        <v>2</v>
      </c>
      <c r="F110" s="44">
        <v>16118</v>
      </c>
      <c r="G110" s="38">
        <v>1.4</v>
      </c>
      <c r="H110" s="38">
        <v>4.4000000000000004</v>
      </c>
      <c r="I110" s="44">
        <v>16487</v>
      </c>
      <c r="J110" s="44">
        <v>15219</v>
      </c>
      <c r="K110" s="66">
        <v>7.9000000000000001E-2</v>
      </c>
      <c r="L110" s="38">
        <f t="shared" si="190"/>
        <v>14016.699000000001</v>
      </c>
      <c r="M110" s="29">
        <v>0.621</v>
      </c>
      <c r="N110" s="26">
        <f t="shared" si="191"/>
        <v>8704.3700790000003</v>
      </c>
      <c r="O110" s="40">
        <v>0.29499999999999998</v>
      </c>
      <c r="P110" s="26">
        <f t="shared" si="192"/>
        <v>4134.9262049999998</v>
      </c>
      <c r="Q110" s="40">
        <v>9.0999999999999998E-2</v>
      </c>
      <c r="R110" s="26">
        <f t="shared" si="193"/>
        <v>1275.5196089999999</v>
      </c>
      <c r="S110" s="40">
        <v>0.19700000000000001</v>
      </c>
      <c r="T110" s="26">
        <f>L110*S110</f>
        <v>2761.2897030000004</v>
      </c>
      <c r="U110" s="40">
        <v>0.52500000000000002</v>
      </c>
      <c r="V110" s="26">
        <f>L110*U110</f>
        <v>7358.7669750000005</v>
      </c>
      <c r="W110" s="40">
        <v>0.4</v>
      </c>
      <c r="X110" s="26">
        <f>W110*L110</f>
        <v>5606.6796000000004</v>
      </c>
      <c r="Y110" s="48">
        <v>3.5699999999999998E-3</v>
      </c>
      <c r="Z110" s="18">
        <f>L110*Y110</f>
        <v>50.039615429999998</v>
      </c>
      <c r="AA110" s="28">
        <f>IF(J110&gt;0,(AC110+AK110)/J110,0)</f>
        <v>3.3276219653065255E-3</v>
      </c>
      <c r="AB110" s="48">
        <v>3.1E-4</v>
      </c>
      <c r="AC110" s="38">
        <f>AB110*L110</f>
        <v>4.3451766899999997</v>
      </c>
      <c r="AD110" s="29">
        <v>0.21410000000000001</v>
      </c>
      <c r="AE110" s="42">
        <f>AH110*(1-AI110)*AD110</f>
        <v>46.624557000000003</v>
      </c>
      <c r="AF110" s="29">
        <f t="shared" si="189"/>
        <v>0.91448937496323202</v>
      </c>
      <c r="AG110" s="30">
        <f t="shared" si="194"/>
        <v>0.90816460806871302</v>
      </c>
      <c r="AH110" s="44">
        <v>238</v>
      </c>
      <c r="AI110" s="66">
        <v>8.5000000000000006E-2</v>
      </c>
      <c r="AJ110" s="67">
        <v>0.21260000000000001</v>
      </c>
      <c r="AK110" s="42">
        <f t="shared" si="181"/>
        <v>46.297902000000008</v>
      </c>
      <c r="AL110" s="18">
        <v>1.65</v>
      </c>
      <c r="AM110" s="18"/>
      <c r="AN110" s="122">
        <f>AN109+AH110-AM110</f>
        <v>2421.7400000000007</v>
      </c>
      <c r="AO110" s="123"/>
      <c r="AP110" s="44"/>
      <c r="AQ110" s="49"/>
      <c r="AR110" s="42"/>
      <c r="AS110" s="42"/>
      <c r="AT110" s="42"/>
      <c r="AU110" s="42"/>
    </row>
    <row r="111" spans="1:47" s="22" customFormat="1" ht="13.5" thickBot="1" x14ac:dyDescent="0.25">
      <c r="A111" s="171"/>
      <c r="B111" s="50" t="s">
        <v>38</v>
      </c>
      <c r="C111" s="51"/>
      <c r="D111" s="52">
        <f>SUM(D108:D110)</f>
        <v>40175</v>
      </c>
      <c r="E111" s="68"/>
      <c r="F111" s="52">
        <f t="shared" ref="F111:J111" si="195">SUM(F108:F110)</f>
        <v>39049</v>
      </c>
      <c r="G111" s="53"/>
      <c r="H111" s="69"/>
      <c r="I111" s="52">
        <f t="shared" si="195"/>
        <v>41341</v>
      </c>
      <c r="J111" s="52">
        <f t="shared" si="195"/>
        <v>45806</v>
      </c>
      <c r="K111" s="21">
        <f>IF(J111&gt;0,(J108*K108+J109*K109+J110*K110)/J111,0)</f>
        <v>8.0669693926559843E-2</v>
      </c>
      <c r="L111" s="53">
        <f>L108+L109+L110</f>
        <v>42110.843999999997</v>
      </c>
      <c r="M111" s="54">
        <f>IF(L111&gt;0,N111/L111,0)</f>
        <v>0.67671449441858733</v>
      </c>
      <c r="N111" s="55">
        <f>N108+N109+N110</f>
        <v>28497.018507000001</v>
      </c>
      <c r="O111" s="21">
        <f>IF(L111&gt;0,P111/L111,0)</f>
        <v>0.1615640320103772</v>
      </c>
      <c r="P111" s="55">
        <f>P108+P109+P110</f>
        <v>6803.5977480000001</v>
      </c>
      <c r="Q111" s="21">
        <f>IF(L111&gt;0,R111/L111,0)</f>
        <v>0.16405144095425872</v>
      </c>
      <c r="R111" s="55">
        <f>R108+R109+R110</f>
        <v>6908.3446379999996</v>
      </c>
      <c r="S111" s="21">
        <f>IF(L111&gt;0,T111/L111,0)</f>
        <v>0.19666494475864696</v>
      </c>
      <c r="T111" s="55">
        <f>T108+T109+T110</f>
        <v>8281.7268089999998</v>
      </c>
      <c r="U111" s="21">
        <f>IF(L111&gt;0,V111/L111,0)</f>
        <v>0.52800229850534464</v>
      </c>
      <c r="V111" s="55">
        <f>V108+V109+V110</f>
        <v>22234.622424000001</v>
      </c>
      <c r="W111" s="21">
        <f>IF(L111&gt;0,X111/L111,0)</f>
        <v>0.40000000000000008</v>
      </c>
      <c r="X111" s="55">
        <f>X108+X109+X110</f>
        <v>16844.337600000003</v>
      </c>
      <c r="Y111" s="56">
        <f>IF(L111&gt;0,Z111/L111,0)</f>
        <v>3.496602998743032E-3</v>
      </c>
      <c r="Z111" s="57">
        <f>SUM(Z108:Z110)</f>
        <v>147.24490341000001</v>
      </c>
      <c r="AA111" s="63">
        <f>IF(L111&gt;0,(AA108*L108+AA109*L109+AA110*L110)/L111,0)</f>
        <v>3.2278026239179638E-3</v>
      </c>
      <c r="AB111" s="56">
        <f>IF(J111&gt;0,(J108*AB108+J109*AB109+J110*AB110)/J111,0)</f>
        <v>3.1E-4</v>
      </c>
      <c r="AC111" s="53">
        <f>SUM(AC108:AC110)</f>
        <v>13.05436164</v>
      </c>
      <c r="AD111" s="54">
        <f>IF(J111&gt;0,(J108*AD108+J109*AD109+J110*AD110)/J111,0)</f>
        <v>0.21012615377898092</v>
      </c>
      <c r="AE111" s="59">
        <f>SUM(AE108:AE110)</f>
        <v>134.57261250000002</v>
      </c>
      <c r="AF111" s="54">
        <f>IF(AND(Z111&gt;0),((Z108*AF108+Z109*AF109+Z110*AF110)/Z111),0)</f>
        <v>0.91268890387500545</v>
      </c>
      <c r="AG111" s="58">
        <f>IF(AND(AA111&gt;0,AJ111&gt;0,AB111&gt;0),((AJ111*(AA111-AB111))/(AA111*(AJ111-AB111))),0)</f>
        <v>0.90529243351191968</v>
      </c>
      <c r="AH111" s="52">
        <f t="shared" ref="AH111" si="196">SUM(AH108:AH110)</f>
        <v>700</v>
      </c>
      <c r="AI111" s="21">
        <f>IF(AH111&gt;0,(AI108*AH108+AI109*AH109+AI110*AH110)/AH111,0)</f>
        <v>8.5327142857142851E-2</v>
      </c>
      <c r="AJ111" s="54">
        <f>IF(J111&gt;0,(AJ108*J108+AJ109*J109+AJ110*J110)/J111,0)</f>
        <v>0.21053275771732963</v>
      </c>
      <c r="AK111" s="59">
        <f>SUM(AK108:AK110)</f>
        <v>134.7947499</v>
      </c>
      <c r="AL111" s="70"/>
      <c r="AM111" s="57">
        <f>SUM(AM108:AM110)</f>
        <v>1250.8</v>
      </c>
      <c r="AN111" s="124"/>
      <c r="AO111" s="125">
        <f>AN110</f>
        <v>2421.7400000000007</v>
      </c>
      <c r="AP111" s="52">
        <f>SUM(AP108:AP110)</f>
        <v>0</v>
      </c>
      <c r="AQ111" s="71"/>
      <c r="AR111" s="72"/>
      <c r="AS111" s="72"/>
      <c r="AT111" s="72"/>
      <c r="AU111" s="72"/>
    </row>
    <row r="112" spans="1:47" x14ac:dyDescent="0.2">
      <c r="A112" s="169">
        <v>28</v>
      </c>
      <c r="B112" s="23">
        <v>1</v>
      </c>
      <c r="C112" s="24" t="s">
        <v>49</v>
      </c>
      <c r="D112" s="12">
        <v>14300</v>
      </c>
      <c r="E112" s="12">
        <v>0</v>
      </c>
      <c r="F112" s="12">
        <v>16228</v>
      </c>
      <c r="G112" s="13">
        <v>1.1000000000000001</v>
      </c>
      <c r="H112" s="13">
        <v>4.3</v>
      </c>
      <c r="I112" s="12">
        <v>16931</v>
      </c>
      <c r="J112" s="12">
        <v>15233</v>
      </c>
      <c r="K112" s="14">
        <v>0.08</v>
      </c>
      <c r="L112" s="25">
        <f>J112*(1-K112)</f>
        <v>14014.36</v>
      </c>
      <c r="M112" s="15">
        <v>0.64400000000000002</v>
      </c>
      <c r="N112" s="26">
        <f>L112*M112</f>
        <v>9025.24784</v>
      </c>
      <c r="O112" s="14">
        <v>0.255</v>
      </c>
      <c r="P112" s="26">
        <f>L112*O112</f>
        <v>3573.6618000000003</v>
      </c>
      <c r="Q112" s="16">
        <v>9.9000000000000005E-2</v>
      </c>
      <c r="R112" s="26">
        <f>L112*Q112</f>
        <v>1387.42164</v>
      </c>
      <c r="S112" s="16">
        <v>0.19400000000000001</v>
      </c>
      <c r="T112" s="26">
        <f>L112*S112</f>
        <v>2718.78584</v>
      </c>
      <c r="U112" s="16">
        <v>0.52900000000000003</v>
      </c>
      <c r="V112" s="26">
        <f>L112*U112</f>
        <v>7413.5964400000003</v>
      </c>
      <c r="W112" s="16">
        <v>0.4</v>
      </c>
      <c r="X112" s="26">
        <f>W112*L112</f>
        <v>5605.7440000000006</v>
      </c>
      <c r="Y112" s="17">
        <v>3.5200000000000001E-3</v>
      </c>
      <c r="Z112" s="61">
        <f>L112*Y112</f>
        <v>49.330547200000005</v>
      </c>
      <c r="AA112" s="28">
        <f>IF(J112&gt;0,(AC112+AK112)/J112,0)</f>
        <v>3.3408360270465436E-3</v>
      </c>
      <c r="AB112" s="17">
        <v>3.2000000000000003E-4</v>
      </c>
      <c r="AC112" s="25">
        <f>AB112*L112</f>
        <v>4.4845952000000002</v>
      </c>
      <c r="AD112" s="141">
        <v>0.20830000000000001</v>
      </c>
      <c r="AE112" s="31">
        <f>AH112*(1-AI112)*AD112</f>
        <v>46.250932000000006</v>
      </c>
      <c r="AF112" s="29">
        <f t="shared" ref="AF112:AF114" si="197">IF(AND(AD112&gt;0,AB112&gt;0,Y112&gt;0),((Y112-AB112)*AD112)/((AD112-AB112)*Y112),0)</f>
        <v>0.91048964498334628</v>
      </c>
      <c r="AG112" s="62">
        <f>IF(AND(AA112&gt;0,AJ112&gt;0,AB112&gt;0),((AJ112*(AA112-AB112))/(AA112*(AJ112-AB112))),0)</f>
        <v>0.90560216022281237</v>
      </c>
      <c r="AH112" s="12">
        <v>244</v>
      </c>
      <c r="AI112" s="14">
        <v>0.09</v>
      </c>
      <c r="AJ112" s="15">
        <v>0.20899999999999999</v>
      </c>
      <c r="AK112" s="31">
        <f t="shared" si="181"/>
        <v>46.406359999999999</v>
      </c>
      <c r="AL112" s="19">
        <v>1.6</v>
      </c>
      <c r="AM112" s="19">
        <v>1022.92</v>
      </c>
      <c r="AN112" s="119">
        <f>AN110+AH112-AM112</f>
        <v>1642.8200000000006</v>
      </c>
      <c r="AO112" s="120"/>
      <c r="AP112" s="12"/>
      <c r="AQ112" s="32"/>
      <c r="AR112" s="20"/>
      <c r="AS112" s="20"/>
      <c r="AT112" s="20"/>
      <c r="AU112" s="20"/>
    </row>
    <row r="113" spans="1:47" x14ac:dyDescent="0.2">
      <c r="A113" s="170"/>
      <c r="B113" s="34">
        <v>2</v>
      </c>
      <c r="C113" s="11" t="s">
        <v>55</v>
      </c>
      <c r="D113" s="35">
        <v>19785</v>
      </c>
      <c r="E113" s="35">
        <v>2</v>
      </c>
      <c r="F113" s="35">
        <v>15273</v>
      </c>
      <c r="G113" s="36">
        <v>1.1000000000000001</v>
      </c>
      <c r="H113" s="36">
        <v>4.3</v>
      </c>
      <c r="I113" s="35">
        <v>16565</v>
      </c>
      <c r="J113" s="35">
        <v>15209</v>
      </c>
      <c r="K113" s="37">
        <v>7.9000000000000001E-2</v>
      </c>
      <c r="L113" s="38">
        <f t="shared" ref="L113:L114" si="198">J113*(1-K113)</f>
        <v>14007.489000000001</v>
      </c>
      <c r="M113" s="39">
        <v>0.64600000000000002</v>
      </c>
      <c r="N113" s="26">
        <f t="shared" ref="N113:N114" si="199">L113*M113</f>
        <v>9048.8378940000021</v>
      </c>
      <c r="O113" s="37">
        <v>0.251</v>
      </c>
      <c r="P113" s="26">
        <f t="shared" ref="P113:P114" si="200">L113*O113</f>
        <v>3515.8797390000004</v>
      </c>
      <c r="Q113" s="40">
        <v>0.10299999999999999</v>
      </c>
      <c r="R113" s="26">
        <f t="shared" ref="R113:R114" si="201">L113*Q113</f>
        <v>1442.7713670000001</v>
      </c>
      <c r="S113" s="40">
        <v>0.2</v>
      </c>
      <c r="T113" s="26">
        <f>L113*S113</f>
        <v>2801.4978000000006</v>
      </c>
      <c r="U113" s="40">
        <v>0.51100000000000001</v>
      </c>
      <c r="V113" s="26">
        <f>L113*U113</f>
        <v>7157.8268790000011</v>
      </c>
      <c r="W113" s="40">
        <v>0.4</v>
      </c>
      <c r="X113" s="26">
        <f>W113*L113</f>
        <v>5602.9956000000011</v>
      </c>
      <c r="Y113" s="41">
        <v>3.4199999999999999E-3</v>
      </c>
      <c r="Z113" s="18">
        <f>L113*Y113</f>
        <v>47.905612380000001</v>
      </c>
      <c r="AA113" s="28">
        <f>IF(J113&gt;0,(AC113+AK113)/J113,0)</f>
        <v>3.0353350746268656E-3</v>
      </c>
      <c r="AB113" s="41">
        <v>3.5E-4</v>
      </c>
      <c r="AC113" s="38">
        <f>AB113*L113</f>
        <v>4.9026211500000008</v>
      </c>
      <c r="AD113" s="29">
        <v>0.2135</v>
      </c>
      <c r="AE113" s="42">
        <f>AH113*(1-AI113)*AD113</f>
        <v>42.454901999999997</v>
      </c>
      <c r="AF113" s="29">
        <f t="shared" si="197"/>
        <v>0.89913481020559061</v>
      </c>
      <c r="AG113" s="30">
        <f t="shared" ref="AG113:AG114" si="202">IF(AND(AA113&gt;0,AJ113&gt;0,AB113&gt;0),((AJ113*(AA113-AB113))/(AA113*(AJ113-AB113))),0)</f>
        <v>0.88618625039383769</v>
      </c>
      <c r="AH113" s="35">
        <v>219</v>
      </c>
      <c r="AI113" s="66">
        <v>9.1999999999999998E-2</v>
      </c>
      <c r="AJ113" s="67">
        <v>0.20749999999999999</v>
      </c>
      <c r="AK113" s="42">
        <f t="shared" si="181"/>
        <v>41.261789999999998</v>
      </c>
      <c r="AL113" s="18">
        <v>1.6</v>
      </c>
      <c r="AM113" s="18"/>
      <c r="AN113" s="122">
        <f>AN112+AH113-AM113</f>
        <v>1861.8200000000006</v>
      </c>
      <c r="AO113" s="123"/>
      <c r="AP113" s="44"/>
      <c r="AQ113" s="49"/>
      <c r="AR113" s="42"/>
      <c r="AS113" s="42"/>
      <c r="AT113" s="42"/>
      <c r="AU113" s="42"/>
    </row>
    <row r="114" spans="1:47" x14ac:dyDescent="0.2">
      <c r="A114" s="170"/>
      <c r="B114" s="34">
        <v>3</v>
      </c>
      <c r="C114" s="24" t="s">
        <v>52</v>
      </c>
      <c r="D114" s="44">
        <v>15350</v>
      </c>
      <c r="E114" s="44">
        <v>2</v>
      </c>
      <c r="F114" s="44">
        <v>15055</v>
      </c>
      <c r="G114" s="38">
        <v>0.8</v>
      </c>
      <c r="H114" s="38">
        <v>4.5</v>
      </c>
      <c r="I114" s="44">
        <v>16073</v>
      </c>
      <c r="J114" s="44">
        <v>15227</v>
      </c>
      <c r="K114" s="40">
        <v>8.1000000000000003E-2</v>
      </c>
      <c r="L114" s="38">
        <f t="shared" si="198"/>
        <v>13993.613000000001</v>
      </c>
      <c r="M114" s="29">
        <v>0.63200000000000001</v>
      </c>
      <c r="N114" s="26">
        <f t="shared" si="199"/>
        <v>8843.9634160000005</v>
      </c>
      <c r="O114" s="40">
        <v>0.27100000000000002</v>
      </c>
      <c r="P114" s="26">
        <f t="shared" si="200"/>
        <v>3792.2691230000005</v>
      </c>
      <c r="Q114" s="40">
        <v>9.7000000000000003E-2</v>
      </c>
      <c r="R114" s="26">
        <f t="shared" si="201"/>
        <v>1357.3804610000002</v>
      </c>
      <c r="S114" s="40">
        <v>0.20399999999999999</v>
      </c>
      <c r="T114" s="26">
        <f>L114*S114</f>
        <v>2854.697052</v>
      </c>
      <c r="U114" s="40">
        <v>0.51300000000000001</v>
      </c>
      <c r="V114" s="26">
        <f>L114*U114</f>
        <v>7178.7234690000005</v>
      </c>
      <c r="W114" s="40">
        <v>0.4</v>
      </c>
      <c r="X114" s="26">
        <f>W114*L114</f>
        <v>5597.445200000001</v>
      </c>
      <c r="Y114" s="48">
        <v>3.3500000000000001E-3</v>
      </c>
      <c r="Z114" s="18">
        <f>L114*Y114</f>
        <v>46.878603550000008</v>
      </c>
      <c r="AA114" s="28">
        <f>IF(J114&gt;0,(AC114+AK114)/J114,0)</f>
        <v>3.1264581073093848E-3</v>
      </c>
      <c r="AB114" s="48">
        <v>2.9999999999999997E-4</v>
      </c>
      <c r="AC114" s="38">
        <f>AB114*L114</f>
        <v>4.1980839000000003</v>
      </c>
      <c r="AD114" s="29">
        <v>0.2205</v>
      </c>
      <c r="AE114" s="42">
        <f>AH114*(1-AI114)*AD114</f>
        <v>44.088313499999998</v>
      </c>
      <c r="AF114" s="29">
        <f t="shared" si="197"/>
        <v>0.91168815323925334</v>
      </c>
      <c r="AG114" s="30">
        <f t="shared" si="202"/>
        <v>0.90529575662943451</v>
      </c>
      <c r="AH114" s="44">
        <v>219</v>
      </c>
      <c r="AI114" s="66">
        <v>8.6999999999999994E-2</v>
      </c>
      <c r="AJ114" s="67">
        <v>0.21709999999999999</v>
      </c>
      <c r="AK114" s="42">
        <f t="shared" si="181"/>
        <v>43.408493700000001</v>
      </c>
      <c r="AL114" s="18">
        <v>1.7</v>
      </c>
      <c r="AM114" s="18"/>
      <c r="AN114" s="122">
        <f>AN113+AH114-AM114</f>
        <v>2080.8200000000006</v>
      </c>
      <c r="AO114" s="123"/>
      <c r="AP114" s="44"/>
      <c r="AQ114" s="49"/>
      <c r="AR114" s="42"/>
      <c r="AS114" s="42"/>
      <c r="AT114" s="42"/>
      <c r="AU114" s="42"/>
    </row>
    <row r="115" spans="1:47" s="22" customFormat="1" ht="13.5" thickBot="1" x14ac:dyDescent="0.25">
      <c r="A115" s="171"/>
      <c r="B115" s="50" t="s">
        <v>38</v>
      </c>
      <c r="C115" s="51"/>
      <c r="D115" s="52">
        <f>SUM(D112:D114)</f>
        <v>49435</v>
      </c>
      <c r="E115" s="68"/>
      <c r="F115" s="52">
        <f t="shared" ref="F115:J115" si="203">SUM(F112:F114)</f>
        <v>46556</v>
      </c>
      <c r="G115" s="53"/>
      <c r="H115" s="69"/>
      <c r="I115" s="52">
        <f t="shared" si="203"/>
        <v>49569</v>
      </c>
      <c r="J115" s="52">
        <f t="shared" si="203"/>
        <v>45669</v>
      </c>
      <c r="K115" s="21">
        <f>IF(J115&gt;0,(J112*K112+J113*K113+J114*K114)/J115,0)</f>
        <v>8.0000394140445366E-2</v>
      </c>
      <c r="L115" s="53">
        <f>L112+L113+L114</f>
        <v>42015.462</v>
      </c>
      <c r="M115" s="54">
        <f>IF(L115&gt;0,N115/L115,0)</f>
        <v>0.64067007403131726</v>
      </c>
      <c r="N115" s="55">
        <f>N112+N113+N114</f>
        <v>26918.049149999999</v>
      </c>
      <c r="O115" s="21">
        <f>IF(L115&gt;0,P115/L115,0)</f>
        <v>0.25899538274742767</v>
      </c>
      <c r="P115" s="55">
        <f>P112+P113+P114</f>
        <v>10881.810662000002</v>
      </c>
      <c r="Q115" s="21">
        <f>IF(L115&gt;0,R115/L115,0)</f>
        <v>9.9667438334963457E-2</v>
      </c>
      <c r="R115" s="55">
        <f>R112+R113+R114</f>
        <v>4187.5734680000005</v>
      </c>
      <c r="S115" s="21">
        <f>IF(L115&gt;0,T115/L115,0)</f>
        <v>0.19933091993609403</v>
      </c>
      <c r="T115" s="55">
        <f>T112+T113+T114</f>
        <v>8374.980692000001</v>
      </c>
      <c r="U115" s="21">
        <f>IF(L115&gt;0,V115/L115,0)</f>
        <v>0.51767006127410908</v>
      </c>
      <c r="V115" s="55">
        <f>V112+V113+V114</f>
        <v>21750.146788000002</v>
      </c>
      <c r="W115" s="21">
        <f>IF(L115&gt;0,X115/L115,0)</f>
        <v>0.40000000000000008</v>
      </c>
      <c r="X115" s="55">
        <f>X112+X113+X114</f>
        <v>16806.184800000003</v>
      </c>
      <c r="Y115" s="56">
        <f>IF(L115&gt;0,Z115/L115,0)</f>
        <v>3.4300411389026268E-3</v>
      </c>
      <c r="Z115" s="57">
        <f>SUM(Z112:Z114)</f>
        <v>144.11476313000003</v>
      </c>
      <c r="AA115" s="63">
        <f>IF(L115&gt;0,(AA112*L112+AA113*L113+AA114*L114)/L115,0)</f>
        <v>3.1675849778243547E-3</v>
      </c>
      <c r="AB115" s="56">
        <f>IF(J115&gt;0,(J112*AB112+J113*AB113+J114*AB114)/J115,0)</f>
        <v>3.2332238498762838E-4</v>
      </c>
      <c r="AC115" s="53">
        <f>SUM(AC112:AC114)</f>
        <v>13.585300250000001</v>
      </c>
      <c r="AD115" s="54">
        <f>IF(J115&gt;0,(J112*AD112+J113*AD113+J114*AD114)/J115,0)</f>
        <v>0.21409947447940617</v>
      </c>
      <c r="AE115" s="59">
        <f>SUM(AE112:AE114)</f>
        <v>132.79414750000001</v>
      </c>
      <c r="AF115" s="54">
        <f>IF(AND(Z115&gt;0),((Z112*AF112+Z113*AF113+Z114*AF114)/Z115),0)</f>
        <v>0.9071050096446196</v>
      </c>
      <c r="AG115" s="58">
        <f>IF(AND(AA115&gt;0,AJ115&gt;0,AB115&gt;0),((AJ115*(AA115-AB115))/(AA115*(AJ115-AB115))),0)</f>
        <v>0.89930451636767961</v>
      </c>
      <c r="AH115" s="52">
        <f t="shared" ref="AH115" si="204">SUM(AH112:AH114)</f>
        <v>682</v>
      </c>
      <c r="AI115" s="21">
        <f>IF(AH115&gt;0,(AI112*AH112+AI113*AH113+AI114*AH114)/AH115,0)</f>
        <v>8.9678885630498542E-2</v>
      </c>
      <c r="AJ115" s="54">
        <f>IF(J115&gt;0,(AJ112*J112+AJ113*J113+AJ114*J114)/J115,0)</f>
        <v>0.21120116928332128</v>
      </c>
      <c r="AK115" s="59">
        <f>SUM(AK112:AK114)</f>
        <v>131.07664370000001</v>
      </c>
      <c r="AL115" s="70"/>
      <c r="AM115" s="57">
        <f>SUM(AM112:AM114)</f>
        <v>1022.92</v>
      </c>
      <c r="AN115" s="124"/>
      <c r="AO115" s="125">
        <f>AN114</f>
        <v>2080.8200000000006</v>
      </c>
      <c r="AP115" s="52">
        <f>SUM(AP112:AP114)</f>
        <v>0</v>
      </c>
      <c r="AQ115" s="71"/>
      <c r="AR115" s="72"/>
      <c r="AS115" s="72"/>
      <c r="AT115" s="72"/>
      <c r="AU115" s="72"/>
    </row>
    <row r="116" spans="1:47" x14ac:dyDescent="0.2">
      <c r="A116" s="170">
        <v>29</v>
      </c>
      <c r="B116" s="34">
        <v>1</v>
      </c>
      <c r="C116" s="11" t="s">
        <v>53</v>
      </c>
      <c r="D116" s="12">
        <v>11100</v>
      </c>
      <c r="E116" s="73">
        <v>0</v>
      </c>
      <c r="F116" s="12">
        <v>13493</v>
      </c>
      <c r="G116" s="74">
        <v>1</v>
      </c>
      <c r="H116" s="74">
        <v>4.2</v>
      </c>
      <c r="I116" s="12">
        <v>14227</v>
      </c>
      <c r="J116" s="12">
        <v>15146</v>
      </c>
      <c r="K116" s="14">
        <v>0.08</v>
      </c>
      <c r="L116" s="25">
        <f t="shared" ref="L116:L126" si="205">J116*(1-K116)</f>
        <v>13934.32</v>
      </c>
      <c r="M116" s="15">
        <v>0.68400000000000005</v>
      </c>
      <c r="N116" s="26">
        <f>L116*M116</f>
        <v>9531.0748800000001</v>
      </c>
      <c r="O116" s="14">
        <v>0.22800000000000001</v>
      </c>
      <c r="P116" s="26">
        <f>L116*O116</f>
        <v>3177.0249600000002</v>
      </c>
      <c r="Q116" s="16">
        <v>8.7999999999999995E-2</v>
      </c>
      <c r="R116" s="26">
        <f>L116*Q116</f>
        <v>1226.2201599999999</v>
      </c>
      <c r="S116" s="16">
        <v>0.19800000000000001</v>
      </c>
      <c r="T116" s="26">
        <f>L116*S116</f>
        <v>2758.9953599999999</v>
      </c>
      <c r="U116" s="16">
        <v>0.52</v>
      </c>
      <c r="V116" s="26">
        <f>L116*U116</f>
        <v>7245.8464000000004</v>
      </c>
      <c r="W116" s="16">
        <v>0.39</v>
      </c>
      <c r="X116" s="26">
        <f>W116*L116</f>
        <v>5434.3847999999998</v>
      </c>
      <c r="Y116" s="17">
        <v>3.3800000000000002E-3</v>
      </c>
      <c r="Z116" s="61">
        <f>L116*Y116</f>
        <v>47.098001600000003</v>
      </c>
      <c r="AA116" s="28">
        <f>IF(J116&gt;0,(AC116+AK116)/J116,0)</f>
        <v>3.1758004489634228E-3</v>
      </c>
      <c r="AB116" s="17">
        <v>2.7999999999999998E-4</v>
      </c>
      <c r="AC116" s="25">
        <f>AB116*L116</f>
        <v>3.9016095999999996</v>
      </c>
      <c r="AD116" s="141">
        <v>0.22109999999999999</v>
      </c>
      <c r="AE116" s="31">
        <f>AH116*(1-AI116)*AD116</f>
        <v>43.861818</v>
      </c>
      <c r="AF116" s="29">
        <f t="shared" ref="AF116:AF118" si="206">IF(AND(AD116&gt;0,AB116&gt;0,Y116&gt;0),((Y116-AB116)*AD116)/((AD116-AB116)*Y116),0)</f>
        <v>0.91832272289031358</v>
      </c>
      <c r="AG116" s="62">
        <f>IF(AND(AA116&gt;0,AJ116&gt;0,AB116&gt;0),((AJ116*(AA116-AB116))/(AA116*(AJ116-AB116))),0)</f>
        <v>0.91298062375073574</v>
      </c>
      <c r="AH116" s="12">
        <v>218</v>
      </c>
      <c r="AI116" s="14">
        <v>0.09</v>
      </c>
      <c r="AJ116" s="15">
        <v>0.2228</v>
      </c>
      <c r="AK116" s="31">
        <f t="shared" ref="AK116:AK126" si="207">AH116*(1-AI116)*AJ116</f>
        <v>44.199064</v>
      </c>
      <c r="AL116" s="75">
        <v>1.65</v>
      </c>
      <c r="AM116" s="75"/>
      <c r="AN116" s="119">
        <f>AN114+AH116-AM116</f>
        <v>2298.8200000000006</v>
      </c>
      <c r="AO116" s="126"/>
      <c r="AP116" s="12"/>
      <c r="AQ116" s="76"/>
      <c r="AR116" s="77"/>
      <c r="AS116" s="77"/>
      <c r="AT116" s="77"/>
      <c r="AU116" s="77"/>
    </row>
    <row r="117" spans="1:47" x14ac:dyDescent="0.2">
      <c r="A117" s="170"/>
      <c r="B117" s="34">
        <v>2</v>
      </c>
      <c r="C117" s="11" t="s">
        <v>55</v>
      </c>
      <c r="D117" s="73">
        <v>19580</v>
      </c>
      <c r="E117" s="44">
        <v>2</v>
      </c>
      <c r="F117" s="35">
        <v>14413</v>
      </c>
      <c r="G117" s="36">
        <v>1</v>
      </c>
      <c r="H117" s="38">
        <v>3.1</v>
      </c>
      <c r="I117" s="35">
        <v>15921</v>
      </c>
      <c r="J117" s="35">
        <v>15097</v>
      </c>
      <c r="K117" s="66">
        <v>8.5999999999999993E-2</v>
      </c>
      <c r="L117" s="38">
        <f t="shared" si="205"/>
        <v>13798.658000000001</v>
      </c>
      <c r="M117" s="39">
        <v>0.60399999999999998</v>
      </c>
      <c r="N117" s="26">
        <f t="shared" ref="N117:N118" si="208">L117*M117</f>
        <v>8334.3894319999999</v>
      </c>
      <c r="O117" s="37">
        <v>0.27700000000000002</v>
      </c>
      <c r="P117" s="26">
        <f t="shared" ref="P117:P118" si="209">L117*O117</f>
        <v>3822.2282660000005</v>
      </c>
      <c r="Q117" s="40">
        <v>0.11899999999999999</v>
      </c>
      <c r="R117" s="26">
        <f t="shared" ref="R117:R118" si="210">L117*Q117</f>
        <v>1642.0403020000001</v>
      </c>
      <c r="S117" s="40">
        <v>0.191</v>
      </c>
      <c r="T117" s="26">
        <f>L117*S117</f>
        <v>2635.5436780000005</v>
      </c>
      <c r="U117" s="40">
        <v>0.51700000000000002</v>
      </c>
      <c r="V117" s="26">
        <f>L117*U117</f>
        <v>7133.9061860000011</v>
      </c>
      <c r="W117" s="40">
        <v>0.39</v>
      </c>
      <c r="X117" s="26">
        <f>W117*L117</f>
        <v>5381.4766200000004</v>
      </c>
      <c r="Y117" s="41">
        <v>3.3999999999999998E-3</v>
      </c>
      <c r="Z117" s="18">
        <f>L117*Y117</f>
        <v>46.9154372</v>
      </c>
      <c r="AA117" s="28">
        <f>IF(J117&gt;0,(AC117+AK117)/J117,0)</f>
        <v>3.1549779439623768E-3</v>
      </c>
      <c r="AB117" s="41">
        <v>2.9E-4</v>
      </c>
      <c r="AC117" s="38">
        <f>AB117*L117</f>
        <v>4.0016108200000007</v>
      </c>
      <c r="AD117" s="29">
        <v>0.21870000000000001</v>
      </c>
      <c r="AE117" s="42">
        <f>AH117*(1-AI117)*AD117</f>
        <v>42.145239600000004</v>
      </c>
      <c r="AF117" s="29">
        <f t="shared" si="206"/>
        <v>0.91592040872939995</v>
      </c>
      <c r="AG117" s="30">
        <f t="shared" ref="AG117:AG118" si="211">IF(AND(AA117&gt;0,AJ117&gt;0,AB117&gt;0),((AJ117*(AA117-AB117))/(AA117*(AJ117-AB117))),0)</f>
        <v>0.90924643708050679</v>
      </c>
      <c r="AH117" s="35">
        <v>212</v>
      </c>
      <c r="AI117" s="66">
        <v>9.0999999999999998E-2</v>
      </c>
      <c r="AJ117" s="67">
        <v>0.22639999999999999</v>
      </c>
      <c r="AK117" s="42">
        <f t="shared" si="207"/>
        <v>43.629091199999998</v>
      </c>
      <c r="AL117" s="18">
        <v>1.63</v>
      </c>
      <c r="AM117" s="18"/>
      <c r="AN117" s="122">
        <f>AN116+AH117-AM117</f>
        <v>2510.8200000000006</v>
      </c>
      <c r="AO117" s="123"/>
      <c r="AP117" s="44"/>
      <c r="AQ117" s="49"/>
      <c r="AR117" s="42"/>
      <c r="AS117" s="42"/>
      <c r="AT117" s="42"/>
      <c r="AU117" s="42"/>
    </row>
    <row r="118" spans="1:47" x14ac:dyDescent="0.2">
      <c r="A118" s="170"/>
      <c r="B118" s="34">
        <v>3</v>
      </c>
      <c r="C118" s="11" t="s">
        <v>52</v>
      </c>
      <c r="D118" s="73">
        <v>16320</v>
      </c>
      <c r="E118" s="44">
        <v>1</v>
      </c>
      <c r="F118" s="44">
        <v>14786</v>
      </c>
      <c r="G118" s="38">
        <v>1.3</v>
      </c>
      <c r="H118" s="38">
        <v>4.4000000000000004</v>
      </c>
      <c r="I118" s="44">
        <v>16354</v>
      </c>
      <c r="J118" s="44">
        <v>15164</v>
      </c>
      <c r="K118" s="66">
        <v>8.5000000000000006E-2</v>
      </c>
      <c r="L118" s="38">
        <f t="shared" si="205"/>
        <v>13875.060000000001</v>
      </c>
      <c r="M118" s="29">
        <v>0.67400000000000004</v>
      </c>
      <c r="N118" s="26">
        <f t="shared" si="208"/>
        <v>9351.7904400000007</v>
      </c>
      <c r="O118" s="40">
        <v>0.156</v>
      </c>
      <c r="P118" s="26">
        <f t="shared" si="209"/>
        <v>2164.50936</v>
      </c>
      <c r="Q118" s="40">
        <v>0.17</v>
      </c>
      <c r="R118" s="26">
        <f t="shared" si="210"/>
        <v>2358.7602000000002</v>
      </c>
      <c r="S118" s="40">
        <v>0.19</v>
      </c>
      <c r="T118" s="26">
        <f>L118*S118</f>
        <v>2636.2614000000003</v>
      </c>
      <c r="U118" s="40">
        <v>0.53600000000000003</v>
      </c>
      <c r="V118" s="26">
        <f>L118*U118</f>
        <v>7437.0321600000016</v>
      </c>
      <c r="W118" s="40">
        <v>0.4</v>
      </c>
      <c r="X118" s="26">
        <f>W118*L118</f>
        <v>5550.0240000000013</v>
      </c>
      <c r="Y118" s="48">
        <v>3.4399999999999999E-3</v>
      </c>
      <c r="Z118" s="18">
        <f>L118*Y118</f>
        <v>47.7302064</v>
      </c>
      <c r="AA118" s="28">
        <f>IF(J118&gt;0,(AC118+AK118)/J118,0)</f>
        <v>3.1451363360590874E-3</v>
      </c>
      <c r="AB118" s="48">
        <v>2.9E-4</v>
      </c>
      <c r="AC118" s="38">
        <f>AB118*L118</f>
        <v>4.0237674000000005</v>
      </c>
      <c r="AD118" s="29">
        <v>0.21709999999999999</v>
      </c>
      <c r="AE118" s="42">
        <f>AH118*(1-AI118)*AD118</f>
        <v>42.475614999999998</v>
      </c>
      <c r="AF118" s="29">
        <f t="shared" si="206"/>
        <v>0.91692249027387618</v>
      </c>
      <c r="AG118" s="30">
        <f t="shared" si="211"/>
        <v>0.90897515632547332</v>
      </c>
      <c r="AH118" s="44">
        <v>215</v>
      </c>
      <c r="AI118" s="66">
        <v>0.09</v>
      </c>
      <c r="AJ118" s="67">
        <v>0.22320000000000001</v>
      </c>
      <c r="AK118" s="42">
        <f t="shared" si="207"/>
        <v>43.669080000000001</v>
      </c>
      <c r="AL118" s="18">
        <v>1.65</v>
      </c>
      <c r="AM118" s="18"/>
      <c r="AN118" s="122">
        <f>AN117+AH118-AM118</f>
        <v>2725.8200000000006</v>
      </c>
      <c r="AO118" s="123"/>
      <c r="AP118" s="44"/>
      <c r="AQ118" s="49"/>
      <c r="AR118" s="42"/>
      <c r="AS118" s="42"/>
      <c r="AT118" s="42"/>
      <c r="AU118" s="42"/>
    </row>
    <row r="119" spans="1:47" s="22" customFormat="1" ht="13.5" thickBot="1" x14ac:dyDescent="0.25">
      <c r="A119" s="171"/>
      <c r="B119" s="50" t="s">
        <v>38</v>
      </c>
      <c r="C119" s="51"/>
      <c r="D119" s="52">
        <f t="shared" ref="D119" si="212">SUM(D116:D118)</f>
        <v>47000</v>
      </c>
      <c r="E119" s="68"/>
      <c r="F119" s="52">
        <f>SUM(F116:F118)</f>
        <v>42692</v>
      </c>
      <c r="G119" s="53"/>
      <c r="H119" s="69"/>
      <c r="I119" s="52">
        <f>SUM(I116:I118)</f>
        <v>46502</v>
      </c>
      <c r="J119" s="52">
        <f>SUM(J116:J118)</f>
        <v>45407</v>
      </c>
      <c r="K119" s="21">
        <f>IF(J119&gt;0,(J116*K116+J117*K117+J118*K118)/J119,0)</f>
        <v>8.3664677252406019E-2</v>
      </c>
      <c r="L119" s="53">
        <f t="shared" ref="L119" si="213">L116+L117+L118</f>
        <v>41608.038</v>
      </c>
      <c r="M119" s="54">
        <f>IF(L119&gt;0,N119/L119,0)</f>
        <v>0.65413453890808315</v>
      </c>
      <c r="N119" s="55">
        <f>N116+N117+N118</f>
        <v>27217.254752000001</v>
      </c>
      <c r="O119" s="21">
        <f>IF(L119&gt;0,P119/L119,0)</f>
        <v>0.22024019940570139</v>
      </c>
      <c r="P119" s="55">
        <f>P116+P117+P118</f>
        <v>9163.7625860000007</v>
      </c>
      <c r="Q119" s="21">
        <f>IF(L119&gt;0,R119/L119,0)</f>
        <v>0.12562526168621554</v>
      </c>
      <c r="R119" s="55">
        <f>R116+R117+R118</f>
        <v>5227.0206620000008</v>
      </c>
      <c r="S119" s="21">
        <f>IF(L119&gt;0,T119/L119,0)</f>
        <v>0.19301079368366278</v>
      </c>
      <c r="T119" s="55">
        <f>T116+T117+T118</f>
        <v>8030.8004380000011</v>
      </c>
      <c r="U119" s="21">
        <f>IF(L119&gt;0,V119/L119,0)</f>
        <v>0.52434062730859854</v>
      </c>
      <c r="V119" s="55">
        <f>V116+V117+V118</f>
        <v>21816.784746000005</v>
      </c>
      <c r="W119" s="21">
        <f>IF(L119&gt;0,X119/L119,0)</f>
        <v>0.39333470662567654</v>
      </c>
      <c r="X119" s="55">
        <f>X116+X117+X118</f>
        <v>16365.885420000002</v>
      </c>
      <c r="Y119" s="56">
        <f>IF(L119&gt;0,Z119/L119,0)</f>
        <v>3.4066409283706194E-3</v>
      </c>
      <c r="Z119" s="57">
        <f>SUM(Z116:Z118)</f>
        <v>141.7436452</v>
      </c>
      <c r="AA119" s="63">
        <f>IF(L119&gt;0,(AA116*L116+AA117*L117+AA118*L118)/L119,0)</f>
        <v>3.15866940732173E-3</v>
      </c>
      <c r="AB119" s="56">
        <f>IF(J119&gt;0,(J116*AB116+J117*AB117+J118*AB118)/J119,0)</f>
        <v>2.8666439095293675E-4</v>
      </c>
      <c r="AC119" s="53">
        <f>SUM(AC116:AC118)</f>
        <v>11.926987820000001</v>
      </c>
      <c r="AD119" s="54">
        <f>IF(J119&gt;0,(J116*AD116+J117*AD117+J118*AD118)/J119,0)</f>
        <v>0.21896621446032552</v>
      </c>
      <c r="AE119" s="59">
        <f>SUM(AE116:AE118)</f>
        <v>128.4826726</v>
      </c>
      <c r="AF119" s="54">
        <f>IF(AND(Z119&gt;0),((Z116*AF116+Z117*AF117+Z118*AF118)/Z119),0)</f>
        <v>0.91705607696281366</v>
      </c>
      <c r="AG119" s="58">
        <f>IF(AND(AA119&gt;0,AJ119&gt;0,AB119&gt;0),((AJ119*(AA119-AB119))/(AA119*(AJ119-AB119))),0)</f>
        <v>0.91040962597304342</v>
      </c>
      <c r="AH119" s="52">
        <f>SUM(AH116:AH118)</f>
        <v>645</v>
      </c>
      <c r="AI119" s="21">
        <f>IF(AH119&gt;0,(AI116*AH116+AI117*AH117+AI118*AH118)/AH119,0)</f>
        <v>9.0328682170542643E-2</v>
      </c>
      <c r="AJ119" s="54">
        <f>IF(J119&gt;0,(AJ116*J116+AJ117*J117+AJ118*J118)/J119,0)</f>
        <v>0.22413051732111788</v>
      </c>
      <c r="AK119" s="59">
        <f>SUM(AK116:AK118)</f>
        <v>131.49723520000001</v>
      </c>
      <c r="AL119" s="70"/>
      <c r="AM119" s="57">
        <f>SUM(AM116:AM118)</f>
        <v>0</v>
      </c>
      <c r="AN119" s="124"/>
      <c r="AO119" s="125">
        <f>AN118</f>
        <v>2725.8200000000006</v>
      </c>
      <c r="AP119" s="52">
        <f>SUM(AP116:AP118)</f>
        <v>0</v>
      </c>
      <c r="AQ119" s="71"/>
      <c r="AR119" s="72"/>
      <c r="AS119" s="72"/>
      <c r="AT119" s="72"/>
      <c r="AU119" s="72"/>
    </row>
    <row r="120" spans="1:47" x14ac:dyDescent="0.2">
      <c r="A120" s="169">
        <v>30</v>
      </c>
      <c r="B120" s="23">
        <v>1</v>
      </c>
      <c r="C120" s="11" t="s">
        <v>53</v>
      </c>
      <c r="D120" s="12">
        <v>2705</v>
      </c>
      <c r="E120" s="12">
        <v>0</v>
      </c>
      <c r="F120" s="12">
        <v>7569</v>
      </c>
      <c r="G120" s="13">
        <v>1.2</v>
      </c>
      <c r="H120" s="13">
        <v>4.0999999999999996</v>
      </c>
      <c r="I120" s="12">
        <v>8460</v>
      </c>
      <c r="J120" s="12">
        <v>14614</v>
      </c>
      <c r="K120" s="14">
        <v>8.4000000000000005E-2</v>
      </c>
      <c r="L120" s="25">
        <f t="shared" ref="L120" si="214">J120*(1-K120)</f>
        <v>13386.424000000001</v>
      </c>
      <c r="M120" s="15">
        <v>0.63200000000000001</v>
      </c>
      <c r="N120" s="26">
        <f>L120*M120</f>
        <v>8460.2199680000012</v>
      </c>
      <c r="O120" s="14">
        <v>0.24299999999999999</v>
      </c>
      <c r="P120" s="26">
        <f>L120*O120</f>
        <v>3252.9010320000002</v>
      </c>
      <c r="Q120" s="16">
        <v>0.125</v>
      </c>
      <c r="R120" s="26">
        <f>L120*Q120</f>
        <v>1673.3030000000001</v>
      </c>
      <c r="S120" s="16">
        <v>0.17799999999999999</v>
      </c>
      <c r="T120" s="26">
        <f>L120*S120</f>
        <v>2382.7834720000001</v>
      </c>
      <c r="U120" s="16">
        <v>0.54700000000000004</v>
      </c>
      <c r="V120" s="26">
        <f>L120*U120</f>
        <v>7322.3739280000009</v>
      </c>
      <c r="W120" s="16">
        <v>0.39</v>
      </c>
      <c r="X120" s="26">
        <f>W120*L120</f>
        <v>5220.7053600000008</v>
      </c>
      <c r="Y120" s="17">
        <v>3.5300000000000002E-3</v>
      </c>
      <c r="Z120" s="61">
        <f>L120*Y120</f>
        <v>47.254076720000008</v>
      </c>
      <c r="AA120" s="28">
        <f>IF(J120&gt;0,(AC120+AK120)/J120,0)</f>
        <v>3.3588151060626793E-3</v>
      </c>
      <c r="AB120" s="17">
        <v>2.9E-4</v>
      </c>
      <c r="AC120" s="25">
        <f>AB120*L120</f>
        <v>3.8820629600000003</v>
      </c>
      <c r="AD120" s="141">
        <v>0.21379999999999999</v>
      </c>
      <c r="AE120" s="31">
        <f>AH120*(1-AI120)*AD120</f>
        <v>43.338756599999996</v>
      </c>
      <c r="AF120" s="29">
        <f t="shared" ref="AF120:AF122" si="215">IF(AND(AD120&gt;0,AB120&gt;0,Y120&gt;0),((Y120-AB120)*AD120)/((AD120-AB120)*Y120),0)</f>
        <v>0.91909369140083141</v>
      </c>
      <c r="AG120" s="62">
        <f>IF(AND(AA120&gt;0,AJ120&gt;0,AB120&gt;0),((AJ120*(AA120-AB120))/(AA120*(AJ120-AB120))),0)</f>
        <v>0.91484974357132187</v>
      </c>
      <c r="AH120" s="12">
        <v>223</v>
      </c>
      <c r="AI120" s="14">
        <v>9.0999999999999998E-2</v>
      </c>
      <c r="AJ120" s="15">
        <v>0.223</v>
      </c>
      <c r="AK120" s="31">
        <f t="shared" si="207"/>
        <v>45.203660999999997</v>
      </c>
      <c r="AL120" s="19">
        <v>1.75</v>
      </c>
      <c r="AM120" s="19">
        <v>1371.36</v>
      </c>
      <c r="AN120" s="119">
        <f>AN118+AH120-AM120</f>
        <v>1577.4600000000007</v>
      </c>
      <c r="AO120" s="120"/>
      <c r="AP120" s="12"/>
      <c r="AQ120" s="32"/>
      <c r="AR120" s="20"/>
      <c r="AS120" s="20"/>
      <c r="AT120" s="20"/>
      <c r="AU120" s="20"/>
    </row>
    <row r="121" spans="1:47" x14ac:dyDescent="0.2">
      <c r="A121" s="170"/>
      <c r="B121" s="34">
        <v>2</v>
      </c>
      <c r="C121" s="11" t="s">
        <v>50</v>
      </c>
      <c r="D121" s="73">
        <v>18165</v>
      </c>
      <c r="E121" s="44">
        <v>3</v>
      </c>
      <c r="F121" s="35">
        <v>14014</v>
      </c>
      <c r="G121" s="36">
        <v>1</v>
      </c>
      <c r="H121" s="38">
        <v>3.5</v>
      </c>
      <c r="I121" s="35">
        <v>14800</v>
      </c>
      <c r="J121" s="35">
        <v>15062</v>
      </c>
      <c r="K121" s="66">
        <v>8.2000000000000003E-2</v>
      </c>
      <c r="L121" s="38">
        <f t="shared" si="205"/>
        <v>13826.916000000001</v>
      </c>
      <c r="M121" s="39">
        <v>0.68200000000000005</v>
      </c>
      <c r="N121" s="26">
        <f t="shared" ref="N121:N122" si="216">L121*M121</f>
        <v>9429.9567120000011</v>
      </c>
      <c r="O121" s="37">
        <v>0.187</v>
      </c>
      <c r="P121" s="26">
        <f t="shared" ref="P121:P122" si="217">L121*O121</f>
        <v>2585.633292</v>
      </c>
      <c r="Q121" s="40">
        <v>0.13100000000000001</v>
      </c>
      <c r="R121" s="26">
        <f t="shared" ref="R121:R122" si="218">L121*Q121</f>
        <v>1811.3259960000003</v>
      </c>
      <c r="S121" s="40">
        <v>0.19400000000000001</v>
      </c>
      <c r="T121" s="26">
        <f>L121*S121</f>
        <v>2682.4217040000003</v>
      </c>
      <c r="U121" s="40">
        <v>0.53500000000000003</v>
      </c>
      <c r="V121" s="26">
        <f>L121*U121</f>
        <v>7397.4000600000008</v>
      </c>
      <c r="W121" s="40">
        <v>0.39</v>
      </c>
      <c r="X121" s="26">
        <f>W121*L121</f>
        <v>5392.4972400000006</v>
      </c>
      <c r="Y121" s="41">
        <v>3.5300000000000002E-3</v>
      </c>
      <c r="Z121" s="18">
        <f>L121*Y121</f>
        <v>48.809013480000004</v>
      </c>
      <c r="AA121" s="28">
        <f>IF(J121&gt;0,(AC121+AK121)/J121,0)</f>
        <v>2.9651974704554508E-3</v>
      </c>
      <c r="AB121" s="41">
        <v>2.9999999999999997E-4</v>
      </c>
      <c r="AC121" s="38">
        <f>AB121*L121</f>
        <v>4.1480747999999998</v>
      </c>
      <c r="AD121" s="29">
        <v>0.21110000000000001</v>
      </c>
      <c r="AE121" s="42">
        <f>AH121*(1-AI121)*AD121</f>
        <v>39.9833955</v>
      </c>
      <c r="AF121" s="29">
        <f t="shared" si="215"/>
        <v>0.9163163666270675</v>
      </c>
      <c r="AG121" s="30">
        <f t="shared" ref="AG121:AG122" si="219">IF(AND(AA121&gt;0,AJ121&gt;0,AB121&gt;0),((AJ121*(AA121-AB121))/(AA121*(AJ121-AB121))),0)</f>
        <v>0.90008869625797305</v>
      </c>
      <c r="AH121" s="35">
        <v>207</v>
      </c>
      <c r="AI121" s="66">
        <v>8.5000000000000006E-2</v>
      </c>
      <c r="AJ121" s="67">
        <v>0.21390000000000001</v>
      </c>
      <c r="AK121" s="42">
        <f t="shared" si="207"/>
        <v>40.513729500000004</v>
      </c>
      <c r="AL121" s="18">
        <v>1.7</v>
      </c>
      <c r="AM121" s="18"/>
      <c r="AN121" s="122">
        <f>AN120+AH121-AM121</f>
        <v>1784.4600000000007</v>
      </c>
      <c r="AO121" s="123"/>
      <c r="AP121" s="44"/>
      <c r="AQ121" s="49"/>
      <c r="AR121" s="42"/>
      <c r="AS121" s="42"/>
      <c r="AT121" s="42"/>
      <c r="AU121" s="42"/>
    </row>
    <row r="122" spans="1:47" x14ac:dyDescent="0.2">
      <c r="A122" s="170"/>
      <c r="B122" s="34">
        <v>3</v>
      </c>
      <c r="C122" s="11" t="s">
        <v>52</v>
      </c>
      <c r="D122" s="73">
        <v>18330</v>
      </c>
      <c r="E122" s="44">
        <v>1</v>
      </c>
      <c r="F122" s="44">
        <v>15469</v>
      </c>
      <c r="G122" s="38">
        <v>0.8</v>
      </c>
      <c r="H122" s="38">
        <v>3.5</v>
      </c>
      <c r="I122" s="44">
        <v>17116</v>
      </c>
      <c r="J122" s="44">
        <v>15200</v>
      </c>
      <c r="K122" s="66">
        <v>8.4000000000000005E-2</v>
      </c>
      <c r="L122" s="38">
        <f t="shared" si="205"/>
        <v>13923.2</v>
      </c>
      <c r="M122" s="29">
        <v>0.66300000000000003</v>
      </c>
      <c r="N122" s="26">
        <f t="shared" si="216"/>
        <v>9231.0816000000013</v>
      </c>
      <c r="O122" s="40">
        <v>0.22900000000000001</v>
      </c>
      <c r="P122" s="26">
        <f t="shared" si="217"/>
        <v>3188.4128000000005</v>
      </c>
      <c r="Q122" s="40">
        <v>0.108</v>
      </c>
      <c r="R122" s="26">
        <f t="shared" si="218"/>
        <v>1503.7056</v>
      </c>
      <c r="S122" s="40">
        <v>0.189</v>
      </c>
      <c r="T122" s="26">
        <f>L122*S122</f>
        <v>2631.4848000000002</v>
      </c>
      <c r="U122" s="40">
        <v>0.52800000000000002</v>
      </c>
      <c r="V122" s="26">
        <f>L122*U122</f>
        <v>7351.4496000000008</v>
      </c>
      <c r="W122" s="40">
        <v>0.4</v>
      </c>
      <c r="X122" s="26">
        <f>W122*L122</f>
        <v>5569.2800000000007</v>
      </c>
      <c r="Y122" s="48">
        <v>3.5100000000000001E-3</v>
      </c>
      <c r="Z122" s="18">
        <f>L122*Y122</f>
        <v>48.870432000000001</v>
      </c>
      <c r="AA122" s="28">
        <f>IF(J122&gt;0,(AC122+AK122)/J122,0)</f>
        <v>3.1458309276315793E-3</v>
      </c>
      <c r="AB122" s="48">
        <v>2.9999999999999997E-4</v>
      </c>
      <c r="AC122" s="38">
        <f>AB122*L122</f>
        <v>4.1769600000000002</v>
      </c>
      <c r="AD122" s="29">
        <v>0.21870000000000001</v>
      </c>
      <c r="AE122" s="42">
        <f>AH122*(1-AI122)*AD122</f>
        <v>43.441037100000003</v>
      </c>
      <c r="AF122" s="29">
        <f t="shared" si="215"/>
        <v>0.91578613693998312</v>
      </c>
      <c r="AG122" s="30">
        <f t="shared" si="219"/>
        <v>0.90587265633088976</v>
      </c>
      <c r="AH122" s="44">
        <v>219</v>
      </c>
      <c r="AI122" s="66">
        <v>9.2999999999999999E-2</v>
      </c>
      <c r="AJ122" s="67">
        <v>0.21970000000000001</v>
      </c>
      <c r="AK122" s="42">
        <f t="shared" si="207"/>
        <v>43.639670100000004</v>
      </c>
      <c r="AL122" s="18">
        <v>1.7</v>
      </c>
      <c r="AM122" s="18"/>
      <c r="AN122" s="122">
        <f>AN121+AH122-AM122</f>
        <v>2003.4600000000007</v>
      </c>
      <c r="AO122" s="123"/>
      <c r="AP122" s="44"/>
      <c r="AQ122" s="49"/>
      <c r="AR122" s="42"/>
      <c r="AS122" s="42"/>
      <c r="AT122" s="42"/>
      <c r="AU122" s="42"/>
    </row>
    <row r="123" spans="1:47" s="22" customFormat="1" ht="13.5" thickBot="1" x14ac:dyDescent="0.25">
      <c r="A123" s="171"/>
      <c r="B123" s="50" t="s">
        <v>38</v>
      </c>
      <c r="C123" s="51"/>
      <c r="D123" s="52">
        <f>SUM(D120:D122)</f>
        <v>39200</v>
      </c>
      <c r="E123" s="68"/>
      <c r="F123" s="52">
        <f>SUM(F120:F122)</f>
        <v>37052</v>
      </c>
      <c r="G123" s="53"/>
      <c r="H123" s="69"/>
      <c r="I123" s="52">
        <f>SUM(I120:I122)</f>
        <v>40376</v>
      </c>
      <c r="J123" s="52">
        <f>SUM(J120:J122)</f>
        <v>44876</v>
      </c>
      <c r="K123" s="21">
        <f>IF(J123&gt;0,(J120*K120+J121*K121+J122*K122)/J123,0)</f>
        <v>8.3328728050628395E-2</v>
      </c>
      <c r="L123" s="53">
        <f t="shared" ref="L123" si="220">L120+L121+L122</f>
        <v>41136.540000000008</v>
      </c>
      <c r="M123" s="54">
        <f>IF(L123&gt;0,N123/L123,0)</f>
        <v>0.65929847964850719</v>
      </c>
      <c r="N123" s="55">
        <f>N120+N121+N122</f>
        <v>27121.258280000005</v>
      </c>
      <c r="O123" s="21">
        <f>IF(L123&gt;0,P123/L123,0)</f>
        <v>0.21943865779669361</v>
      </c>
      <c r="P123" s="55">
        <f>P120+P121+P122</f>
        <v>9026.9471240000003</v>
      </c>
      <c r="Q123" s="21">
        <f>IF(L123&gt;0,R123/L123,0)</f>
        <v>0.12126286255479921</v>
      </c>
      <c r="R123" s="55">
        <f>R120+R121+R122</f>
        <v>4988.3345960000006</v>
      </c>
      <c r="S123" s="21">
        <f>IF(L123&gt;0,T123/L123,0)</f>
        <v>0.1871010536131624</v>
      </c>
      <c r="T123" s="55">
        <f>T120+T121+T122</f>
        <v>7696.6899760000006</v>
      </c>
      <c r="U123" s="21">
        <f>IF(L123&gt;0,V123/L123,0)</f>
        <v>0.53653573168769164</v>
      </c>
      <c r="V123" s="55">
        <f>V120+V121+V122</f>
        <v>22071.223588000001</v>
      </c>
      <c r="W123" s="21">
        <f>IF(L123&gt;0,X123/L123,0)</f>
        <v>0.39338463079296404</v>
      </c>
      <c r="X123" s="55">
        <f>X120+X121+X122</f>
        <v>16182.482600000001</v>
      </c>
      <c r="Y123" s="56">
        <f>IF(L123&gt;0,Z123/L123,0)</f>
        <v>3.5232307384140712E-3</v>
      </c>
      <c r="Z123" s="57">
        <f>SUM(Z120:Z122)</f>
        <v>144.9335222</v>
      </c>
      <c r="AA123" s="63">
        <f>IF(L123&gt;0,(AA120*L120+AA121*L121+AA122*L122)/L123,0)</f>
        <v>3.1544240878391807E-3</v>
      </c>
      <c r="AB123" s="56">
        <f>IF(J123&gt;0,(J120*AB120+J121*AB121+J122*AB122)/J123,0)</f>
        <v>2.9674347089758441E-4</v>
      </c>
      <c r="AC123" s="53">
        <f>SUM(AC120:AC122)</f>
        <v>12.20709776</v>
      </c>
      <c r="AD123" s="54">
        <f>IF(J123&gt;0,(J120*AD120+J121*AD121+J122*AD122)/J123,0)</f>
        <v>0.21455346733220429</v>
      </c>
      <c r="AE123" s="59">
        <f>SUM(AE120:AE122)</f>
        <v>126.7631892</v>
      </c>
      <c r="AF123" s="54">
        <f>IF(AND(Z123&gt;0),((Z120*AF120+Z121*AF121+Z122*AF122)/Z123),0)</f>
        <v>0.91704309542293183</v>
      </c>
      <c r="AG123" s="58">
        <f>IF(AND(AA123&gt;0,AJ123&gt;0,AB123&gt;0),((AJ123*(AA123-AB123))/(AA123*(AJ123-AB123))),0)</f>
        <v>0.90715800436849459</v>
      </c>
      <c r="AH123" s="52">
        <f>SUM(AH120:AH122)</f>
        <v>649</v>
      </c>
      <c r="AI123" s="21">
        <f>IF(AH123&gt;0,(AI120*AH120+AI121*AH121+AI122*AH122)/AH123,0)</f>
        <v>8.9761171032357492E-2</v>
      </c>
      <c r="AJ123" s="54">
        <f>IF(J123&gt;0,(AJ120*J120+AJ121*J121+AJ122*J122)/J123,0)</f>
        <v>0.21882796595061951</v>
      </c>
      <c r="AK123" s="59">
        <f>SUM(AK120:AK122)</f>
        <v>129.35706060000001</v>
      </c>
      <c r="AL123" s="70"/>
      <c r="AM123" s="57">
        <f>SUM(AM120:AM122)</f>
        <v>1371.36</v>
      </c>
      <c r="AN123" s="124"/>
      <c r="AO123" s="125">
        <f>AN122</f>
        <v>2003.4600000000007</v>
      </c>
      <c r="AP123" s="52">
        <f>SUM(AP120:AP122)</f>
        <v>0</v>
      </c>
      <c r="AQ123" s="71"/>
      <c r="AR123" s="72"/>
      <c r="AS123" s="72"/>
      <c r="AT123" s="72"/>
      <c r="AU123" s="72"/>
    </row>
    <row r="124" spans="1:47" x14ac:dyDescent="0.2">
      <c r="A124" s="169">
        <v>31</v>
      </c>
      <c r="B124" s="23">
        <v>1</v>
      </c>
      <c r="C124" s="11" t="s">
        <v>53</v>
      </c>
      <c r="D124" s="12">
        <v>2939</v>
      </c>
      <c r="E124" s="12">
        <v>0</v>
      </c>
      <c r="F124" s="12">
        <v>12254</v>
      </c>
      <c r="G124" s="147">
        <v>0.9</v>
      </c>
      <c r="H124" s="13">
        <v>3.5</v>
      </c>
      <c r="I124" s="12">
        <v>12736</v>
      </c>
      <c r="J124" s="12">
        <v>15044</v>
      </c>
      <c r="K124" s="14">
        <v>8.4000000000000005E-2</v>
      </c>
      <c r="L124" s="25">
        <f t="shared" ref="L124" si="221">J124*(1-K124)</f>
        <v>13780.304</v>
      </c>
      <c r="M124" s="15">
        <v>0.65300000000000002</v>
      </c>
      <c r="N124" s="26">
        <f>L124*M124</f>
        <v>8998.538512000001</v>
      </c>
      <c r="O124" s="14">
        <v>0.192</v>
      </c>
      <c r="P124" s="26">
        <f>L124*O124</f>
        <v>2645.8183680000002</v>
      </c>
      <c r="Q124" s="16">
        <v>0.155</v>
      </c>
      <c r="R124" s="26">
        <f>L124*Q124</f>
        <v>2135.9471199999998</v>
      </c>
      <c r="S124" s="16">
        <v>0.19800000000000001</v>
      </c>
      <c r="T124" s="26">
        <f>L124*S124</f>
        <v>2728.500192</v>
      </c>
      <c r="U124" s="16">
        <v>0.52700000000000002</v>
      </c>
      <c r="V124" s="26">
        <f>L124*U124</f>
        <v>7262.2202080000006</v>
      </c>
      <c r="W124" s="16">
        <v>0.39</v>
      </c>
      <c r="X124" s="26">
        <f>W124*L124</f>
        <v>5374.3185600000006</v>
      </c>
      <c r="Y124" s="17">
        <v>3.46E-3</v>
      </c>
      <c r="Z124" s="61">
        <f>L124*Y124</f>
        <v>47.679851839999998</v>
      </c>
      <c r="AA124" s="28">
        <f>IF(J124&gt;0,(AC124+AK124)/J124,0)</f>
        <v>2.9570160874767349E-3</v>
      </c>
      <c r="AB124" s="17">
        <v>2.7999999999999998E-4</v>
      </c>
      <c r="AC124" s="25">
        <f>AB124*L124</f>
        <v>3.8584851199999997</v>
      </c>
      <c r="AD124" s="141">
        <v>0.21079999999999999</v>
      </c>
      <c r="AE124" s="31">
        <f>AH124*(1-AI124)*AD124</f>
        <v>38.215721200000004</v>
      </c>
      <c r="AF124" s="29">
        <f t="shared" ref="AF124:AF126" si="222">IF(AND(AD124&gt;0,AB124&gt;0,Y124&gt;0),((Y124-AB124)*AD124)/((AD124-AB124)*Y124),0)</f>
        <v>0.92029755112306555</v>
      </c>
      <c r="AG124" s="62">
        <f>IF(AND(AA124&gt;0,AJ124&gt;0,AB124&gt;0),((AJ124*(AA124-AB124))/(AA124*(AJ124-AB124))),0)</f>
        <v>0.90644249791783937</v>
      </c>
      <c r="AH124" s="12">
        <v>199</v>
      </c>
      <c r="AI124" s="14">
        <v>8.8999999999999996E-2</v>
      </c>
      <c r="AJ124" s="15">
        <v>0.22409999999999999</v>
      </c>
      <c r="AK124" s="31">
        <f t="shared" si="207"/>
        <v>40.626864900000001</v>
      </c>
      <c r="AL124" s="19">
        <v>1.7</v>
      </c>
      <c r="AM124" s="19">
        <v>576.98</v>
      </c>
      <c r="AN124" s="119">
        <f>AN122+AH124-AM124-AO124</f>
        <v>1433.4800000000009</v>
      </c>
      <c r="AO124" s="120">
        <v>192</v>
      </c>
      <c r="AP124" s="12"/>
      <c r="AQ124" s="32"/>
      <c r="AR124" s="20"/>
      <c r="AS124" s="20"/>
      <c r="AT124" s="20"/>
      <c r="AU124" s="20"/>
    </row>
    <row r="125" spans="1:47" x14ac:dyDescent="0.2">
      <c r="A125" s="170"/>
      <c r="B125" s="34">
        <v>2</v>
      </c>
      <c r="C125" s="11" t="s">
        <v>50</v>
      </c>
      <c r="D125" s="73">
        <v>19371</v>
      </c>
      <c r="E125" s="44">
        <v>4</v>
      </c>
      <c r="F125" s="35">
        <v>13875</v>
      </c>
      <c r="G125" s="148">
        <v>1.1000000000000001</v>
      </c>
      <c r="H125" s="38">
        <v>3.5</v>
      </c>
      <c r="I125" s="35">
        <v>14645</v>
      </c>
      <c r="J125" s="35">
        <v>15112</v>
      </c>
      <c r="K125" s="66">
        <v>8.3000000000000004E-2</v>
      </c>
      <c r="L125" s="38">
        <f t="shared" si="205"/>
        <v>13857.704</v>
      </c>
      <c r="M125" s="39">
        <v>0.626</v>
      </c>
      <c r="N125" s="26">
        <f t="shared" ref="N125:N126" si="223">L125*M125</f>
        <v>8674.9227040000005</v>
      </c>
      <c r="O125" s="37">
        <v>0.192</v>
      </c>
      <c r="P125" s="26">
        <f t="shared" ref="P125:P126" si="224">L125*O125</f>
        <v>2660.6791680000001</v>
      </c>
      <c r="Q125" s="40">
        <v>0.182</v>
      </c>
      <c r="R125" s="26">
        <f t="shared" ref="R125:R126" si="225">L125*Q125</f>
        <v>2522.102128</v>
      </c>
      <c r="S125" s="40">
        <v>0.191</v>
      </c>
      <c r="T125" s="26">
        <f>L125*S125</f>
        <v>2646.8214640000001</v>
      </c>
      <c r="U125" s="40">
        <v>0.52600000000000002</v>
      </c>
      <c r="V125" s="26">
        <f>L125*U125</f>
        <v>7289.1523040000002</v>
      </c>
      <c r="W125" s="40">
        <v>0.39</v>
      </c>
      <c r="X125" s="26">
        <f>W125*L125</f>
        <v>5404.5045600000003</v>
      </c>
      <c r="Y125" s="41">
        <v>3.47E-3</v>
      </c>
      <c r="Z125" s="18">
        <f>L125*Y125</f>
        <v>48.086232879999997</v>
      </c>
      <c r="AA125" s="28">
        <f>IF(J125&gt;0,(AC125+AK125)/J125,0)</f>
        <v>3.5054696347273685E-3</v>
      </c>
      <c r="AB125" s="41">
        <v>2.7999999999999998E-4</v>
      </c>
      <c r="AC125" s="38">
        <f>AB125*L125</f>
        <v>3.8801571199999998</v>
      </c>
      <c r="AD125" s="29">
        <v>0.20669999999999999</v>
      </c>
      <c r="AE125" s="42">
        <f>AH125*(1-AI125)*AD125</f>
        <v>48.90522</v>
      </c>
      <c r="AF125" s="29">
        <f t="shared" si="222"/>
        <v>0.92055536025567741</v>
      </c>
      <c r="AG125" s="30">
        <f t="shared" ref="AG125:AG126" si="226">IF(AND(AA125&gt;0,AJ125&gt;0,AB125&gt;0),((AJ125*(AA125-AB125))/(AA125*(AJ125-AB125))),0)</f>
        <v>0.92136811706849553</v>
      </c>
      <c r="AH125" s="35">
        <v>260</v>
      </c>
      <c r="AI125" s="66">
        <v>0.09</v>
      </c>
      <c r="AJ125" s="67">
        <v>0.20749999999999999</v>
      </c>
      <c r="AK125" s="42">
        <f t="shared" si="207"/>
        <v>49.094499999999996</v>
      </c>
      <c r="AL125" s="18">
        <v>1.7</v>
      </c>
      <c r="AM125" s="18"/>
      <c r="AN125" s="122">
        <f>AN124+AH125-AM125</f>
        <v>1693.4800000000009</v>
      </c>
      <c r="AO125" s="123"/>
      <c r="AP125" s="44"/>
      <c r="AQ125" s="49"/>
      <c r="AR125" s="42"/>
      <c r="AS125" s="42"/>
      <c r="AT125" s="42"/>
      <c r="AU125" s="42"/>
    </row>
    <row r="126" spans="1:47" x14ac:dyDescent="0.2">
      <c r="A126" s="170"/>
      <c r="B126" s="34">
        <v>3</v>
      </c>
      <c r="C126" s="24" t="s">
        <v>49</v>
      </c>
      <c r="D126" s="73">
        <v>21000</v>
      </c>
      <c r="E126" s="44">
        <v>1</v>
      </c>
      <c r="F126" s="44">
        <v>15537</v>
      </c>
      <c r="G126" s="149">
        <v>0.9</v>
      </c>
      <c r="H126" s="38">
        <v>3.4</v>
      </c>
      <c r="I126" s="44">
        <v>16598</v>
      </c>
      <c r="J126" s="44">
        <v>15117</v>
      </c>
      <c r="K126" s="66">
        <v>8.2000000000000003E-2</v>
      </c>
      <c r="L126" s="38">
        <f t="shared" si="205"/>
        <v>13877.406000000001</v>
      </c>
      <c r="M126" s="29">
        <v>0.67</v>
      </c>
      <c r="N126" s="26">
        <f t="shared" si="223"/>
        <v>9297.8620200000005</v>
      </c>
      <c r="O126" s="40">
        <v>0.13700000000000001</v>
      </c>
      <c r="P126" s="26">
        <f t="shared" si="224"/>
        <v>1901.2046220000002</v>
      </c>
      <c r="Q126" s="40">
        <v>0.193</v>
      </c>
      <c r="R126" s="26">
        <f t="shared" si="225"/>
        <v>2678.3393580000002</v>
      </c>
      <c r="S126" s="40">
        <v>0.17799999999999999</v>
      </c>
      <c r="T126" s="26">
        <f>L126*S126</f>
        <v>2470.1782680000001</v>
      </c>
      <c r="U126" s="40">
        <v>0.53900000000000003</v>
      </c>
      <c r="V126" s="26">
        <f>L126*U126</f>
        <v>7479.9218340000007</v>
      </c>
      <c r="W126" s="40">
        <v>0.39</v>
      </c>
      <c r="X126" s="26">
        <f>W126*L126</f>
        <v>5412.1883400000006</v>
      </c>
      <c r="Y126" s="48">
        <v>3.46E-3</v>
      </c>
      <c r="Z126" s="18">
        <f>L126*Y126</f>
        <v>48.015824760000001</v>
      </c>
      <c r="AA126" s="28">
        <f>IF(J126&gt;0,(AC126+AK126)/J126,0)</f>
        <v>3.0883792736654102E-3</v>
      </c>
      <c r="AB126" s="48">
        <v>2.7999999999999998E-4</v>
      </c>
      <c r="AC126" s="38">
        <f>AB126*L126</f>
        <v>3.88567368</v>
      </c>
      <c r="AD126" s="29">
        <v>0.21329999999999999</v>
      </c>
      <c r="AE126" s="42">
        <f>AH126*(1-AI126)*AD126</f>
        <v>43.043513399999995</v>
      </c>
      <c r="AF126" s="29">
        <f t="shared" si="222"/>
        <v>0.92028320497464755</v>
      </c>
      <c r="AG126" s="30">
        <f t="shared" si="226"/>
        <v>0.91053959265851581</v>
      </c>
      <c r="AH126" s="44">
        <v>222</v>
      </c>
      <c r="AI126" s="66">
        <v>9.0999999999999998E-2</v>
      </c>
      <c r="AJ126" s="67">
        <v>0.21210000000000001</v>
      </c>
      <c r="AK126" s="42">
        <f t="shared" si="207"/>
        <v>42.801355800000003</v>
      </c>
      <c r="AL126" s="18">
        <v>1.7</v>
      </c>
      <c r="AM126" s="18"/>
      <c r="AN126" s="122">
        <f>AN125+AH126-AM126</f>
        <v>1915.4800000000009</v>
      </c>
      <c r="AO126" s="123"/>
      <c r="AP126" s="44"/>
      <c r="AQ126" s="49"/>
      <c r="AR126" s="42"/>
      <c r="AS126" s="42"/>
      <c r="AT126" s="42"/>
      <c r="AU126" s="42"/>
    </row>
    <row r="127" spans="1:47" s="22" customFormat="1" ht="13.5" thickBot="1" x14ac:dyDescent="0.25">
      <c r="A127" s="171"/>
      <c r="B127" s="50" t="s">
        <v>38</v>
      </c>
      <c r="C127" s="51"/>
      <c r="D127" s="52">
        <f t="shared" ref="D127" si="227">SUM(D124:D126)</f>
        <v>43310</v>
      </c>
      <c r="E127" s="68"/>
      <c r="F127" s="52">
        <f>SUM(F124:F126)</f>
        <v>41666</v>
      </c>
      <c r="G127" s="69"/>
      <c r="H127" s="69"/>
      <c r="I127" s="52">
        <f>SUM(I124:I126)</f>
        <v>43979</v>
      </c>
      <c r="J127" s="52">
        <f>SUM(J124:J126)</f>
        <v>45273</v>
      </c>
      <c r="K127" s="21">
        <f>IF(J127&gt;0,(J124*K124+J125*K125+J126*K126)/J127,0)</f>
        <v>8.2998387559914302E-2</v>
      </c>
      <c r="L127" s="53">
        <f t="shared" ref="L127" si="228">L124+L125+L126</f>
        <v>41515.414000000004</v>
      </c>
      <c r="M127" s="54">
        <f>IF(L127&gt;0,N127/L127,0)</f>
        <v>0.64967010171210149</v>
      </c>
      <c r="N127" s="55">
        <f>N124+N125+N126</f>
        <v>26971.323236000004</v>
      </c>
      <c r="O127" s="21">
        <f>IF(L127&gt;0,P127/L127,0)</f>
        <v>0.17361508566432698</v>
      </c>
      <c r="P127" s="55">
        <f>P124+P125+P126</f>
        <v>7207.702158000001</v>
      </c>
      <c r="Q127" s="21">
        <f>IF(L127&gt;0,R127/L127,0)</f>
        <v>0.17671481262357155</v>
      </c>
      <c r="R127" s="55">
        <f>R124+R125+R126</f>
        <v>7336.3886059999995</v>
      </c>
      <c r="S127" s="21">
        <f>IF(L127&gt;0,T127/L127,0)</f>
        <v>0.18897800041208787</v>
      </c>
      <c r="T127" s="55">
        <f>T124+T125+T126</f>
        <v>7845.4999239999997</v>
      </c>
      <c r="U127" s="21">
        <f>IF(L127&gt;0,V127/L127,0)</f>
        <v>0.53067745743785666</v>
      </c>
      <c r="V127" s="55">
        <f>V124+V125+V126</f>
        <v>22031.294346000002</v>
      </c>
      <c r="W127" s="21">
        <f>IF(L127&gt;0,X127/L127,0)</f>
        <v>0.39</v>
      </c>
      <c r="X127" s="55">
        <f>X124+X125+X126</f>
        <v>16191.011460000002</v>
      </c>
      <c r="Y127" s="56">
        <f>IF(L127&gt;0,Z127/L127,0)</f>
        <v>3.4633379659901736E-3</v>
      </c>
      <c r="Z127" s="57">
        <f>SUM(Z124:Z126)</f>
        <v>143.78190948</v>
      </c>
      <c r="AA127" s="63">
        <f>IF(L127&gt;0,(AA124*L124+AA125*L125+AA126*L126)/L127,0)</f>
        <v>3.1839989421760312E-3</v>
      </c>
      <c r="AB127" s="56">
        <f>IF(J127&gt;0,(J124*AB124+J125*AB125+J126*AB126)/J127,0)</f>
        <v>2.7999999999999998E-4</v>
      </c>
      <c r="AC127" s="53">
        <f>SUM(AC124:AC126)</f>
        <v>11.624315919999999</v>
      </c>
      <c r="AD127" s="54">
        <f>IF(J127&gt;0,(J124*AD124+J125*AD125+J126*AD126)/J127,0)</f>
        <v>0.21026620060521722</v>
      </c>
      <c r="AE127" s="59">
        <f>SUM(AE124:AE126)</f>
        <v>130.1644546</v>
      </c>
      <c r="AF127" s="54">
        <f>IF(AND(Z127&gt;0),((Z124*AF124+Z125*AF125+Z126*AF126)/Z127),0)</f>
        <v>0.92037898158871512</v>
      </c>
      <c r="AG127" s="58">
        <f>IF(AND(AA127&gt;0,AJ127&gt;0,AB127&gt;0),((AJ127*(AA127-AB127))/(AA127*(AJ127-AB127))),0)</f>
        <v>0.91325210690624092</v>
      </c>
      <c r="AH127" s="52">
        <f>SUM(AH124:AH126)</f>
        <v>681</v>
      </c>
      <c r="AI127" s="21">
        <f>IF(AH127&gt;0,(AI124*AH124+AI125*AH125+AI126*AH126)/AH127,0)</f>
        <v>9.0033773861967689E-2</v>
      </c>
      <c r="AJ127" s="54">
        <f>IF(J127&gt;0,(AJ124*J124+AJ125*J125+AJ126*J126)/J127,0)</f>
        <v>0.21455207518830205</v>
      </c>
      <c r="AK127" s="59">
        <f>SUM(AK124:AK126)</f>
        <v>132.52272070000001</v>
      </c>
      <c r="AL127" s="70"/>
      <c r="AM127" s="57">
        <f>SUM(AM124:AM126)</f>
        <v>576.98</v>
      </c>
      <c r="AN127" s="124"/>
      <c r="AO127" s="125">
        <f>AN126</f>
        <v>1915.4800000000009</v>
      </c>
      <c r="AP127" s="52">
        <f>SUM(AP124:AP126)</f>
        <v>0</v>
      </c>
      <c r="AQ127" s="71"/>
      <c r="AR127" s="72"/>
      <c r="AS127" s="72"/>
      <c r="AT127" s="72"/>
      <c r="AU127" s="72"/>
    </row>
    <row r="128" spans="1:47" s="95" customFormat="1" ht="13.5" thickBot="1" x14ac:dyDescent="0.25">
      <c r="A128" s="84"/>
      <c r="B128" s="85" t="s">
        <v>39</v>
      </c>
      <c r="C128" s="85"/>
      <c r="D128" s="86">
        <f>SUM(D127,D123,D119,D115,D111,D107,D103,D99,D95,D91,D87,D83,D79,D75,D71,D67,D63,D59,D55,D51,D47,D43,D39,D35,D31,D27,D23,D19,D15,D11,D7)</f>
        <v>1345820</v>
      </c>
      <c r="E128" s="86"/>
      <c r="F128" s="86">
        <f t="shared" ref="F128" si="229">SUM(F127,F123,F119,F115,F111,F107,F103,F99,F95,F91,F87,F83,F79,F75,F71,F67,F63,F59,F55,F51,F47,F43,F39,F35,F31,F27,F23,F19,F15,F11,F7)</f>
        <v>1277254</v>
      </c>
      <c r="G128" s="92"/>
      <c r="H128" s="86"/>
      <c r="I128" s="86">
        <f t="shared" ref="I128:J128" si="230">SUM(I127,I123,I119,I115,I111,I107,I103,I99,I95,I91,I87,I83,I79,I75,I71,I67,I63,I59,I55,I51,I47,I43,I39,I35,I31,I27,I23,I19,I15,I11,I7)</f>
        <v>1327332</v>
      </c>
      <c r="J128" s="86">
        <f t="shared" si="230"/>
        <v>1360228</v>
      </c>
      <c r="K128" s="87">
        <f>1-L128/J128</f>
        <v>8.1776684497010921E-2</v>
      </c>
      <c r="L128" s="86">
        <f>SUM(L127,L123,L119,L115,L111,L107,L103,L99,L95,L91,L87,L83,L79,L75,L71,L67,L63,L59,L55,L51,L47,L43,L39,L35,L31,L27,L23,L19,L15,L11,L7)</f>
        <v>1248993.0639999998</v>
      </c>
      <c r="M128" s="88">
        <f>IF(AND(L128&gt;0),(N128/L128),0)</f>
        <v>0.69907674315235446</v>
      </c>
      <c r="N128" s="86">
        <f>SUM(N127,N123,N119,N115,N111,N107,N103,N99,N95,N91,N87,N83,N79,N75,N71,N67,N63,N59,N55,N51,N47,N43,N39,N35,N31,N27,N23,N19,N15,N11,N7)</f>
        <v>873142.00340100005</v>
      </c>
      <c r="O128" s="88">
        <f>P128/L128</f>
        <v>0.15510022742768417</v>
      </c>
      <c r="P128" s="86">
        <f>SUM(P127,P123,P119,P115,P111,P107,P103,P99,P95,P91,P87,P83,P79,P75,P71,P67,P63,P59,P55,P51,P47,P43,P39,P35,P31,P27,P23,P19,P15,P11,P7)</f>
        <v>193719.10828200006</v>
      </c>
      <c r="Q128" s="88">
        <f>R128/L128</f>
        <v>0.14591171061218963</v>
      </c>
      <c r="R128" s="86">
        <f>SUM(R127,R123,R119,R115,R111,R107,R103,R99,R95,R91,R87,R83,R79,R75,R71,R67,R63,R59,R55,R51,R47,R43,R39,R35,R31,R27,R23,R19,R15,R11,R7)</f>
        <v>182242.71451100003</v>
      </c>
      <c r="S128" s="88">
        <f>T128/L128</f>
        <v>0.19741104635069459</v>
      </c>
      <c r="T128" s="86">
        <f>SUM(T127,T123,T119,T115,T111,T107,T103,T99,T95,T91,T87,T83,T79,T75,T71,T67,T63,T59,T55,T51,T47,T43,T39,T35,T31,T27,T23,T19,T15,T11,T7)</f>
        <v>246565.027649</v>
      </c>
      <c r="U128" s="88">
        <f>V128/L128</f>
        <v>0.51316973347579786</v>
      </c>
      <c r="V128" s="86">
        <f>SUM(V127,V123,V119,V115,V111,V107,V103,V99,V95,V91,V87,V83,V79,V75,V71,V67,V63,V59,V55,V51,V47,V43,V39,V35,V31,V27,V23,V19,V15,V11,V7)</f>
        <v>640945.43776600005</v>
      </c>
      <c r="W128" s="88">
        <f>IF(AND(L128&gt;0),(X128/L128),0)</f>
        <v>0.39551806587134108</v>
      </c>
      <c r="X128" s="86">
        <f>SUM(X127,X123,X119,X115,X111,X107,X103,X99,X95,X91,X87,X83,X79,X75,X71,X67,X63,X59,X55,X51,X47,X43,X39,X35,X31,X27,X23,X19,X15,X11,X7)</f>
        <v>493999.32096000004</v>
      </c>
      <c r="Y128" s="89">
        <f>IF(AND(L128&gt;0),(Z128/L128),0)</f>
        <v>3.4077461453781146E-3</v>
      </c>
      <c r="Z128" s="86">
        <f>SUM(Z127,Z123,Z119,Z115,Z111,Z107,Z103,Z99,Z95,Z91,Z87,Z83,Z79,Z75,Z71,Z67,Z63,Z59,Z55,Z51,Z47,Z43,Z39,Z35,Z31,Z27,Z23,Z19,Z15,Z11,Z7)</f>
        <v>4256.2512994500003</v>
      </c>
      <c r="AA128" s="90">
        <f>(AC128+AK128)/J128</f>
        <v>3.1222252450765612E-3</v>
      </c>
      <c r="AB128" s="91">
        <f>AC128/(L128-AH128)</f>
        <v>3.0023093955903178E-4</v>
      </c>
      <c r="AC128" s="92">
        <f>SUM(AC127,AC123,AC119,AC115,AC111,AC107,AC103,AC99,AC95,AC91,AC87,AC83,AC79,AC75,AC71,AC67,AC63,AC59,AC55,AC51,AC47,AC43,AC39,AC35,AC31,AC27,AC23,AC19,AC15,AC11,AC7)</f>
        <v>369.07241206000003</v>
      </c>
      <c r="AD128" s="88">
        <f>AE128/AH128</f>
        <v>0.19253867126104177</v>
      </c>
      <c r="AE128" s="86">
        <f>SUM(AE127,AE123,AE119,AE115,AE111,AE107,AE103,AE99,AE95,AE91,AE87,AE83,AE79,AE75,AE71,AE67,AE63,AE59,AE55,AE51,AE47,AE43,AE39,AE35,AE31,AE27,AE23,AE19,AE15,AE11,AE7)</f>
        <v>3792.6267465000005</v>
      </c>
      <c r="AF128" s="93">
        <f>((Y128-AB128)*AJ128)/((AJ128-AB128)*Y128)</f>
        <v>0.91329032018165135</v>
      </c>
      <c r="AG128" s="94">
        <f>((AA128-AB128)*AJ128)/((AJ128-AB128)*AA128)</f>
        <v>0.90522122736606891</v>
      </c>
      <c r="AH128" s="86">
        <f t="shared" ref="AH128" si="231">SUM(AH127,AH123,AH119,AH115,AH111,AH107,AH103,AH99,AH95,AH91,AH87,AH83,AH79,AH75,AH71,AH67,AH63,AH59,AH55,AH51,AH47,AH43,AH39,AH35,AH31,AH27,AH23,AH19,AH15,AH11,AH7)</f>
        <v>19698</v>
      </c>
      <c r="AI128" s="87">
        <f>(AI7*AH7+AH11*AI11+AH15*AI15+AI19*AH19+AI23*AH23+AH27*AI27+AH31*AI31+AH35*AI35+AH39*AI39+AH43*AI43+AH47*AI47+AH51*AI51+AH55*AI55+AH59*AI59+AH63*AI63+AH67*AI67+AH71*AI71+AH75*AI75+AH79*AI79+AH83*AI83+AH87*AI87+AH91*AI91+AH95*AI95+AH99*AI99+AH103*AI103+AH107*AI107+AH111*AI111+AH115*AI115+AH119*AI119+AH123*AI123+AH127*AI127)/AH128</f>
        <v>8.7665485318231651E-2</v>
      </c>
      <c r="AJ128" s="88">
        <f>AK128/AH128</f>
        <v>0.19686596550918878</v>
      </c>
      <c r="AK128" s="86">
        <f>SUM(AK127,AK123,AK119,AK115,AK111,AK107,AK103,AK99,AK95,AK91,AK87,AK83,AK79,AK75,AK71,AK67,AK63,AK59,AK55,AK51,AK47,AK43,AK39,AK35,AK31,AK27,AK23,AK19,AK15,AK11,AK7)</f>
        <v>3877.8657886000005</v>
      </c>
      <c r="AL128" s="86"/>
      <c r="AM128" s="128">
        <f>SUM(AM127,AM123,AM119,AM115,AM111,AM107,AM103,AM99,AM95,AM91,AM87,AM83,AM79,AM75,AM71,AM67,AM63,AM59,AM55,AM51,AM47,AM43,AM39,AM35,AM31,AM27,AM23,AM19,AM15,AM11,AM7)</f>
        <v>19541.68</v>
      </c>
      <c r="AN128" s="129"/>
      <c r="AO128" s="130"/>
      <c r="AP128" s="86">
        <f t="shared" ref="AP128" si="232">SUM(AP127,AP123,AP119,AP115,AP111,AP107,AP103,AP99,AP95,AP91,AP87,AP83,AP79,AP75,AP71,AP67,AP63,AP59,AP55,AP51,AP47,AP43,AP39,AP35,AP31,AP27,AP23,AP19,AP15,AP11,AP7)</f>
        <v>0</v>
      </c>
      <c r="AQ128" s="86"/>
      <c r="AR128" s="86"/>
      <c r="AS128" s="86"/>
      <c r="AT128" s="86"/>
      <c r="AU128" s="86"/>
    </row>
    <row r="131" spans="33:33" x14ac:dyDescent="0.2">
      <c r="AG131" s="97"/>
    </row>
    <row r="132" spans="33:33" x14ac:dyDescent="0.2">
      <c r="AG132" s="97"/>
    </row>
  </sheetData>
  <protectedRanges>
    <protectedRange sqref="J21 P1:P1048576 T1:T1048576 V1:V1048576 X1:X1048576 AK1:AK1048576 N1:N1048576 L1:L1048576 R1:R1048576 AC1:AC1048576 AG1:AG1048576 Z1:AA1048576" name="Range1_1_1_1_1"/>
    <protectedRange sqref="AD3:AF3 AD7:AF7 AD11:AF11 AD129:AF1048576 AE1:AF2 AD4:AE6 AD8:AE10 AF15 AF19 AF23 AF27 AF31 AF35 AF39 AF43 AF47 AF51 AF55 AF59 AF63 AF67 AF71 AF75 AF79 AF83 AF87 AF91 AF95 AF99 AF103 AF107 AF111 AF115 AF119 AF123 AF127:AF128 AD12:AE127 AE128" name="Range1_1_1"/>
    <protectedRange sqref="AF4:AF6" name="Range1"/>
    <protectedRange sqref="AF8:AF10" name="Range1_1"/>
    <protectedRange sqref="AF12:AF14" name="Range1_2"/>
    <protectedRange sqref="AF16:AF18" name="Range1_3"/>
    <protectedRange sqref="AF20:AF22" name="Range1_4"/>
    <protectedRange sqref="AF24:AF26" name="Range1_6"/>
    <protectedRange sqref="AF28:AF30" name="Range1_8"/>
    <protectedRange sqref="AF32:AF34" name="Range1_10"/>
    <protectedRange sqref="AF36:AF38" name="Range1_11"/>
    <protectedRange sqref="AF40:AF42" name="Range1_13"/>
    <protectedRange sqref="AF44:AF46" name="Range1_14"/>
    <protectedRange sqref="AF48:AF50" name="Range1_15"/>
    <protectedRange sqref="AF52:AF54" name="Range1_16"/>
    <protectedRange sqref="AF56:AF58" name="Range1_17"/>
    <protectedRange sqref="AF60:AF62" name="Range1_19"/>
    <protectedRange sqref="AF64:AF66" name="Range1_21"/>
    <protectedRange sqref="AF68:AF70" name="Range1_23"/>
    <protectedRange sqref="AF72:AF74" name="Range1_24"/>
    <protectedRange sqref="AF76:AF78" name="Range1_26"/>
    <protectedRange sqref="AF80:AF82" name="Range1_27"/>
    <protectedRange sqref="AF84:AF86" name="Range1_29"/>
    <protectedRange sqref="AF88:AF90" name="Range1_30"/>
    <protectedRange sqref="AF92:AF94" name="Range1_32"/>
    <protectedRange sqref="AF96:AF98" name="Range1_34"/>
    <protectedRange sqref="AF100:AF102" name="Range1_35"/>
    <protectedRange sqref="AF104:AF106" name="Range1_36"/>
    <protectedRange sqref="AF108:AF110" name="Range1_37"/>
    <protectedRange sqref="AF112:AF114" name="Range1_39"/>
    <protectedRange sqref="AF116:AF118" name="Range1_41"/>
    <protectedRange sqref="AF120:AF122" name="Range1_42"/>
    <protectedRange sqref="AF124:AF126" name="Range1_44"/>
  </protectedRanges>
  <mergeCells count="36">
    <mergeCell ref="AR1:AS1"/>
    <mergeCell ref="AT1:AU1"/>
    <mergeCell ref="A36:A39"/>
    <mergeCell ref="A100:A103"/>
    <mergeCell ref="A40:A43"/>
    <mergeCell ref="A44:A47"/>
    <mergeCell ref="A88:A91"/>
    <mergeCell ref="A92:A95"/>
    <mergeCell ref="A96:A99"/>
    <mergeCell ref="A48:A51"/>
    <mergeCell ref="A52:A55"/>
    <mergeCell ref="A56:A59"/>
    <mergeCell ref="A60:A63"/>
    <mergeCell ref="A64:A67"/>
    <mergeCell ref="A68:A71"/>
    <mergeCell ref="A84:A87"/>
    <mergeCell ref="A72:A75"/>
    <mergeCell ref="A76:A79"/>
    <mergeCell ref="A80:A83"/>
    <mergeCell ref="C1:C2"/>
    <mergeCell ref="A20:A23"/>
    <mergeCell ref="A4:A7"/>
    <mergeCell ref="A8:A11"/>
    <mergeCell ref="A12:A15"/>
    <mergeCell ref="A16:A19"/>
    <mergeCell ref="A1:A2"/>
    <mergeCell ref="B1:B2"/>
    <mergeCell ref="A24:A27"/>
    <mergeCell ref="A28:A31"/>
    <mergeCell ref="A32:A35"/>
    <mergeCell ref="A124:A127"/>
    <mergeCell ref="A104:A107"/>
    <mergeCell ref="A108:A111"/>
    <mergeCell ref="A112:A115"/>
    <mergeCell ref="A116:A119"/>
    <mergeCell ref="A120:A12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Януари </vt:lpstr>
      <vt:lpstr>Февруари</vt:lpstr>
      <vt:lpstr>Март</vt:lpstr>
      <vt:lpstr>Април</vt:lpstr>
      <vt:lpstr>Май</vt:lpstr>
      <vt:lpstr>Юни</vt:lpstr>
      <vt:lpstr>Юли</vt:lpstr>
      <vt:lpstr>Август</vt:lpstr>
      <vt:lpstr>Септември</vt:lpstr>
      <vt:lpstr>Октомври</vt:lpstr>
      <vt:lpstr>Ноември</vt:lpstr>
      <vt:lpstr>Декември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2020-01-03T20:18:41Z</dcterms:modified>
</cp:coreProperties>
</file>